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autoCompressPictures="0"/>
  <bookViews>
    <workbookView xWindow="-120" yWindow="-120" windowWidth="29040" windowHeight="15840" tabRatio="796" activeTab="1"/>
  </bookViews>
  <sheets>
    <sheet name="Доп. ассорт.|Комплектующие" sheetId="22" r:id="rId1"/>
    <sheet name="Внутренняя HT" sheetId="21" r:id="rId2"/>
    <sheet name="Внутренняя HT (белая)" sheetId="30" r:id="rId3"/>
    <sheet name="Наружная KG" sheetId="29" r:id="rId4"/>
    <sheet name="Бесшумная Skolan" sheetId="18" r:id="rId5"/>
    <sheet name="Усиленная KG2000" sheetId="17" r:id="rId6"/>
    <sheet name="Колодцы new" sheetId="28" r:id="rId7"/>
  </sheets>
  <definedNames>
    <definedName name="_xlnm._FilterDatabase" localSheetId="4" hidden="1">'Бесшумная Skolan'!$B$12:$J$12</definedName>
    <definedName name="_xlnm._FilterDatabase" localSheetId="1" hidden="1">'Внутренняя HT'!$A$12:$I$303</definedName>
    <definedName name="_xlnm._FilterDatabase" localSheetId="2" hidden="1">'Внутренняя HT (белая)'!$B$12:$I$12</definedName>
    <definedName name="_xlnm._FilterDatabase" localSheetId="6" hidden="1">'Колодцы new'!$A$12:$I$127</definedName>
    <definedName name="_xlnm._FilterDatabase" localSheetId="3" hidden="1">'Наружная KG'!$A$12:$J$275</definedName>
    <definedName name="_xlnm._FilterDatabase" localSheetId="5" hidden="1">'Усиленная KG2000'!$A$12:$I$231</definedName>
    <definedName name="_xlnm.Print_Area" localSheetId="1">'Внутренняя HT'!$A$1:$I$310</definedName>
    <definedName name="_xlnm.Print_Area" localSheetId="0">'Доп. ассорт.|Комплектующие'!$A$1:$I$87</definedName>
  </definedNames>
  <calcPr calcId="145621"/>
</workbook>
</file>

<file path=xl/calcChain.xml><?xml version="1.0" encoding="utf-8"?>
<calcChain xmlns="http://schemas.openxmlformats.org/spreadsheetml/2006/main">
  <c r="F187" i="18" l="1"/>
  <c r="F132" i="18"/>
  <c r="F82" i="18"/>
  <c r="F288" i="21" l="1"/>
  <c r="F293" i="21"/>
  <c r="F63" i="28" l="1"/>
  <c r="F62" i="28"/>
  <c r="F61" i="28"/>
  <c r="F64" i="28"/>
  <c r="F59" i="28" l="1"/>
  <c r="F60" i="28"/>
  <c r="F297" i="21" l="1"/>
  <c r="F296" i="21"/>
  <c r="F287" i="21"/>
  <c r="F286" i="21"/>
  <c r="B11" i="28" l="1"/>
  <c r="B11" i="17"/>
  <c r="B11" i="18"/>
  <c r="B11" i="29"/>
  <c r="B11" i="30"/>
  <c r="B11" i="21"/>
  <c r="F285" i="21"/>
  <c r="F61" i="17"/>
  <c r="F60" i="17"/>
  <c r="F59" i="17"/>
  <c r="F58" i="17"/>
  <c r="F57" i="17"/>
  <c r="F56" i="17"/>
  <c r="F55" i="17"/>
  <c r="F54" i="17"/>
  <c r="F53" i="17"/>
  <c r="F52" i="17"/>
  <c r="F208" i="17"/>
  <c r="F124" i="17"/>
  <c r="F51" i="17"/>
  <c r="F50" i="17"/>
  <c r="F49" i="17"/>
  <c r="F48" i="17"/>
  <c r="F295" i="21"/>
  <c r="F123" i="17"/>
  <c r="F147" i="17"/>
  <c r="F146" i="17"/>
  <c r="F190" i="17"/>
  <c r="F181" i="17"/>
  <c r="F172" i="17"/>
  <c r="F88" i="17"/>
  <c r="F87" i="17"/>
  <c r="F86" i="17"/>
  <c r="F47" i="17"/>
  <c r="F46" i="17"/>
  <c r="F45" i="17"/>
  <c r="F13" i="22"/>
  <c r="F14" i="22"/>
  <c r="F15" i="22"/>
  <c r="F16" i="22"/>
  <c r="F17" i="22"/>
  <c r="F18" i="22"/>
  <c r="F19" i="22"/>
  <c r="F20" i="22"/>
  <c r="F60" i="30"/>
  <c r="F59" i="30"/>
  <c r="F58" i="30"/>
  <c r="F57" i="30"/>
  <c r="F56" i="30"/>
  <c r="F55" i="30"/>
  <c r="F54" i="30"/>
  <c r="F53" i="30"/>
  <c r="F52" i="30"/>
  <c r="F51" i="30"/>
  <c r="F50" i="30"/>
  <c r="F49" i="30"/>
  <c r="F48" i="30"/>
  <c r="F47" i="30"/>
  <c r="F46" i="30"/>
  <c r="F45" i="30"/>
  <c r="F44" i="30"/>
  <c r="F43" i="30"/>
  <c r="F42" i="30"/>
  <c r="F41" i="30"/>
  <c r="F40" i="30"/>
  <c r="F39" i="30"/>
  <c r="F38" i="30"/>
  <c r="F37" i="30"/>
  <c r="F36" i="30"/>
  <c r="F35" i="30"/>
  <c r="F34" i="30"/>
  <c r="F33" i="30"/>
  <c r="F32" i="30"/>
  <c r="F31" i="30"/>
  <c r="F30" i="30"/>
  <c r="F29" i="30"/>
  <c r="F28" i="30"/>
  <c r="F27" i="30"/>
  <c r="F26" i="30"/>
  <c r="F25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94" i="28"/>
  <c r="F93" i="28"/>
  <c r="F92" i="28"/>
  <c r="F91" i="28"/>
  <c r="F90" i="28"/>
  <c r="F89" i="28"/>
  <c r="F88" i="28"/>
  <c r="F87" i="28"/>
  <c r="F86" i="28"/>
  <c r="F85" i="28"/>
  <c r="F84" i="28"/>
  <c r="F83" i="28"/>
  <c r="F82" i="28"/>
  <c r="F81" i="28"/>
  <c r="F80" i="28"/>
  <c r="F79" i="28"/>
  <c r="F78" i="28"/>
  <c r="F77" i="28"/>
  <c r="F76" i="28"/>
  <c r="F75" i="28"/>
  <c r="F74" i="28"/>
  <c r="F73" i="28"/>
  <c r="F72" i="28"/>
  <c r="F71" i="28"/>
  <c r="F70" i="28"/>
  <c r="F68" i="28"/>
  <c r="F67" i="28"/>
  <c r="F66" i="28"/>
  <c r="F57" i="28"/>
  <c r="F56" i="28"/>
  <c r="F55" i="28"/>
  <c r="F54" i="28"/>
  <c r="F53" i="28"/>
  <c r="F52" i="28"/>
  <c r="F50" i="28"/>
  <c r="F49" i="28"/>
  <c r="F48" i="28"/>
  <c r="F47" i="28"/>
  <c r="F46" i="28"/>
  <c r="F45" i="28"/>
  <c r="F44" i="28"/>
  <c r="F43" i="28"/>
  <c r="F42" i="28"/>
  <c r="F41" i="28"/>
  <c r="F40" i="28"/>
  <c r="F39" i="28"/>
  <c r="F38" i="28"/>
  <c r="F37" i="28"/>
  <c r="F35" i="28"/>
  <c r="F34" i="28"/>
  <c r="F33" i="28"/>
  <c r="F32" i="28"/>
  <c r="F31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6" i="28"/>
  <c r="F15" i="28"/>
  <c r="F14" i="28"/>
  <c r="F225" i="17"/>
  <c r="F224" i="17"/>
  <c r="F223" i="17"/>
  <c r="F222" i="17"/>
  <c r="F221" i="17"/>
  <c r="F220" i="17"/>
  <c r="F219" i="17"/>
  <c r="F218" i="17"/>
  <c r="F217" i="17"/>
  <c r="F216" i="17"/>
  <c r="F215" i="17"/>
  <c r="F212" i="17"/>
  <c r="F210" i="17"/>
  <c r="F209" i="17"/>
  <c r="F207" i="17"/>
  <c r="F206" i="17"/>
  <c r="F205" i="17"/>
  <c r="F204" i="17"/>
  <c r="F203" i="17"/>
  <c r="F202" i="17"/>
  <c r="F201" i="17"/>
  <c r="F200" i="17"/>
  <c r="F199" i="17"/>
  <c r="F198" i="17"/>
  <c r="F197" i="17"/>
  <c r="F196" i="17"/>
  <c r="F195" i="17"/>
  <c r="F194" i="17"/>
  <c r="F193" i="17"/>
  <c r="F192" i="17"/>
  <c r="F191" i="17"/>
  <c r="F189" i="17"/>
  <c r="F188" i="17"/>
  <c r="F187" i="17"/>
  <c r="F186" i="17"/>
  <c r="F185" i="17"/>
  <c r="F184" i="17"/>
  <c r="F183" i="17"/>
  <c r="F182" i="17"/>
  <c r="F180" i="17"/>
  <c r="F179" i="17"/>
  <c r="F178" i="17"/>
  <c r="F177" i="17"/>
  <c r="F176" i="17"/>
  <c r="F175" i="17"/>
  <c r="F174" i="17"/>
  <c r="F173" i="17"/>
  <c r="F171" i="17"/>
  <c r="F170" i="17"/>
  <c r="F169" i="17"/>
  <c r="F168" i="17"/>
  <c r="F167" i="17"/>
  <c r="F166" i="17"/>
  <c r="F165" i="17"/>
  <c r="F164" i="17"/>
  <c r="F163" i="17"/>
  <c r="F162" i="17"/>
  <c r="F161" i="17"/>
  <c r="F160" i="17"/>
  <c r="F159" i="17"/>
  <c r="F158" i="17"/>
  <c r="F157" i="17"/>
  <c r="F156" i="17"/>
  <c r="F155" i="17"/>
  <c r="F154" i="17"/>
  <c r="F153" i="17"/>
  <c r="F152" i="17"/>
  <c r="F151" i="17"/>
  <c r="F150" i="17"/>
  <c r="F149" i="17"/>
  <c r="F148" i="17"/>
  <c r="F145" i="17"/>
  <c r="F144" i="17"/>
  <c r="F143" i="17"/>
  <c r="F142" i="17"/>
  <c r="F141" i="17"/>
  <c r="F140" i="17"/>
  <c r="F139" i="17"/>
  <c r="F138" i="17"/>
  <c r="F137" i="17"/>
  <c r="F136" i="17"/>
  <c r="F135" i="17"/>
  <c r="F134" i="17"/>
  <c r="F133" i="17"/>
  <c r="F132" i="17"/>
  <c r="F131" i="17"/>
  <c r="F130" i="17"/>
  <c r="F129" i="17"/>
  <c r="F128" i="17"/>
  <c r="F127" i="17"/>
  <c r="F126" i="17"/>
  <c r="F125" i="17"/>
  <c r="F122" i="17"/>
  <c r="F121" i="17"/>
  <c r="F120" i="17"/>
  <c r="F119" i="17"/>
  <c r="F118" i="17"/>
  <c r="F117" i="17"/>
  <c r="F116" i="17"/>
  <c r="F115" i="17"/>
  <c r="F114" i="17"/>
  <c r="F113" i="17"/>
  <c r="F112" i="17"/>
  <c r="F111" i="17"/>
  <c r="F110" i="17"/>
  <c r="F109" i="17"/>
  <c r="F108" i="17"/>
  <c r="F107" i="17"/>
  <c r="F106" i="17"/>
  <c r="F105" i="17"/>
  <c r="F104" i="17"/>
  <c r="F103" i="17"/>
  <c r="F102" i="17"/>
  <c r="F101" i="17"/>
  <c r="F100" i="17"/>
  <c r="F99" i="17"/>
  <c r="F98" i="17"/>
  <c r="F97" i="17"/>
  <c r="F96" i="17"/>
  <c r="F95" i="17"/>
  <c r="F94" i="17"/>
  <c r="F93" i="17"/>
  <c r="F92" i="17"/>
  <c r="F91" i="17"/>
  <c r="F90" i="17"/>
  <c r="F89" i="17"/>
  <c r="F85" i="17"/>
  <c r="F84" i="17"/>
  <c r="F83" i="17"/>
  <c r="F82" i="17"/>
  <c r="F81" i="17"/>
  <c r="F80" i="17"/>
  <c r="F79" i="17"/>
  <c r="F78" i="17"/>
  <c r="F77" i="17"/>
  <c r="F76" i="17"/>
  <c r="F75" i="17"/>
  <c r="F74" i="17"/>
  <c r="F73" i="17"/>
  <c r="F72" i="17"/>
  <c r="F71" i="17"/>
  <c r="F70" i="17"/>
  <c r="F69" i="17"/>
  <c r="F68" i="17"/>
  <c r="F67" i="17"/>
  <c r="F66" i="17"/>
  <c r="F65" i="17"/>
  <c r="F64" i="17"/>
  <c r="F63" i="17"/>
  <c r="F62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10" i="18"/>
  <c r="F209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298" i="29"/>
  <c r="F297" i="29"/>
  <c r="F296" i="29"/>
  <c r="F295" i="29"/>
  <c r="F294" i="29"/>
  <c r="F293" i="29"/>
  <c r="F292" i="29"/>
  <c r="F291" i="29"/>
  <c r="F290" i="29"/>
  <c r="F289" i="29"/>
  <c r="F288" i="29"/>
  <c r="F287" i="29"/>
  <c r="F286" i="29"/>
  <c r="F285" i="29"/>
  <c r="F280" i="29"/>
  <c r="F279" i="29"/>
  <c r="F278" i="29"/>
  <c r="F277" i="29"/>
  <c r="F276" i="29"/>
  <c r="F275" i="29"/>
  <c r="F274" i="29"/>
  <c r="F273" i="29"/>
  <c r="F272" i="29"/>
  <c r="F271" i="29"/>
  <c r="F270" i="29"/>
  <c r="F269" i="29"/>
  <c r="F268" i="29"/>
  <c r="F267" i="29"/>
  <c r="F266" i="29"/>
  <c r="F265" i="29"/>
  <c r="F264" i="29"/>
  <c r="F263" i="29"/>
  <c r="F262" i="29"/>
  <c r="F261" i="29"/>
  <c r="F260" i="29"/>
  <c r="F259" i="29"/>
  <c r="F258" i="29"/>
  <c r="F257" i="29"/>
  <c r="F256" i="29"/>
  <c r="F255" i="29"/>
  <c r="F254" i="29"/>
  <c r="F253" i="29"/>
  <c r="F252" i="29"/>
  <c r="F251" i="29"/>
  <c r="F250" i="29"/>
  <c r="F249" i="29"/>
  <c r="F248" i="29"/>
  <c r="F247" i="29"/>
  <c r="F246" i="29"/>
  <c r="F245" i="29"/>
  <c r="F244" i="29"/>
  <c r="F243" i="29"/>
  <c r="F242" i="29"/>
  <c r="F241" i="29"/>
  <c r="F240" i="29"/>
  <c r="F239" i="29"/>
  <c r="F238" i="29"/>
  <c r="F237" i="29"/>
  <c r="F236" i="29"/>
  <c r="F235" i="29"/>
  <c r="F234" i="29"/>
  <c r="F233" i="29"/>
  <c r="F232" i="29"/>
  <c r="F231" i="29"/>
  <c r="F230" i="29"/>
  <c r="F229" i="29"/>
  <c r="F228" i="29"/>
  <c r="F227" i="29"/>
  <c r="F226" i="29"/>
  <c r="F225" i="29"/>
  <c r="F224" i="29"/>
  <c r="F223" i="29"/>
  <c r="F222" i="29"/>
  <c r="F221" i="29"/>
  <c r="F220" i="29"/>
  <c r="F219" i="29"/>
  <c r="F218" i="29"/>
  <c r="F217" i="29"/>
  <c r="F216" i="29"/>
  <c r="F215" i="29"/>
  <c r="F214" i="29"/>
  <c r="F213" i="29"/>
  <c r="F212" i="29"/>
  <c r="F211" i="29"/>
  <c r="F210" i="29"/>
  <c r="F209" i="29"/>
  <c r="F208" i="29"/>
  <c r="F207" i="29"/>
  <c r="F206" i="29"/>
  <c r="F205" i="29"/>
  <c r="F204" i="29"/>
  <c r="F203" i="29"/>
  <c r="F202" i="29"/>
  <c r="F201" i="29"/>
  <c r="F200" i="29"/>
  <c r="F199" i="29"/>
  <c r="F198" i="29"/>
  <c r="F197" i="29"/>
  <c r="F196" i="29"/>
  <c r="F195" i="29"/>
  <c r="F194" i="29"/>
  <c r="F193" i="29"/>
  <c r="F192" i="29"/>
  <c r="F191" i="29"/>
  <c r="F190" i="29"/>
  <c r="F189" i="29"/>
  <c r="F188" i="29"/>
  <c r="F187" i="29"/>
  <c r="F186" i="29"/>
  <c r="F185" i="29"/>
  <c r="F184" i="29"/>
  <c r="F183" i="29"/>
  <c r="F182" i="29"/>
  <c r="F181" i="29"/>
  <c r="F180" i="29"/>
  <c r="F179" i="29"/>
  <c r="F178" i="29"/>
  <c r="F177" i="29"/>
  <c r="F176" i="29"/>
  <c r="F175" i="29"/>
  <c r="F174" i="29"/>
  <c r="F173" i="29"/>
  <c r="F172" i="29"/>
  <c r="F171" i="29"/>
  <c r="F170" i="29"/>
  <c r="F169" i="29"/>
  <c r="F168" i="29"/>
  <c r="F167" i="29"/>
  <c r="F166" i="29"/>
  <c r="F165" i="29"/>
  <c r="F164" i="29"/>
  <c r="F163" i="29"/>
  <c r="F162" i="29"/>
  <c r="F161" i="29"/>
  <c r="F160" i="29"/>
  <c r="F159" i="29"/>
  <c r="F158" i="29"/>
  <c r="F157" i="29"/>
  <c r="F156" i="29"/>
  <c r="F155" i="29"/>
  <c r="F154" i="29"/>
  <c r="F153" i="29"/>
  <c r="F152" i="29"/>
  <c r="F151" i="29"/>
  <c r="F150" i="29"/>
  <c r="F149" i="29"/>
  <c r="F148" i="29"/>
  <c r="F147" i="29"/>
  <c r="F146" i="29"/>
  <c r="F145" i="29"/>
  <c r="F144" i="29"/>
  <c r="F143" i="29"/>
  <c r="F142" i="29"/>
  <c r="F141" i="29"/>
  <c r="F140" i="29"/>
  <c r="F139" i="29"/>
  <c r="F138" i="29"/>
  <c r="F137" i="29"/>
  <c r="F136" i="29"/>
  <c r="F135" i="29"/>
  <c r="F134" i="29"/>
  <c r="F133" i="29"/>
  <c r="F132" i="29"/>
  <c r="F131" i="29"/>
  <c r="F130" i="29"/>
  <c r="F129" i="29"/>
  <c r="F128" i="29"/>
  <c r="F127" i="29"/>
  <c r="F126" i="29"/>
  <c r="F125" i="29"/>
  <c r="F124" i="29"/>
  <c r="F123" i="29"/>
  <c r="F122" i="29"/>
  <c r="F121" i="29"/>
  <c r="F120" i="29"/>
  <c r="F119" i="29"/>
  <c r="F118" i="29"/>
  <c r="F117" i="29"/>
  <c r="F116" i="29"/>
  <c r="F115" i="29"/>
  <c r="F114" i="29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301" i="21"/>
  <c r="F300" i="21"/>
  <c r="F299" i="21"/>
  <c r="F298" i="21"/>
  <c r="F294" i="21"/>
  <c r="F292" i="21"/>
  <c r="F291" i="21"/>
  <c r="F290" i="21"/>
  <c r="F289" i="21"/>
  <c r="F284" i="21"/>
  <c r="F283" i="21"/>
  <c r="F282" i="21"/>
  <c r="F281" i="21"/>
  <c r="F280" i="21"/>
  <c r="F279" i="21"/>
  <c r="F278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5" i="21"/>
  <c r="F264" i="21"/>
  <c r="F263" i="21"/>
  <c r="F262" i="21"/>
  <c r="F261" i="21"/>
  <c r="F260" i="21"/>
  <c r="F259" i="21"/>
  <c r="F258" i="21"/>
  <c r="F257" i="21"/>
  <c r="F256" i="21"/>
  <c r="F255" i="21"/>
  <c r="F254" i="21"/>
  <c r="F253" i="21"/>
  <c r="F252" i="21"/>
  <c r="F251" i="21"/>
  <c r="F250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7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6" i="21"/>
  <c r="F185" i="21"/>
  <c r="F184" i="21"/>
  <c r="F183" i="21"/>
  <c r="F182" i="21"/>
  <c r="F181" i="21"/>
  <c r="F180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2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8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4" i="21"/>
  <c r="F63" i="21"/>
  <c r="F62" i="21"/>
  <c r="F61" i="21"/>
  <c r="F60" i="21"/>
  <c r="F59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68" i="22"/>
  <c r="F67" i="22"/>
  <c r="F66" i="22"/>
  <c r="F65" i="22"/>
  <c r="F64" i="22"/>
  <c r="F63" i="22"/>
  <c r="F62" i="22"/>
  <c r="F61" i="22"/>
  <c r="F60" i="22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I105" i="29"/>
  <c r="I102" i="29"/>
  <c r="I100" i="29"/>
  <c r="I97" i="29"/>
  <c r="I95" i="29"/>
  <c r="I92" i="29"/>
  <c r="I90" i="29"/>
  <c r="I87" i="29"/>
  <c r="J105" i="29"/>
  <c r="J102" i="29"/>
  <c r="J100" i="29"/>
  <c r="J97" i="29"/>
  <c r="J95" i="29"/>
  <c r="J92" i="29"/>
  <c r="J90" i="29"/>
  <c r="J87" i="29"/>
  <c r="I57" i="29"/>
  <c r="I55" i="29"/>
  <c r="I42" i="29"/>
  <c r="I52" i="29"/>
  <c r="I50" i="29"/>
</calcChain>
</file>

<file path=xl/sharedStrings.xml><?xml version="1.0" encoding="utf-8"?>
<sst xmlns="http://schemas.openxmlformats.org/spreadsheetml/2006/main" count="2105" uniqueCount="729">
  <si>
    <t>№
 п/п</t>
  </si>
  <si>
    <t>Артикул</t>
  </si>
  <si>
    <t>Кол. на паллете</t>
  </si>
  <si>
    <t>Кол. в упак.</t>
  </si>
  <si>
    <t>150 грамм</t>
  </si>
  <si>
    <t>250 грамм</t>
  </si>
  <si>
    <t>500 грамм</t>
  </si>
  <si>
    <t>125*500</t>
  </si>
  <si>
    <t>125*1000</t>
  </si>
  <si>
    <t>125*2000</t>
  </si>
  <si>
    <t>125*15 гр.</t>
  </si>
  <si>
    <t>125*30 гр.</t>
  </si>
  <si>
    <t>125*45 гр.</t>
  </si>
  <si>
    <t>125*67 гр.</t>
  </si>
  <si>
    <t>125*87 гр.</t>
  </si>
  <si>
    <t>125/125*45 гр.</t>
  </si>
  <si>
    <t>125/125*87 гр.</t>
  </si>
  <si>
    <t>Вес,
 кг/шт</t>
  </si>
  <si>
    <t>32*150</t>
  </si>
  <si>
    <t>32*250</t>
  </si>
  <si>
    <t>32*500</t>
  </si>
  <si>
    <t>32*1000</t>
  </si>
  <si>
    <t>32*1500</t>
  </si>
  <si>
    <t>32*2000</t>
  </si>
  <si>
    <t>40*150</t>
  </si>
  <si>
    <t>40*250</t>
  </si>
  <si>
    <t>40*500</t>
  </si>
  <si>
    <t>40*750</t>
  </si>
  <si>
    <t>40*1000</t>
  </si>
  <si>
    <t>40*1500</t>
  </si>
  <si>
    <t>40*2000</t>
  </si>
  <si>
    <t>50*150</t>
  </si>
  <si>
    <t>50*250</t>
  </si>
  <si>
    <t>50*500</t>
  </si>
  <si>
    <t>50*750</t>
  </si>
  <si>
    <t>50*1000</t>
  </si>
  <si>
    <t>50*1500</t>
  </si>
  <si>
    <t>50*2000</t>
  </si>
  <si>
    <t>125*150</t>
  </si>
  <si>
    <t>125*250</t>
  </si>
  <si>
    <t>125*750</t>
  </si>
  <si>
    <t>125*1500</t>
  </si>
  <si>
    <t>160*150</t>
  </si>
  <si>
    <t>160*250</t>
  </si>
  <si>
    <t>160*500</t>
  </si>
  <si>
    <t>160*750</t>
  </si>
  <si>
    <t>160*1000</t>
  </si>
  <si>
    <t>160*1500</t>
  </si>
  <si>
    <t>160*2000</t>
  </si>
  <si>
    <t>32*15 гр.</t>
  </si>
  <si>
    <t>32*30 гр.</t>
  </si>
  <si>
    <t>32*45 гр.</t>
  </si>
  <si>
    <t>32*87 гр.</t>
  </si>
  <si>
    <t>50*15 гр.</t>
  </si>
  <si>
    <t>50*30 гр.</t>
  </si>
  <si>
    <t>50*45 гр.</t>
  </si>
  <si>
    <t>50*67 гр.</t>
  </si>
  <si>
    <t>50*87 гр.</t>
  </si>
  <si>
    <t>160*15 гр.</t>
  </si>
  <si>
    <t>160*30 гр.</t>
  </si>
  <si>
    <t>160*45 гр.</t>
  </si>
  <si>
    <t>160*67 гр.</t>
  </si>
  <si>
    <t>160*87 гр.</t>
  </si>
  <si>
    <t>32/32*45 гр.</t>
  </si>
  <si>
    <t>50/50*45 гр.</t>
  </si>
  <si>
    <t>160/125*45 гр.</t>
  </si>
  <si>
    <t>160/160*45 гр.</t>
  </si>
  <si>
    <t>50/50*67 гр.</t>
  </si>
  <si>
    <t>32/32*87 гр.</t>
  </si>
  <si>
    <t>50/50*87 гр.</t>
  </si>
  <si>
    <t>160/125*87 гр.</t>
  </si>
  <si>
    <t>160/160*87 гр.</t>
  </si>
  <si>
    <t>40/32</t>
  </si>
  <si>
    <t>50/32</t>
  </si>
  <si>
    <t>50/40</t>
  </si>
  <si>
    <t>160/125</t>
  </si>
  <si>
    <t>40/40</t>
  </si>
  <si>
    <t>50/50</t>
  </si>
  <si>
    <t>40/30</t>
  </si>
  <si>
    <t>40/50/40</t>
  </si>
  <si>
    <t>40/30 A</t>
  </si>
  <si>
    <t>40/30 B</t>
  </si>
  <si>
    <t>40/40 C</t>
  </si>
  <si>
    <t xml:space="preserve">50/30 D  </t>
  </si>
  <si>
    <t xml:space="preserve">50/40 E  </t>
  </si>
  <si>
    <t xml:space="preserve">50/50 F </t>
  </si>
  <si>
    <t>50/B (50/30)</t>
  </si>
  <si>
    <t>90*150</t>
  </si>
  <si>
    <t>90*250</t>
  </si>
  <si>
    <t>90*500</t>
  </si>
  <si>
    <t>90*1000</t>
  </si>
  <si>
    <t>90*2000</t>
  </si>
  <si>
    <t>90*15 гр.</t>
  </si>
  <si>
    <t>90*30 гр.</t>
  </si>
  <si>
    <t>90*45 гр.</t>
  </si>
  <si>
    <t>90*87 гр.</t>
  </si>
  <si>
    <t>90/50*45 гр.</t>
  </si>
  <si>
    <t>90/50*87 гр.</t>
  </si>
  <si>
    <t>90/90*45 гр.</t>
  </si>
  <si>
    <t>90/90*87 гр.</t>
  </si>
  <si>
    <t>90/50</t>
  </si>
  <si>
    <t>110*500</t>
  </si>
  <si>
    <t>110*1000</t>
  </si>
  <si>
    <t>110*2000</t>
  </si>
  <si>
    <t>110*15 гр.</t>
  </si>
  <si>
    <t>110*30 гр.</t>
  </si>
  <si>
    <t>110*45 гр.</t>
  </si>
  <si>
    <t>110*67 гр.</t>
  </si>
  <si>
    <t>110*87 гр.</t>
  </si>
  <si>
    <t>110/110*45 гр.</t>
  </si>
  <si>
    <t>125/110*45 гр.</t>
  </si>
  <si>
    <t>160/110*45 гр.</t>
  </si>
  <si>
    <t>110/110*87 гр.</t>
  </si>
  <si>
    <t>125/110*87 гр.</t>
  </si>
  <si>
    <t>160/110*87 гр.</t>
  </si>
  <si>
    <t>125/110</t>
  </si>
  <si>
    <t>160/110</t>
  </si>
  <si>
    <t>75*150</t>
  </si>
  <si>
    <t>75*250</t>
  </si>
  <si>
    <t>75*500</t>
  </si>
  <si>
    <t>75*750</t>
  </si>
  <si>
    <t>75*1000</t>
  </si>
  <si>
    <t>75*1500</t>
  </si>
  <si>
    <t>75*2000</t>
  </si>
  <si>
    <t>110*150</t>
  </si>
  <si>
    <t>110*250</t>
  </si>
  <si>
    <t>110*750</t>
  </si>
  <si>
    <t>110*1500</t>
  </si>
  <si>
    <t>75*15 гр.</t>
  </si>
  <si>
    <t>75*30 гр.</t>
  </si>
  <si>
    <t>75*45 гр.</t>
  </si>
  <si>
    <t>75*67 гр.</t>
  </si>
  <si>
    <t>75*87 гр.</t>
  </si>
  <si>
    <t>75/50*45 гр.</t>
  </si>
  <si>
    <t>75/75*45 гр.</t>
  </si>
  <si>
    <t>110/50*45 гр.</t>
  </si>
  <si>
    <t>110/75*45 гр.</t>
  </si>
  <si>
    <t>75/50*67 гр.</t>
  </si>
  <si>
    <t>75/75*67 гр.</t>
  </si>
  <si>
    <t>110/50*67 гр.</t>
  </si>
  <si>
    <t>110/75*67 гр.</t>
  </si>
  <si>
    <t>110/110*67 гр.</t>
  </si>
  <si>
    <t>75/50*87 гр.</t>
  </si>
  <si>
    <t>75/75*87 гр.</t>
  </si>
  <si>
    <t>110/50</t>
  </si>
  <si>
    <t>110/50*</t>
  </si>
  <si>
    <t>90/75*45 гр.</t>
  </si>
  <si>
    <t>90/75*87 гр.</t>
  </si>
  <si>
    <t>90/75</t>
  </si>
  <si>
    <t>110/90</t>
  </si>
  <si>
    <t>50/40*</t>
  </si>
  <si>
    <t>110/110</t>
  </si>
  <si>
    <t>110/75</t>
  </si>
  <si>
    <t>90*750</t>
  </si>
  <si>
    <t>90*1500</t>
  </si>
  <si>
    <t>Вес, кг/шт.</t>
  </si>
  <si>
    <t>Труба KGEM</t>
  </si>
  <si>
    <t>110*5000</t>
  </si>
  <si>
    <t>125*5000</t>
  </si>
  <si>
    <t>160*5000</t>
  </si>
  <si>
    <t>200*500</t>
  </si>
  <si>
    <t>200*1000</t>
  </si>
  <si>
    <t>200*2000</t>
  </si>
  <si>
    <t>200*5000</t>
  </si>
  <si>
    <t>250*1000</t>
  </si>
  <si>
    <t>250*2000</t>
  </si>
  <si>
    <t>250*5000</t>
  </si>
  <si>
    <t>315*1000</t>
  </si>
  <si>
    <t>315*2000</t>
  </si>
  <si>
    <t>315*5000</t>
  </si>
  <si>
    <t>400*1000</t>
  </si>
  <si>
    <t>400*2000</t>
  </si>
  <si>
    <t>400*5000</t>
  </si>
  <si>
    <t>Отвод KGB</t>
  </si>
  <si>
    <t>200*15 гр.</t>
  </si>
  <si>
    <t>200*30 гр.</t>
  </si>
  <si>
    <t>200*45 гр.</t>
  </si>
  <si>
    <t>200*67 гр.</t>
  </si>
  <si>
    <t>200*87 гр.</t>
  </si>
  <si>
    <t>250*15 гр.</t>
  </si>
  <si>
    <t>250*30 гр.</t>
  </si>
  <si>
    <t>250*45 гр.</t>
  </si>
  <si>
    <t>250*87 гр.</t>
  </si>
  <si>
    <t>315*15 гр.</t>
  </si>
  <si>
    <t>315*30 гр.</t>
  </si>
  <si>
    <t>315*45 гр.</t>
  </si>
  <si>
    <t>315*87 гр.</t>
  </si>
  <si>
    <t>400*15 гр.</t>
  </si>
  <si>
    <t>400*30 гр.</t>
  </si>
  <si>
    <t>400*45 гр.</t>
  </si>
  <si>
    <t>400*87 гр.</t>
  </si>
  <si>
    <t>Тройник KGEA</t>
  </si>
  <si>
    <t>200/110*45 гр.</t>
  </si>
  <si>
    <t>200/125*45гр.</t>
  </si>
  <si>
    <t>200/160*45 гр.</t>
  </si>
  <si>
    <t>200/200*45 гр.</t>
  </si>
  <si>
    <t>250/110*45 гр.</t>
  </si>
  <si>
    <t>250/125*45 гр.</t>
  </si>
  <si>
    <t>250/160*45 гр.</t>
  </si>
  <si>
    <t>250*200*45 гр.</t>
  </si>
  <si>
    <t>250/250*45 гр.</t>
  </si>
  <si>
    <t>315/110*45 гр.</t>
  </si>
  <si>
    <t>315/160*45 гр.</t>
  </si>
  <si>
    <t>315/200*45 гр.</t>
  </si>
  <si>
    <t>315/250*45 гр.</t>
  </si>
  <si>
    <t>315/315*45 гр.</t>
  </si>
  <si>
    <t>400/160*45 гр.</t>
  </si>
  <si>
    <t>400/200*45 гр.</t>
  </si>
  <si>
    <t>400/250*45 гр.</t>
  </si>
  <si>
    <t>400/315*45 гр.</t>
  </si>
  <si>
    <t>400/400*45 гр.</t>
  </si>
  <si>
    <t>200/110*87 гр.</t>
  </si>
  <si>
    <t>200/125*87 гр.</t>
  </si>
  <si>
    <t>200/160*87 гр.</t>
  </si>
  <si>
    <t>200/200*87 гр.</t>
  </si>
  <si>
    <t>250/110*87 гр.</t>
  </si>
  <si>
    <t>250/125*87 гр.</t>
  </si>
  <si>
    <t>250/160*87 гр.</t>
  </si>
  <si>
    <t>250/200*87 гр.</t>
  </si>
  <si>
    <t>250/250*87 гр.</t>
  </si>
  <si>
    <t>315/110*87 гр.</t>
  </si>
  <si>
    <t>315/160*87 гр.</t>
  </si>
  <si>
    <t>315/200*87 гр.</t>
  </si>
  <si>
    <t>315/315*87 гр.</t>
  </si>
  <si>
    <t>400/160*87 гр.</t>
  </si>
  <si>
    <t>400/250*87 гр.</t>
  </si>
  <si>
    <t>400/400*87 гр.</t>
  </si>
  <si>
    <t>Заглушка KGM</t>
  </si>
  <si>
    <t>200/160</t>
  </si>
  <si>
    <t>250/200</t>
  </si>
  <si>
    <t>315/250</t>
  </si>
  <si>
    <t>400/315</t>
  </si>
  <si>
    <t>Гильза для прохода стен KGF</t>
  </si>
  <si>
    <t>110  x  110 mm</t>
  </si>
  <si>
    <t>110  x  240 mm</t>
  </si>
  <si>
    <t>160  x  110 mm</t>
  </si>
  <si>
    <t>160  x  240 mm</t>
  </si>
  <si>
    <t>200  x  110 mm</t>
  </si>
  <si>
    <t>200  x  240 mm</t>
  </si>
  <si>
    <t>250  x  240 mm</t>
  </si>
  <si>
    <t>315  x  240 mm</t>
  </si>
  <si>
    <t>Труба SKEM</t>
  </si>
  <si>
    <t>200*150</t>
  </si>
  <si>
    <t>200*250</t>
  </si>
  <si>
    <t>50*3000</t>
  </si>
  <si>
    <t>90*3000</t>
  </si>
  <si>
    <t>125*3000</t>
  </si>
  <si>
    <t>200*3000</t>
  </si>
  <si>
    <t>Отвод SKB</t>
  </si>
  <si>
    <t>Тройник SKEA</t>
  </si>
  <si>
    <t>200/200*45</t>
  </si>
  <si>
    <t>Крестовина 2-х пл. SKED</t>
  </si>
  <si>
    <t>Тройник параллельн. SKPA</t>
  </si>
  <si>
    <t>Муфта насадная SKAM</t>
  </si>
  <si>
    <t>Ревизия SKRE</t>
  </si>
  <si>
    <t>Заглушка SKM</t>
  </si>
  <si>
    <t>Отвод для сифона</t>
  </si>
  <si>
    <t>Патрубок компенсационный SKL</t>
  </si>
  <si>
    <t>Труба KG2000EM</t>
  </si>
  <si>
    <t>250*3000</t>
  </si>
  <si>
    <t>250*6000</t>
  </si>
  <si>
    <t>315*3000</t>
  </si>
  <si>
    <t>315*6000</t>
  </si>
  <si>
    <t>400*3000</t>
  </si>
  <si>
    <t>400*6000</t>
  </si>
  <si>
    <t>Отвод KG2000B</t>
  </si>
  <si>
    <t>Тройник KG2000EA</t>
  </si>
  <si>
    <t>Муфта двойная KG2000MM</t>
  </si>
  <si>
    <t>Заглушка KG2000M</t>
  </si>
  <si>
    <t>Редукция KG2000R</t>
  </si>
  <si>
    <t>110*3000</t>
  </si>
  <si>
    <t>160*3000</t>
  </si>
  <si>
    <t>Труба НТЕМ</t>
  </si>
  <si>
    <t>Труба HTEMw, цвет: белый</t>
  </si>
  <si>
    <t>Отвод HTB</t>
  </si>
  <si>
    <t>Тройник HTEA</t>
  </si>
  <si>
    <t>Редукция HTR</t>
  </si>
  <si>
    <t>Редукция короткая HTRK</t>
  </si>
  <si>
    <t>Крестовина HTDA</t>
  </si>
  <si>
    <t>Муфта двойная HTMM</t>
  </si>
  <si>
    <t>Компенсационный патрубок HTL</t>
  </si>
  <si>
    <t>Ревизия HTRE</t>
  </si>
  <si>
    <t>Заглушка HTM</t>
  </si>
  <si>
    <t>400/110</t>
  </si>
  <si>
    <t>400/160</t>
  </si>
  <si>
    <t>400/200</t>
  </si>
  <si>
    <t>Кол. в упаковке</t>
  </si>
  <si>
    <t>Размер, мм</t>
  </si>
  <si>
    <t>75*3000</t>
  </si>
  <si>
    <t>75/50</t>
  </si>
  <si>
    <t>110/110/110*87 гр.</t>
  </si>
  <si>
    <t>Наименование изделия</t>
  </si>
  <si>
    <t>Цена розн. без НДС руб/шт</t>
  </si>
  <si>
    <t>Цена розн., без НДС, руб/шт.</t>
  </si>
  <si>
    <t>Цена розн., без НДС, руб/шт</t>
  </si>
  <si>
    <t>75/50*</t>
  </si>
  <si>
    <t>110/75*</t>
  </si>
  <si>
    <t>Остендорф Рус, тел.: (495) 600-4437</t>
  </si>
  <si>
    <t>Муфта ремонтная (надвижная) HTU</t>
  </si>
  <si>
    <t>Переход внутренний HTRKi (редукция)</t>
  </si>
  <si>
    <t>Отвод сифонный HTSW</t>
  </si>
  <si>
    <t>Отвод сифонный двойной HTDSW</t>
  </si>
  <si>
    <t>Манжета резиновая с гофрой</t>
  </si>
  <si>
    <t>Техническая смазка</t>
  </si>
  <si>
    <t>Вакуумный клапан</t>
  </si>
  <si>
    <t>Переходник на металл. трубу HTS  (без манжеты)</t>
  </si>
  <si>
    <t>Манжета резиновая HTGM (подключение сифона)</t>
  </si>
  <si>
    <t>Переходник на раструб                          керамической трубы KGUSM</t>
  </si>
  <si>
    <t>Переходник на гладкий конец             керамической трубы KGUS</t>
  </si>
  <si>
    <t>Уплотнительное резиновое кольцо   из NBR (маслостойкое)</t>
  </si>
  <si>
    <t>Редукция KGR</t>
  </si>
  <si>
    <t>Муфта двойная KGMM</t>
  </si>
  <si>
    <t>Труба SKGL (без раструба)</t>
  </si>
  <si>
    <t xml:space="preserve">Муфта ремонтная KGU (надвижная) </t>
  </si>
  <si>
    <t>Количество заказанных позиций:</t>
  </si>
  <si>
    <t>Количество штук:</t>
  </si>
  <si>
    <t xml:space="preserve">GA манжета резиновая для перехода на чугун </t>
  </si>
  <si>
    <t>GA манжета резиновая для перехода на чугун</t>
  </si>
  <si>
    <t>Редукция SKR</t>
  </si>
  <si>
    <t>Переход на систему НТ, SK-HT</t>
  </si>
  <si>
    <t>Редукция с переходом на систему HT</t>
  </si>
  <si>
    <t>Муфта ремонтная (надвижная) SKU</t>
  </si>
  <si>
    <t>Переходник на чугунную трубу HTUG (без манжеты GA)</t>
  </si>
  <si>
    <t>Муфта ремонтная (надвижная) KG2000U</t>
  </si>
  <si>
    <t>Крестовина 2-х плоскостная   (угловая) HTED</t>
  </si>
  <si>
    <t>Переходник на раструб керамической 
трубы KG2000USM</t>
  </si>
  <si>
    <t>Ревизия KGRE</t>
  </si>
  <si>
    <t>Переходник на гладкий конец керамической трубы KG2000US</t>
  </si>
  <si>
    <t>Отвод удлиненный SKLB</t>
  </si>
  <si>
    <t>500*1000</t>
  </si>
  <si>
    <t>500*2000</t>
  </si>
  <si>
    <t>500*5000</t>
  </si>
  <si>
    <t>500*15 гр.</t>
  </si>
  <si>
    <t>500*30 гр.</t>
  </si>
  <si>
    <t>500*45 гр.</t>
  </si>
  <si>
    <t>500*87 гр.</t>
  </si>
  <si>
    <t>500/110*45 гр.</t>
  </si>
  <si>
    <t>500/160*45 гр.</t>
  </si>
  <si>
    <t>500/200*45 гр.</t>
  </si>
  <si>
    <t>500/250*45 гр.</t>
  </si>
  <si>
    <t>500/315*45 гр.</t>
  </si>
  <si>
    <t>500/400*45 гр.</t>
  </si>
  <si>
    <t>500/500*45 гр.</t>
  </si>
  <si>
    <t>500/160*87 гр.</t>
  </si>
  <si>
    <t>500/315*87 гр.</t>
  </si>
  <si>
    <t>500/400*87 гр.</t>
  </si>
  <si>
    <t>500/500*87 гр.</t>
  </si>
  <si>
    <t>500/400</t>
  </si>
  <si>
    <t>Муфта насадная HTAM</t>
  </si>
  <si>
    <t>Крестовина SKDA</t>
  </si>
  <si>
    <t>Переходник на чугунную трубу KGUG (без манжеты GA-Set)</t>
  </si>
  <si>
    <t>Остендорф Рус, тел. (495) 600-4437</t>
  </si>
  <si>
    <t>Наименование
изделия</t>
  </si>
  <si>
    <t>Размер,
 мм</t>
  </si>
  <si>
    <t>Объем, м.куб, шт</t>
  </si>
  <si>
    <t>110*90/50</t>
  </si>
  <si>
    <t>110*90/50/50</t>
  </si>
  <si>
    <t>110*45/50</t>
  </si>
  <si>
    <t>110*45/50/50</t>
  </si>
  <si>
    <t>Количество заказанных позиций</t>
  </si>
  <si>
    <t>Врезка по месту:Подключение к бетонной трубе, септик, колодец  KG2000BA</t>
  </si>
  <si>
    <t>Ревизия KG2000RE (0,5 атм.)</t>
  </si>
  <si>
    <t>Муфта вставная (раструб) HTSM</t>
  </si>
  <si>
    <t xml:space="preserve">www.ostendorf.ru </t>
  </si>
  <si>
    <t>Уплотнительное резиновое кольцо</t>
  </si>
  <si>
    <t>110*6000</t>
  </si>
  <si>
    <t>500*3000</t>
  </si>
  <si>
    <t>Отвод HTBw, цвет: белый</t>
  </si>
  <si>
    <t>Тройник HTEAw, цвет: белый</t>
  </si>
  <si>
    <t>Редукция HTRw, цвет: белый</t>
  </si>
  <si>
    <t>Муфта двойная HTMMw, цвет: белый</t>
  </si>
  <si>
    <t>Муфта ремонтная (надвижная) HTUw, цвет: белый</t>
  </si>
  <si>
    <t>Заглушка HTMw, цвет: белый</t>
  </si>
  <si>
    <t>32*3000</t>
  </si>
  <si>
    <t>40*3000</t>
  </si>
  <si>
    <t>110*4000</t>
  </si>
  <si>
    <t>Комплект уплотнений из вулканизированной резины GA-Set</t>
  </si>
  <si>
    <t>Крышка KGK</t>
  </si>
  <si>
    <t>160*6000</t>
  </si>
  <si>
    <t>200*6000</t>
  </si>
  <si>
    <t>Объём 1 паллеты</t>
  </si>
  <si>
    <t>Крестовина 2-х плоскостная (угловая) HTED</t>
  </si>
  <si>
    <t>315/160</t>
  </si>
  <si>
    <t>315/200</t>
  </si>
  <si>
    <t>400/250</t>
  </si>
  <si>
    <t>425/160</t>
  </si>
  <si>
    <t>425/200</t>
  </si>
  <si>
    <t>425/250</t>
  </si>
  <si>
    <t>425/315</t>
  </si>
  <si>
    <t>Подъёмная труба гофрированная тип 425</t>
  </si>
  <si>
    <t>Крестовина 2-х плоскостная (угловая) HTEDL, левая</t>
  </si>
  <si>
    <t>Крестовина 2-х плоскостная (угловая) HTEDR, правая</t>
  </si>
  <si>
    <t>Крышка люка пластик. тип 315, класс нагрузки A15 (1,5 т) на подъёмную трубу</t>
  </si>
  <si>
    <t>Крышка люка пластик. тип 400, класс нагрузки A15 (1,5 т) на подъёмную трубу</t>
  </si>
  <si>
    <t>Крышка люка пластик. тип 425, класс нагрузки A15 (1,5 т) на подъёмную трубу</t>
  </si>
  <si>
    <t>Колодцы Остендорф МР</t>
  </si>
  <si>
    <t>Днище колодца тип 400: один вход - один выход</t>
  </si>
  <si>
    <t>Днище колодца тип 400: три входа - один выход</t>
  </si>
  <si>
    <t>110/50/50/110х87°</t>
  </si>
  <si>
    <t>110/110х45°</t>
  </si>
  <si>
    <t>32*15°</t>
  </si>
  <si>
    <t>32*30°</t>
  </si>
  <si>
    <t>32*45°</t>
  </si>
  <si>
    <t>32*67°</t>
  </si>
  <si>
    <t>32*87°</t>
  </si>
  <si>
    <t>40*15°</t>
  </si>
  <si>
    <t>40*30°</t>
  </si>
  <si>
    <t>40*45°</t>
  </si>
  <si>
    <t>40*67°</t>
  </si>
  <si>
    <t>40*87°</t>
  </si>
  <si>
    <t>50*15°</t>
  </si>
  <si>
    <t>50*30°</t>
  </si>
  <si>
    <t>50*45°</t>
  </si>
  <si>
    <t>50*67°</t>
  </si>
  <si>
    <t>50*87°</t>
  </si>
  <si>
    <t>75*15°</t>
  </si>
  <si>
    <t>75*30°</t>
  </si>
  <si>
    <t>75*45°</t>
  </si>
  <si>
    <t>75*67°</t>
  </si>
  <si>
    <t>75*87°</t>
  </si>
  <si>
    <t>90*15°</t>
  </si>
  <si>
    <t>90*30°</t>
  </si>
  <si>
    <t>90*45°</t>
  </si>
  <si>
    <t>90*67°</t>
  </si>
  <si>
    <t>90*87°</t>
  </si>
  <si>
    <t>110*15°</t>
  </si>
  <si>
    <t>110*30°</t>
  </si>
  <si>
    <t>110*45°</t>
  </si>
  <si>
    <t>110*67°</t>
  </si>
  <si>
    <t>110*87°</t>
  </si>
  <si>
    <t>125*15°</t>
  </si>
  <si>
    <t>125*30°</t>
  </si>
  <si>
    <t>125*45°</t>
  </si>
  <si>
    <t>125*67°</t>
  </si>
  <si>
    <t>125*87°</t>
  </si>
  <si>
    <t>160*15°</t>
  </si>
  <si>
    <t>160*30°</t>
  </si>
  <si>
    <t>160*45°</t>
  </si>
  <si>
    <t>160*87°</t>
  </si>
  <si>
    <t>32/32*45°</t>
  </si>
  <si>
    <t>40/40*45°</t>
  </si>
  <si>
    <t>50/40*45°</t>
  </si>
  <si>
    <t>50/50*45°</t>
  </si>
  <si>
    <t>75/50*45°</t>
  </si>
  <si>
    <t>75/75*45°</t>
  </si>
  <si>
    <t>90/50*45°</t>
  </si>
  <si>
    <t>90/75*45°</t>
  </si>
  <si>
    <t>90/90*45°</t>
  </si>
  <si>
    <t>110/50*45°</t>
  </si>
  <si>
    <t>110/75*45°</t>
  </si>
  <si>
    <t>110/110*45°</t>
  </si>
  <si>
    <t>125/110*45°</t>
  </si>
  <si>
    <t>125/125*45°</t>
  </si>
  <si>
    <t>160/110*45°</t>
  </si>
  <si>
    <t>160/160*45°</t>
  </si>
  <si>
    <t>32/32*67°</t>
  </si>
  <si>
    <t>40/40*67°</t>
  </si>
  <si>
    <t>50/40*67°</t>
  </si>
  <si>
    <t>50/50*67°</t>
  </si>
  <si>
    <t>75/50*67°</t>
  </si>
  <si>
    <t>75/75*67°</t>
  </si>
  <si>
    <t>110/50*67°</t>
  </si>
  <si>
    <t>110/75*67°</t>
  </si>
  <si>
    <t>110/110*67°</t>
  </si>
  <si>
    <t>32/32*87°</t>
  </si>
  <si>
    <t>40/40*87°</t>
  </si>
  <si>
    <t>50/40*87°</t>
  </si>
  <si>
    <t>50/50*87°</t>
  </si>
  <si>
    <t>75/50*87°</t>
  </si>
  <si>
    <t>75/75*87°</t>
  </si>
  <si>
    <t>90/50*87°</t>
  </si>
  <si>
    <t>90/75*87°</t>
  </si>
  <si>
    <t>90/90*87°</t>
  </si>
  <si>
    <t>110/50*87°</t>
  </si>
  <si>
    <t>110/75*87°</t>
  </si>
  <si>
    <t>110/110*87°</t>
  </si>
  <si>
    <t>125/110*87°</t>
  </si>
  <si>
    <t>125/125*87°</t>
  </si>
  <si>
    <t>160/110*87°</t>
  </si>
  <si>
    <t>160/160*87°</t>
  </si>
  <si>
    <t>110/110х87°</t>
  </si>
  <si>
    <t>110/110/50*87°</t>
  </si>
  <si>
    <t>110/110/110*67°</t>
  </si>
  <si>
    <t>110/110/110*87°</t>
  </si>
  <si>
    <t>Объём паллеты</t>
  </si>
  <si>
    <t>Крестовина пятерник HTEDLR</t>
  </si>
  <si>
    <t>110*90°</t>
  </si>
  <si>
    <t xml:space="preserve"> Артикул</t>
  </si>
  <si>
    <t>Муфта двойная SKMM</t>
  </si>
  <si>
    <t>400/315*45°</t>
  </si>
  <si>
    <t>500*6000</t>
  </si>
  <si>
    <t>500*15°</t>
  </si>
  <si>
    <t>500*45°</t>
  </si>
  <si>
    <t>500/315*45°</t>
  </si>
  <si>
    <t>500/160*45°</t>
  </si>
  <si>
    <t>160*67°</t>
  </si>
  <si>
    <t>200*15°</t>
  </si>
  <si>
    <t>200*30°</t>
  </si>
  <si>
    <t>200*45°</t>
  </si>
  <si>
    <t>250*15°</t>
  </si>
  <si>
    <t>250*45°</t>
  </si>
  <si>
    <t>315*15°</t>
  </si>
  <si>
    <t>315*45°</t>
  </si>
  <si>
    <t>400*15°</t>
  </si>
  <si>
    <t>400*45°</t>
  </si>
  <si>
    <t>500*30°</t>
  </si>
  <si>
    <t>160/125*45°</t>
  </si>
  <si>
    <t>200/160*45°</t>
  </si>
  <si>
    <t>200/200*45°</t>
  </si>
  <si>
    <t>250/160*45°</t>
  </si>
  <si>
    <t>250/250*45°</t>
  </si>
  <si>
    <t>315/160*45°</t>
  </si>
  <si>
    <t>315/200*45°</t>
  </si>
  <si>
    <t>315/315*45°</t>
  </si>
  <si>
    <t>400/160*45°</t>
  </si>
  <si>
    <t>400/200*45°</t>
  </si>
  <si>
    <t>400/400*45°</t>
  </si>
  <si>
    <t>110*135°</t>
  </si>
  <si>
    <t>Сифон для напольного унитаза (чаши Генуя)</t>
  </si>
  <si>
    <t>Уплотнительное резиновое кольцо для KG2000 и Skolan</t>
  </si>
  <si>
    <t>Уплотнительное резиновое кольцо для KG2000</t>
  </si>
  <si>
    <t>Уплотнительное резиновое кольцо для KG2000 NBR (маслостойкое)</t>
  </si>
  <si>
    <t>Уплотнительное резиновое кольцо для KG2000 и NBR (маслостойкое)</t>
  </si>
  <si>
    <t>110/90*</t>
  </si>
  <si>
    <t>Манжета переходная РФ к таперу 
(для переходника на чугун)</t>
  </si>
  <si>
    <t>90/50*</t>
  </si>
  <si>
    <t>Крышка для ревизии HTRE</t>
  </si>
  <si>
    <t>200*87°</t>
  </si>
  <si>
    <t>250*87°</t>
  </si>
  <si>
    <t>250*30°</t>
  </si>
  <si>
    <t>200/110*45°</t>
  </si>
  <si>
    <t>200/110*87°</t>
  </si>
  <si>
    <t>200/160*87°</t>
  </si>
  <si>
    <t>315/160х87°</t>
  </si>
  <si>
    <t>315/315х87°</t>
  </si>
  <si>
    <t>400/160х87°</t>
  </si>
  <si>
    <t>400/315х87°</t>
  </si>
  <si>
    <t>400/400х87°</t>
  </si>
  <si>
    <t>500/500*45°</t>
  </si>
  <si>
    <t>Отвод двухраструбный KGBD 2M</t>
  </si>
  <si>
    <t>Отвод радиальный KGBD 1М SW</t>
  </si>
  <si>
    <t>Отвод радиальный двухраструбный KGBD 2М SW</t>
  </si>
  <si>
    <t>Манжета (редукция) резиновая для раструба</t>
  </si>
  <si>
    <r>
      <t>Труба KG2000EM,</t>
    </r>
    <r>
      <rPr>
        <b/>
        <sz val="8"/>
        <color indexed="10"/>
        <rFont val="Arial Cyr"/>
        <charset val="204"/>
      </rPr>
      <t xml:space="preserve"> SN16</t>
    </r>
  </si>
  <si>
    <t>125*6000</t>
  </si>
  <si>
    <t>200/160*45</t>
  </si>
  <si>
    <t>160/110х87</t>
  </si>
  <si>
    <t>160/160х87</t>
  </si>
  <si>
    <t>110/50*87 гр.</t>
  </si>
  <si>
    <t>110/75*87 гр.</t>
  </si>
  <si>
    <r>
      <t>Резиновая манжета «</t>
    </r>
    <r>
      <rPr>
        <b/>
        <sz val="7"/>
        <rFont val="Arial Cyr"/>
        <charset val="204"/>
      </rPr>
      <t>in situ</t>
    </r>
    <r>
      <rPr>
        <sz val="7"/>
        <rFont val="Arial Cyr"/>
        <charset val="204"/>
      </rPr>
      <t>» для врезки по месту, в колодец (пластиковый\бетонный)</t>
    </r>
  </si>
  <si>
    <t>Колодец дренажный\инспекционный диаметром 315мм</t>
  </si>
  <si>
    <t>Днище колодца (с уплотнением) тип 315: один вход - один выход</t>
  </si>
  <si>
    <t xml:space="preserve">Днище колодца (с уплотнением) 315: три входа - один выход </t>
  </si>
  <si>
    <t xml:space="preserve">Дно (пробка) для гофрированной подъёмной трубы 315 колодца </t>
  </si>
  <si>
    <t>Уплотнение для гофрированной подъёмной трубы колодца 315 диаметра (доп. ассортимент)</t>
  </si>
  <si>
    <t>Бетонный конус с бетонным люком тип 315/400/425</t>
  </si>
  <si>
    <t>Бетонный корпус для чугунного люка тип 315/400/425</t>
  </si>
  <si>
    <t>Колодец дренажный\инспекционный диаметром 400мм</t>
  </si>
  <si>
    <t>Колодец дренажный\инспекционный диаметром 425мм</t>
  </si>
  <si>
    <t>Днище колодца тип 425: один вход - один выход (в комплекте с манжетой)</t>
  </si>
  <si>
    <t>Днище колодца тип 425:  три входа - один выход (в комплекте с манжетой)</t>
  </si>
  <si>
    <t>Телескопическая труба с чугунным люком TL-400 B125 - 12,5т / TL-400</t>
  </si>
  <si>
    <t>Телескопическая труба с чугунным люком TL-400 D400 - 40т / TL-400</t>
  </si>
  <si>
    <t>Подъёмная гофрированная труба 315</t>
  </si>
  <si>
    <t>Подъёмная гладкая труба 400</t>
  </si>
  <si>
    <t xml:space="preserve">Дно для гофрированной подъёмной трубы 425 (без манжеты) </t>
  </si>
  <si>
    <t>Манжета для дна колодца, гофрированной подъёмной трубы 425</t>
  </si>
  <si>
    <t>Бетонный конус с бетонным люком тип 425</t>
  </si>
  <si>
    <t>50/50х45°</t>
  </si>
  <si>
    <t>50/50х87°</t>
  </si>
  <si>
    <t>110/110/50х87°</t>
  </si>
  <si>
    <t>110/50/50х45°</t>
  </si>
  <si>
    <t>110/50/50*67°</t>
  </si>
  <si>
    <t>110/50/50х87°</t>
  </si>
  <si>
    <t xml:space="preserve">Хомут страховочный для заглушки (Skolan) </t>
  </si>
  <si>
    <t>160*4000</t>
  </si>
  <si>
    <t>Хомут металл. страховочный на раструб HT</t>
  </si>
  <si>
    <t>Хомут металл. страховочный на раструб HT, Skolan</t>
  </si>
  <si>
    <t>Хомут металл. страховочный на раструб HT, Skolan, KG2000</t>
  </si>
  <si>
    <t>Хомут металл. страховочный на раструб Skolan</t>
  </si>
  <si>
    <t>Хомут металл. страховочный на раструб Skolan, KG2000</t>
  </si>
  <si>
    <t>Муфта насадная KGAM (клеевое соединение)</t>
  </si>
  <si>
    <t>Переходник на чугунную трубу KGUG (без манжеты GA)</t>
  </si>
  <si>
    <t>Профильное уплотнение для переходника KGUS</t>
  </si>
  <si>
    <r>
      <t>160/160*45 гр.</t>
    </r>
    <r>
      <rPr>
        <b/>
        <sz val="8"/>
        <color indexed="10"/>
        <rFont val="Arial Cyr"/>
        <charset val="204"/>
      </rPr>
      <t xml:space="preserve"> </t>
    </r>
  </si>
  <si>
    <t>Смазка аэрозоль</t>
  </si>
  <si>
    <t xml:space="preserve">Фаскосниматель для пластиковых труб ПП/ПЭ </t>
  </si>
  <si>
    <t>Отвод редукционный HTBR, цвет:  белый</t>
  </si>
  <si>
    <t>Ревизия KGRE (круглый люк)</t>
  </si>
  <si>
    <t>Тройник KGEA 3-х раструб.</t>
  </si>
  <si>
    <t>Тройник SKEA-НТ с выходом на вн.канализ.</t>
  </si>
  <si>
    <r>
      <t xml:space="preserve">Труба KGEM </t>
    </r>
    <r>
      <rPr>
        <b/>
        <sz val="8"/>
        <color indexed="17"/>
        <rFont val="Arial Cyr"/>
        <charset val="204"/>
      </rPr>
      <t>SN2</t>
    </r>
  </si>
  <si>
    <t>Крестовина 2-х уровн. плоская SKDDA</t>
  </si>
  <si>
    <t>Крестовина 2-х уровн. угловая левая SKDDAL</t>
  </si>
  <si>
    <t>Крестовина 2-х уровн. угловая правая SKDDAR</t>
  </si>
  <si>
    <t>Крестовина 2-х уровн. угловая левая SKEPL</t>
  </si>
  <si>
    <t>Крестовина 2-х уровн. угловая правая SKEPR</t>
  </si>
  <si>
    <t>50*315</t>
  </si>
  <si>
    <t>110*315</t>
  </si>
  <si>
    <t>Уплот. резиновое кольцо для Skolan</t>
  </si>
  <si>
    <t>Уплот. резиновое кольцо для  Skolan</t>
  </si>
  <si>
    <t>Уплот. резиновое кольцо для KG2000 и Skolan</t>
  </si>
  <si>
    <r>
      <t xml:space="preserve">Труба KGEM </t>
    </r>
    <r>
      <rPr>
        <b/>
        <sz val="8"/>
        <color indexed="10"/>
        <rFont val="Arial Cyr"/>
        <charset val="204"/>
      </rPr>
      <t>SN8</t>
    </r>
  </si>
  <si>
    <t>Тройник-восстановитель раструба HTSA</t>
  </si>
  <si>
    <t>Крестовина с плав. радиальным подключением HTDAR</t>
  </si>
  <si>
    <t>Хомут металл. страховочный на раструб HT, KG2000</t>
  </si>
  <si>
    <t>На паллете, шт.</t>
  </si>
  <si>
    <t>В упак., шт.</t>
  </si>
  <si>
    <t xml:space="preserve">Днище колодца (с уплотнением) 315: один вход - один выход </t>
  </si>
  <si>
    <t xml:space="preserve">Днище колодца (с уплотнением) 315: три вход - один выход </t>
  </si>
  <si>
    <t>Ostendorf HT  - Внутренняя канализация из трудновоспламеняемого полипропилена PPs</t>
  </si>
  <si>
    <r>
      <t xml:space="preserve">Уплот. резиновое кольцо для  Skolan </t>
    </r>
    <r>
      <rPr>
        <b/>
        <sz val="8"/>
        <color indexed="62"/>
        <rFont val="Arial Cyr"/>
        <charset val="204"/>
      </rPr>
      <t>(фитинги)</t>
    </r>
  </si>
  <si>
    <r>
      <t xml:space="preserve">Уплот. резиновое кольцо для KG2000 и Skolan </t>
    </r>
    <r>
      <rPr>
        <b/>
        <sz val="8"/>
        <color indexed="53"/>
        <rFont val="Arial Cyr"/>
        <charset val="204"/>
      </rPr>
      <t>(трубы)</t>
    </r>
  </si>
  <si>
    <t>Ostendorf KG - Наружная канализация из непластифицированного PVC</t>
  </si>
  <si>
    <t>Дополнителный ассортимент / Комплектующие</t>
  </si>
  <si>
    <t>Муфта для врезки в колодец / фундамент</t>
  </si>
  <si>
    <t>Ostendorf SKOLAN Safe - Бесшумная канализация из минерализированного полипропилена PP-MD (17дБ(А))</t>
  </si>
  <si>
    <t xml:space="preserve"> Ostendorf KG2000 - Усиленная канализация из минерализированного полипропилена PP-MD:
Ливневая (3,0 Атм), Наружная (SN10 и SN16).</t>
  </si>
  <si>
    <t>Манжета насадной муфты SKAM</t>
  </si>
  <si>
    <t>Гидроизоляционная уплотнительная лента</t>
  </si>
  <si>
    <t>1000 грамм</t>
  </si>
  <si>
    <t>20-63 mm</t>
  </si>
  <si>
    <r>
      <t>400 мл / 240 гр.</t>
    </r>
    <r>
      <rPr>
        <sz val="8"/>
        <color indexed="10"/>
        <rFont val="Arial Cyr"/>
        <charset val="204"/>
      </rPr>
      <t xml:space="preserve"> </t>
    </r>
  </si>
  <si>
    <r>
      <t>75-110 mm</t>
    </r>
    <r>
      <rPr>
        <sz val="8"/>
        <color indexed="10"/>
        <rFont val="Arial Cyr"/>
        <charset val="204"/>
      </rPr>
      <t xml:space="preserve"> </t>
    </r>
  </si>
  <si>
    <t>200/110х87 гр.</t>
  </si>
  <si>
    <t>200/160х87 гр.</t>
  </si>
  <si>
    <t>90/90/50</t>
  </si>
  <si>
    <t>90/90/50*87°</t>
  </si>
  <si>
    <t>110/110/50</t>
  </si>
  <si>
    <t>110/75/110х87°</t>
  </si>
  <si>
    <t>110/110/75х87°</t>
  </si>
  <si>
    <t>110/90*45°</t>
  </si>
  <si>
    <t>110/90*87°</t>
  </si>
  <si>
    <t>110х15 гр.</t>
  </si>
  <si>
    <t>110х30 гр.</t>
  </si>
  <si>
    <t>110х45 гр.</t>
  </si>
  <si>
    <t>110х87 гр.</t>
  </si>
  <si>
    <t>100/50*45 гр.</t>
  </si>
  <si>
    <t>110/90*45 гр.</t>
  </si>
  <si>
    <t>100/50*87 гр.</t>
  </si>
  <si>
    <t>110/90*87 гр.</t>
  </si>
  <si>
    <t>315*30°</t>
  </si>
  <si>
    <t>315*87°</t>
  </si>
  <si>
    <t>400*30°</t>
  </si>
  <si>
    <t>400*87°</t>
  </si>
  <si>
    <t>250/160*87°</t>
  </si>
  <si>
    <t>250/250*87°</t>
  </si>
  <si>
    <r>
      <t xml:space="preserve">Отвод комбинир. с доп.входом слева </t>
    </r>
    <r>
      <rPr>
        <b/>
        <i/>
        <sz val="8"/>
        <color indexed="10"/>
        <rFont val="Arial"/>
        <family val="2"/>
        <charset val="204"/>
      </rPr>
      <t>(не Ostendorf)</t>
    </r>
  </si>
  <si>
    <r>
      <t xml:space="preserve">Отвод комбинир. с доп.входом справа </t>
    </r>
    <r>
      <rPr>
        <b/>
        <i/>
        <sz val="8"/>
        <color indexed="10"/>
        <rFont val="Arial"/>
        <family val="2"/>
        <charset val="204"/>
      </rPr>
      <t>(не Ostendorf)</t>
    </r>
  </si>
  <si>
    <r>
      <t xml:space="preserve">Отвод комбинир. с доп.входом с тыла </t>
    </r>
    <r>
      <rPr>
        <b/>
        <i/>
        <sz val="8"/>
        <color indexed="10"/>
        <rFont val="Arial"/>
        <family val="2"/>
        <charset val="204"/>
      </rPr>
      <t>(не Ostendorf)</t>
    </r>
  </si>
  <si>
    <r>
      <t xml:space="preserve">Отвод комбинир. с доп.входом сверху </t>
    </r>
    <r>
      <rPr>
        <b/>
        <i/>
        <sz val="8"/>
        <color indexed="10"/>
        <rFont val="Arial"/>
        <family val="2"/>
        <charset val="204"/>
      </rPr>
      <t>(не Ostendorf)</t>
    </r>
  </si>
  <si>
    <r>
      <t xml:space="preserve">Отвод комбинир. с доп.входами слева и справа </t>
    </r>
    <r>
      <rPr>
        <b/>
        <i/>
        <sz val="8"/>
        <color indexed="10"/>
        <rFont val="Arial"/>
        <family val="2"/>
        <charset val="204"/>
      </rPr>
      <t>(е Ostendorf)</t>
    </r>
  </si>
  <si>
    <r>
      <t xml:space="preserve">Отвод комбинир. с доп.входами слева и справа </t>
    </r>
    <r>
      <rPr>
        <b/>
        <i/>
        <sz val="8"/>
        <color indexed="10"/>
        <rFont val="Arial"/>
        <family val="2"/>
        <charset val="204"/>
      </rPr>
      <t>(не Ostendorf)</t>
    </r>
  </si>
  <si>
    <r>
      <t xml:space="preserve">Муфта гибкая </t>
    </r>
    <r>
      <rPr>
        <b/>
        <i/>
        <sz val="8"/>
        <color indexed="10"/>
        <rFont val="Arial"/>
        <family val="2"/>
        <charset val="204"/>
      </rPr>
      <t>(не Ostendorf)</t>
    </r>
  </si>
  <si>
    <r>
      <t xml:space="preserve">Патрубок гибкий </t>
    </r>
    <r>
      <rPr>
        <b/>
        <i/>
        <sz val="8"/>
        <color indexed="10"/>
        <rFont val="Arial"/>
        <family val="2"/>
        <charset val="204"/>
      </rPr>
      <t>(не Ostendorf)</t>
    </r>
  </si>
  <si>
    <r>
      <t xml:space="preserve">Зонт вентиляционный канализационный </t>
    </r>
    <r>
      <rPr>
        <b/>
        <i/>
        <sz val="8"/>
        <color indexed="10"/>
        <rFont val="Arial"/>
        <family val="2"/>
        <charset val="204"/>
      </rPr>
      <t>(не Ostendorf)</t>
    </r>
  </si>
  <si>
    <r>
      <t>Трап горизонтальный - гидрозатвор (150х150)</t>
    </r>
    <r>
      <rPr>
        <b/>
        <i/>
        <sz val="8"/>
        <color indexed="10"/>
        <rFont val="Arial"/>
        <family val="2"/>
        <charset val="204"/>
      </rPr>
      <t xml:space="preserve"> (не Ostendorf)</t>
    </r>
  </si>
  <si>
    <r>
      <t xml:space="preserve">Трап горизонтальный - гидрозатвор (150х150) </t>
    </r>
    <r>
      <rPr>
        <b/>
        <i/>
        <sz val="8"/>
        <color indexed="10"/>
        <rFont val="Arial"/>
        <family val="2"/>
        <charset val="204"/>
      </rPr>
      <t>(не Ostendorf)</t>
    </r>
  </si>
  <si>
    <r>
      <t xml:space="preserve">Трап горизонтальный - сухой сифон (150х150) </t>
    </r>
    <r>
      <rPr>
        <b/>
        <i/>
        <sz val="8"/>
        <color indexed="10"/>
        <rFont val="Arial"/>
        <family val="2"/>
        <charset val="204"/>
      </rPr>
      <t>(не Ostendorf)</t>
    </r>
  </si>
  <si>
    <r>
      <t xml:space="preserve">Трап вертикальный - гидрозатвор (150х150) </t>
    </r>
    <r>
      <rPr>
        <b/>
        <i/>
        <sz val="8"/>
        <color indexed="10"/>
        <rFont val="Arial"/>
        <family val="2"/>
        <charset val="204"/>
      </rPr>
      <t>(не Ostendorf)</t>
    </r>
  </si>
  <si>
    <r>
      <t>Трап вертикальный - гидрозатвор (150х150)</t>
    </r>
    <r>
      <rPr>
        <b/>
        <i/>
        <sz val="8"/>
        <color indexed="10"/>
        <rFont val="Arial"/>
        <family val="2"/>
        <charset val="204"/>
      </rPr>
      <t xml:space="preserve"> (не Ostendorf)</t>
    </r>
  </si>
  <si>
    <r>
      <t>Трап вертикальный - сухой сифон (150х150)</t>
    </r>
    <r>
      <rPr>
        <b/>
        <i/>
        <sz val="8"/>
        <color indexed="10"/>
        <rFont val="Arial"/>
        <family val="2"/>
        <charset val="204"/>
      </rPr>
      <t xml:space="preserve"> (не Ostendorf)</t>
    </r>
  </si>
  <si>
    <r>
      <t xml:space="preserve">Хомут пластиковый </t>
    </r>
    <r>
      <rPr>
        <b/>
        <i/>
        <sz val="8"/>
        <color indexed="10"/>
        <rFont val="Arial"/>
        <family val="2"/>
        <charset val="204"/>
      </rPr>
      <t>(не Ostendorf)</t>
    </r>
  </si>
  <si>
    <r>
      <t xml:space="preserve">Клапан обратный (запорный клапан) </t>
    </r>
    <r>
      <rPr>
        <b/>
        <i/>
        <sz val="8"/>
        <color indexed="10"/>
        <rFont val="Arial"/>
        <family val="2"/>
        <charset val="204"/>
      </rPr>
      <t>(не Ostendorf)</t>
    </r>
  </si>
  <si>
    <r>
      <t xml:space="preserve">Манжета противопожарная </t>
    </r>
    <r>
      <rPr>
        <b/>
        <i/>
        <sz val="8"/>
        <color indexed="10"/>
        <rFont val="Arial"/>
        <family val="2"/>
        <charset val="204"/>
      </rPr>
      <t>(не Ostendorf)</t>
    </r>
  </si>
  <si>
    <r>
      <t>Отвод поворотный универсальный</t>
    </r>
    <r>
      <rPr>
        <b/>
        <i/>
        <sz val="8"/>
        <color indexed="10"/>
        <rFont val="Arial"/>
        <family val="2"/>
        <charset val="204"/>
      </rPr>
      <t xml:space="preserve"> (не Ostendorf)</t>
    </r>
  </si>
  <si>
    <r>
      <t xml:space="preserve">Труба фановая прямая </t>
    </r>
    <r>
      <rPr>
        <b/>
        <i/>
        <sz val="8"/>
        <color indexed="10"/>
        <rFont val="Arial"/>
        <family val="2"/>
        <charset val="204"/>
      </rPr>
      <t>(не Ostendorf)</t>
    </r>
  </si>
  <si>
    <r>
      <t>Труба фановая с эксцентриком</t>
    </r>
    <r>
      <rPr>
        <b/>
        <i/>
        <sz val="8"/>
        <color indexed="10"/>
        <rFont val="Arial"/>
        <family val="2"/>
        <charset val="204"/>
      </rPr>
      <t xml:space="preserve"> (не Ostendorf)</t>
    </r>
  </si>
  <si>
    <r>
      <t xml:space="preserve">Труба фановая </t>
    </r>
    <r>
      <rPr>
        <b/>
        <i/>
        <sz val="8"/>
        <color indexed="10"/>
        <rFont val="Arial"/>
        <family val="2"/>
        <charset val="204"/>
      </rPr>
      <t>(не Ostendorf)</t>
    </r>
  </si>
  <si>
    <r>
      <t xml:space="preserve">Труба фановая гофрированная (270-550мм) </t>
    </r>
    <r>
      <rPr>
        <b/>
        <i/>
        <sz val="8"/>
        <color indexed="10"/>
        <rFont val="Arial"/>
        <family val="2"/>
        <charset val="204"/>
      </rPr>
      <t>(не Ostendorf)</t>
    </r>
  </si>
  <si>
    <r>
      <t xml:space="preserve">Манжета для унитаза прямая </t>
    </r>
    <r>
      <rPr>
        <b/>
        <i/>
        <sz val="8"/>
        <color indexed="10"/>
        <rFont val="Arial"/>
        <family val="2"/>
        <charset val="204"/>
      </rPr>
      <t>(не Ostendorf)</t>
    </r>
  </si>
  <si>
    <r>
      <t>Манжета для унитаза с эксцентриком</t>
    </r>
    <r>
      <rPr>
        <b/>
        <i/>
        <sz val="8"/>
        <color indexed="10"/>
        <rFont val="Arial"/>
        <family val="2"/>
        <charset val="204"/>
      </rPr>
      <t xml:space="preserve"> (не Ostendorf)</t>
    </r>
  </si>
  <si>
    <r>
      <t>Хомут для монтажа труб (комплект: хомут металл. обрезиненый, шпилька, дюбель)</t>
    </r>
    <r>
      <rPr>
        <b/>
        <i/>
        <sz val="8"/>
        <color indexed="10"/>
        <rFont val="Arial"/>
        <family val="2"/>
        <charset val="204"/>
      </rPr>
      <t xml:space="preserve"> (не Ostendorf)</t>
    </r>
  </si>
  <si>
    <t>Цена розн. с НДС руб/шт</t>
  </si>
  <si>
    <t>Цена розн., с НДС, руб/шт.</t>
  </si>
  <si>
    <t>Цена розн., с НДС, руб/шт</t>
  </si>
  <si>
    <r>
      <t>Труба HTEMw, цвет: белый</t>
    </r>
    <r>
      <rPr>
        <b/>
        <sz val="8"/>
        <color indexed="10"/>
        <rFont val="Arial Cyr"/>
        <charset val="204"/>
      </rPr>
      <t/>
    </r>
  </si>
  <si>
    <t>40/40*45 гр.</t>
  </si>
  <si>
    <t>40/40*87 гр.</t>
  </si>
  <si>
    <t>Редукция короткая HTRKw, цвет: белый</t>
  </si>
  <si>
    <t>Объем 1 шт.</t>
  </si>
  <si>
    <t>630*1000</t>
  </si>
  <si>
    <t>630*3000</t>
  </si>
  <si>
    <t>630*6000</t>
  </si>
  <si>
    <t>630/160*45°</t>
  </si>
  <si>
    <t>630/200*45°</t>
  </si>
  <si>
    <t>Тройник KG2000EA б/р DN 630</t>
  </si>
  <si>
    <t>630*15°</t>
  </si>
  <si>
    <t>630*45°</t>
  </si>
  <si>
    <t>630/500</t>
  </si>
  <si>
    <t>50-110 mm</t>
  </si>
  <si>
    <t>Труба KG2000EM перфорированная отверстиями дренажная труба, многоцелевая</t>
  </si>
  <si>
    <t>Труба KG2000EM перфорированная шлицами дренажная труба (166 cm²/m), многоцелевая</t>
  </si>
  <si>
    <t>Труба KG2000EM перфорированная шлицами дренажная труба (110 cm²/m), многоцелевая</t>
  </si>
  <si>
    <t>Труба KG2000EM перфорированная шлицами дренажная труба (165 cm²/m), частично дренирующая</t>
  </si>
  <si>
    <t>Труба KG2000EM перфорированная шлицами дренажная труба (220 cm²/m), полностью дренирующая</t>
  </si>
  <si>
    <t>100х15000</t>
  </si>
  <si>
    <t>Труборез-фаскосниматель Ostendorf Werkzeug (50,58,75,78,90,110 mm)</t>
  </si>
  <si>
    <t>50 мл</t>
  </si>
  <si>
    <t>Техническая смазка SL</t>
  </si>
  <si>
    <t>150 мл</t>
  </si>
  <si>
    <t>250 мл</t>
  </si>
  <si>
    <t>Резец для резки труб WerkWinkel</t>
  </si>
  <si>
    <t>Держатель с режущим диском WerkRoller</t>
  </si>
  <si>
    <r>
      <t xml:space="preserve">Телескопическая труба </t>
    </r>
    <r>
      <rPr>
        <sz val="7"/>
        <color rgb="FFFF0000"/>
        <rFont val="Arial Cyr"/>
        <charset val="204"/>
      </rPr>
      <t>DN315</t>
    </r>
    <r>
      <rPr>
        <sz val="7"/>
        <rFont val="Arial Cyr"/>
        <charset val="204"/>
      </rPr>
      <t xml:space="preserve"> с чугунной крышкой (B125 - 12,5т без вентиляции) в сборе (с манжетой)</t>
    </r>
  </si>
  <si>
    <r>
      <t xml:space="preserve">Телескопическая труба </t>
    </r>
    <r>
      <rPr>
        <sz val="7"/>
        <color rgb="FFFF0000"/>
        <rFont val="Arial Cyr"/>
        <charset val="204"/>
      </rPr>
      <t xml:space="preserve">DN315 </t>
    </r>
    <r>
      <rPr>
        <sz val="7"/>
        <rFont val="Arial Cyr"/>
        <charset val="204"/>
      </rPr>
      <t>с чугунной крышкой (B125 - 12,5т с вентиляцией) в сборе (с манжетой)</t>
    </r>
  </si>
  <si>
    <r>
      <t xml:space="preserve">Телескопическая труба </t>
    </r>
    <r>
      <rPr>
        <sz val="7"/>
        <color rgb="FFFF0000"/>
        <rFont val="Arial Cyr"/>
        <charset val="204"/>
      </rPr>
      <t>DN315</t>
    </r>
    <r>
      <rPr>
        <sz val="7"/>
        <rFont val="Arial Cyr"/>
        <charset val="204"/>
      </rPr>
      <t xml:space="preserve"> с чугунной крышкой  (D400 - 40т без вентиляции) в сборе (с манжетой)</t>
    </r>
  </si>
  <si>
    <r>
      <t xml:space="preserve">Телескопическая труба </t>
    </r>
    <r>
      <rPr>
        <sz val="7"/>
        <color rgb="FFFF0000"/>
        <rFont val="Arial Cyr"/>
        <charset val="204"/>
      </rPr>
      <t xml:space="preserve">DN315 </t>
    </r>
    <r>
      <rPr>
        <sz val="7"/>
        <rFont val="Arial Cyr"/>
        <charset val="204"/>
      </rPr>
      <t>с чугунной крышкой (D400 - 40т c вентиляцией) в сборе (с манжетой)</t>
    </r>
  </si>
  <si>
    <r>
      <t xml:space="preserve">Телескопическая труба </t>
    </r>
    <r>
      <rPr>
        <sz val="7"/>
        <color rgb="FFFF0000"/>
        <rFont val="Arial Cyr"/>
        <charset val="204"/>
      </rPr>
      <t>DN295</t>
    </r>
    <r>
      <rPr>
        <sz val="7"/>
        <rFont val="Arial Cyr"/>
        <charset val="204"/>
      </rPr>
      <t xml:space="preserve"> с чугунной крышкой (A15 - 1,5т без вентиляции) в сборе (без манжеты ) без вентиляции</t>
    </r>
  </si>
  <si>
    <r>
      <t xml:space="preserve">Телескопическая труба </t>
    </r>
    <r>
      <rPr>
        <sz val="7"/>
        <color rgb="FFFF0000"/>
        <rFont val="Arial Cyr"/>
        <charset val="204"/>
      </rPr>
      <t>DN295</t>
    </r>
    <r>
      <rPr>
        <sz val="7"/>
        <rFont val="Arial Cyr"/>
        <charset val="204"/>
      </rPr>
      <t xml:space="preserve"> с чугунной крышкой (B125 - 12,5т без вентиляции) в сборе. (без манжеты) B125 без вентиляции.</t>
    </r>
  </si>
  <si>
    <r>
      <t xml:space="preserve">Телескопическая труба </t>
    </r>
    <r>
      <rPr>
        <sz val="7"/>
        <color rgb="FFFF0000"/>
        <rFont val="Arial Cyr"/>
        <charset val="204"/>
      </rPr>
      <t>DN295</t>
    </r>
    <r>
      <rPr>
        <sz val="7"/>
        <rFont val="Arial Cyr"/>
        <charset val="204"/>
      </rPr>
      <t xml:space="preserve"> с чугунной крышкой в сборе</t>
    </r>
    <r>
      <rPr>
        <sz val="7"/>
        <color rgb="FFFF0000"/>
        <rFont val="Arial Cyr"/>
        <charset val="204"/>
      </rPr>
      <t xml:space="preserve"> </t>
    </r>
    <r>
      <rPr>
        <sz val="7"/>
        <rFont val="Arial Cyr"/>
        <charset val="204"/>
      </rPr>
      <t>(без манжеты) D400 - 40т без вентиляции</t>
    </r>
  </si>
  <si>
    <r>
      <t xml:space="preserve">Телескопическая труба </t>
    </r>
    <r>
      <rPr>
        <sz val="7"/>
        <color rgb="FFFF0000"/>
        <rFont val="Arial Cyr"/>
        <charset val="204"/>
      </rPr>
      <t>DN295</t>
    </r>
    <r>
      <rPr>
        <sz val="7"/>
        <rFont val="Arial Cyr"/>
        <charset val="204"/>
      </rPr>
      <t xml:space="preserve"> с чугунной крышкой в сборе (без манжеты) B125 - 12,5т люк с вентиляцией</t>
    </r>
  </si>
  <si>
    <r>
      <t xml:space="preserve">Телескопическая труба </t>
    </r>
    <r>
      <rPr>
        <sz val="7"/>
        <color rgb="FFFF0000"/>
        <rFont val="Arial Cyr"/>
        <charset val="204"/>
      </rPr>
      <t>DN295</t>
    </r>
    <r>
      <rPr>
        <sz val="7"/>
        <rFont val="Arial Cyr"/>
        <charset val="204"/>
      </rPr>
      <t xml:space="preserve"> с чугунной крышкой в сборе</t>
    </r>
    <r>
      <rPr>
        <sz val="7"/>
        <color rgb="FFFF0000"/>
        <rFont val="Arial Cyr"/>
        <charset val="204"/>
      </rPr>
      <t xml:space="preserve"> </t>
    </r>
    <r>
      <rPr>
        <sz val="7"/>
        <rFont val="Arial Cyr"/>
        <charset val="204"/>
      </rPr>
      <t>(без манжеты) D400 - 40т люк с вентиляцией</t>
    </r>
  </si>
  <si>
    <t>Телескопическая труба DN295 mm</t>
  </si>
  <si>
    <t>Телескопическая труба DN315 mm</t>
  </si>
  <si>
    <t>Манжета для телескопической трубы с чугунным люком 425</t>
  </si>
  <si>
    <t>Дождеприемник TL-400 для подъемной трубы тип 425, чугунная решётка и телескопическая труба D400 - 40t / TL-400</t>
  </si>
  <si>
    <r>
      <t xml:space="preserve">Телескопическая труба </t>
    </r>
    <r>
      <rPr>
        <sz val="7"/>
        <color rgb="FFFF0000"/>
        <rFont val="Arial Cyr"/>
        <charset val="204"/>
      </rPr>
      <t>DN315</t>
    </r>
    <r>
      <rPr>
        <sz val="7"/>
        <rFont val="Arial Cyr"/>
        <charset val="204"/>
      </rPr>
      <t xml:space="preserve"> с дождеприемником TL-400, чугунная решётка и телескопическая труба D400 - 40t / TL-400 в сборе (с манжетой)</t>
    </r>
  </si>
  <si>
    <r>
      <t xml:space="preserve">Манжета </t>
    </r>
    <r>
      <rPr>
        <sz val="7"/>
        <color rgb="FFFF0000"/>
        <rFont val="Arial Cyr"/>
        <charset val="204"/>
      </rPr>
      <t>DN295mm</t>
    </r>
    <r>
      <rPr>
        <sz val="7"/>
        <rFont val="Arial Cyr"/>
        <charset val="204"/>
      </rPr>
      <t xml:space="preserve"> для телескопической трубы с чугунным люком 400</t>
    </r>
  </si>
  <si>
    <r>
      <t xml:space="preserve">Манжета </t>
    </r>
    <r>
      <rPr>
        <sz val="7"/>
        <color rgb="FFFF0000"/>
        <rFont val="Arial Cyr"/>
        <charset val="204"/>
      </rPr>
      <t>DN315mm</t>
    </r>
    <r>
      <rPr>
        <sz val="7"/>
        <rFont val="Arial Cyr"/>
        <charset val="204"/>
      </rPr>
      <t xml:space="preserve"> для телескопической трубы с чугунным люком 400</t>
    </r>
  </si>
  <si>
    <r>
      <t>210 мл / 100 гр.</t>
    </r>
    <r>
      <rPr>
        <sz val="8"/>
        <color indexed="10"/>
        <rFont val="Arial Cyr"/>
        <charset val="204"/>
      </rPr>
      <t xml:space="preserve"> </t>
    </r>
  </si>
  <si>
    <t>50/32х87гр.</t>
  </si>
  <si>
    <t>* - схему подбора колодцев можно посмотреть или скачать  по ссылке</t>
  </si>
  <si>
    <t>500 мл</t>
  </si>
  <si>
    <t>Ревизионный тройник SKEAR</t>
  </si>
  <si>
    <t>Ревизионный отвод SKBR</t>
  </si>
  <si>
    <t>Ревизионная заглушка SKMR</t>
  </si>
  <si>
    <t>2025.04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</si>
</sst>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_р_._-;\-* #,##0_р_._-;_-* &quot;-&quot;_р_._-;_-@_-"/>
    <numFmt numFmtId="165" formatCode="_-* #,##0.00_р_._-;\-* #,##0.00_р_._-;_-* &quot;-&quot;??_р_._-;_-@_-"/>
    <numFmt numFmtId="166" formatCode="0.0%"/>
    <numFmt numFmtId="167" formatCode="0.000"/>
    <numFmt numFmtId="168" formatCode="_-* #,##0.00_р_._-;\-* #,##0.00_р_._-;_-* &quot;-&quot;_р_._-;_-@_-"/>
    <numFmt numFmtId="169" formatCode="_-* #,##0_р_._-;\-* #,##0_р_._-;_-* &quot;-&quot;??_р_._-;_-@_-"/>
    <numFmt numFmtId="170" formatCode="_-* #,##0.000_р_._-;\-* #,##0.000_р_._-;_-* &quot;-&quot;??_р_._-;_-@_-"/>
    <numFmt numFmtId="171" formatCode="_-* #,##0.0_р_._-;\-* #,##0.0_р_._-;_-* &quot;-&quot;_р_._-;_-@_-"/>
    <numFmt numFmtId="172" formatCode="0.0000"/>
    <numFmt numFmtId="173" formatCode="0.000\ &quot;kg&quot;"/>
  </numFmts>
  <fonts count="9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color indexed="10"/>
      <name val="Arial Cyr"/>
      <family val="2"/>
      <charset val="204"/>
    </font>
    <font>
      <sz val="8"/>
      <color indexed="9"/>
      <name val="Arial Cyr"/>
      <family val="2"/>
      <charset val="204"/>
    </font>
    <font>
      <i/>
      <sz val="10"/>
      <name val="Arial Cyr"/>
      <family val="2"/>
      <charset val="204"/>
    </font>
    <font>
      <i/>
      <sz val="10"/>
      <color indexed="10"/>
      <name val="Arial Cyr"/>
      <family val="2"/>
      <charset val="204"/>
    </font>
    <font>
      <i/>
      <sz val="10"/>
      <color indexed="9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8"/>
      <name val="Arial Cyr"/>
      <family val="2"/>
      <charset val="204"/>
    </font>
    <font>
      <b/>
      <sz val="7"/>
      <name val="Arial Cyr"/>
      <family val="2"/>
      <charset val="204"/>
    </font>
    <font>
      <sz val="7"/>
      <name val="Arial Cyr"/>
      <family val="2"/>
      <charset val="204"/>
    </font>
    <font>
      <sz val="9"/>
      <name val="Arial Cyr"/>
      <family val="2"/>
      <charset val="204"/>
    </font>
    <font>
      <b/>
      <i/>
      <sz val="9"/>
      <name val="Arial Cyr"/>
      <family val="2"/>
      <charset val="204"/>
    </font>
    <font>
      <sz val="10"/>
      <name val="Arial Cyr"/>
      <family val="2"/>
      <charset val="204"/>
    </font>
    <font>
      <i/>
      <sz val="7"/>
      <name val="Arial Cyr"/>
      <family val="2"/>
      <charset val="204"/>
    </font>
    <font>
      <sz val="7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family val="2"/>
      <charset val="204"/>
    </font>
    <font>
      <sz val="10"/>
      <name val="Helv"/>
      <family val="2"/>
    </font>
    <font>
      <b/>
      <sz val="8"/>
      <color indexed="17"/>
      <name val="Arial Cyr"/>
      <charset val="204"/>
    </font>
    <font>
      <i/>
      <sz val="10"/>
      <color indexed="53"/>
      <name val="Arial Cyr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7.5"/>
      <name val="Arial Cyr"/>
      <family val="2"/>
      <charset val="204"/>
    </font>
    <font>
      <b/>
      <sz val="7.5"/>
      <name val="Arial Cyr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i/>
      <sz val="8"/>
      <name val="Arial Cyr"/>
      <charset val="204"/>
    </font>
    <font>
      <b/>
      <sz val="9"/>
      <name val="Arial Cyr"/>
      <charset val="204"/>
    </font>
    <font>
      <b/>
      <sz val="8"/>
      <color indexed="10"/>
      <name val="Arial Cyr"/>
      <charset val="204"/>
    </font>
    <font>
      <b/>
      <sz val="9"/>
      <name val="Arial Cyr"/>
      <family val="2"/>
      <charset val="204"/>
    </font>
    <font>
      <u/>
      <sz val="8"/>
      <color indexed="12"/>
      <name val="Arial Cyr"/>
      <charset val="204"/>
    </font>
    <font>
      <sz val="8"/>
      <name val="Arial"/>
      <family val="2"/>
    </font>
    <font>
      <b/>
      <sz val="7"/>
      <name val="Arial Cyr"/>
      <charset val="204"/>
    </font>
    <font>
      <b/>
      <sz val="8"/>
      <color indexed="8"/>
      <name val="Arial"/>
      <family val="2"/>
      <charset val="204"/>
    </font>
    <font>
      <b/>
      <i/>
      <sz val="12"/>
      <color indexed="10"/>
      <name val="Arial Cyr"/>
      <charset val="204"/>
    </font>
    <font>
      <b/>
      <sz val="12"/>
      <color indexed="10"/>
      <name val="Arial Cyr"/>
      <charset val="204"/>
    </font>
    <font>
      <sz val="12"/>
      <color indexed="10"/>
      <name val="Arial Cyr"/>
      <charset val="204"/>
    </font>
    <font>
      <sz val="8"/>
      <color indexed="10"/>
      <name val="Arial Cyr"/>
      <charset val="204"/>
    </font>
    <font>
      <b/>
      <u/>
      <sz val="8"/>
      <color indexed="12"/>
      <name val="Arial Cyr"/>
      <charset val="204"/>
    </font>
    <font>
      <b/>
      <sz val="8"/>
      <color indexed="62"/>
      <name val="Arial Cyr"/>
      <charset val="204"/>
    </font>
    <font>
      <b/>
      <sz val="8"/>
      <color indexed="53"/>
      <name val="Arial Cyr"/>
      <charset val="204"/>
    </font>
    <font>
      <b/>
      <sz val="10"/>
      <name val="Arial Cyr"/>
      <family val="2"/>
      <charset val="204"/>
    </font>
    <font>
      <b/>
      <i/>
      <sz val="8"/>
      <color indexed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color indexed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indexed="53"/>
      <name val="Calibri"/>
      <family val="2"/>
      <charset val="204"/>
      <scheme val="minor"/>
    </font>
    <font>
      <i/>
      <sz val="10"/>
      <color indexed="10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8"/>
      <color indexed="9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sz val="10"/>
      <color rgb="FFFF0000"/>
      <name val="Helv"/>
      <family val="2"/>
    </font>
    <font>
      <sz val="8"/>
      <color theme="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color rgb="FFFF0000"/>
      <name val="Arial Cyr"/>
      <family val="2"/>
      <charset val="204"/>
    </font>
    <font>
      <sz val="8"/>
      <color theme="0"/>
      <name val="Arial Cyr"/>
      <family val="2"/>
      <charset val="204"/>
    </font>
    <font>
      <sz val="10"/>
      <color theme="0"/>
      <name val="Helv"/>
      <family val="2"/>
    </font>
    <font>
      <sz val="10"/>
      <color theme="0"/>
      <name val="Arial Cyr"/>
      <family val="2"/>
      <charset val="204"/>
    </font>
    <font>
      <u/>
      <sz val="9"/>
      <color rgb="FFC00000"/>
      <name val="Arial Cyr"/>
      <charset val="204"/>
    </font>
    <font>
      <u/>
      <sz val="8"/>
      <color rgb="FFC00000"/>
      <name val="Arial Cyr"/>
      <charset val="204"/>
    </font>
    <font>
      <sz val="8"/>
      <color rgb="FFC00000"/>
      <name val="Arial Cyr"/>
      <family val="2"/>
      <charset val="204"/>
    </font>
    <font>
      <sz val="8"/>
      <color theme="1" tint="0.499984740745262"/>
      <name val="Arial Cyr"/>
      <family val="2"/>
      <charset val="204"/>
    </font>
    <font>
      <b/>
      <sz val="8"/>
      <color theme="1" tint="0.499984740745262"/>
      <name val="Arial Cyr"/>
      <family val="2"/>
      <charset val="204"/>
    </font>
    <font>
      <b/>
      <sz val="8"/>
      <color theme="1" tint="4.9989318521683403E-2"/>
      <name val="Arial Cyr"/>
      <family val="2"/>
      <charset val="204"/>
    </font>
    <font>
      <sz val="10"/>
      <color theme="0"/>
      <name val="Calibri"/>
      <family val="2"/>
      <charset val="204"/>
      <scheme val="minor"/>
    </font>
    <font>
      <i/>
      <sz val="8"/>
      <color theme="0"/>
      <name val="Calibri"/>
      <family val="2"/>
      <charset val="204"/>
      <scheme val="minor"/>
    </font>
    <font>
      <i/>
      <sz val="8"/>
      <color indexed="10"/>
      <name val="Calibri"/>
      <family val="2"/>
      <charset val="204"/>
      <scheme val="minor"/>
    </font>
    <font>
      <sz val="8"/>
      <color rgb="FFFF0000"/>
      <name val="Arial Cyr"/>
      <family val="2"/>
      <charset val="204"/>
    </font>
    <font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i/>
      <sz val="10"/>
      <color theme="0"/>
      <name val="Calibri"/>
      <family val="2"/>
      <charset val="204"/>
      <scheme val="minor"/>
    </font>
    <font>
      <b/>
      <i/>
      <sz val="11"/>
      <color rgb="FFFF0000"/>
      <name val="Arial Cyr"/>
      <charset val="204"/>
    </font>
    <font>
      <b/>
      <sz val="10"/>
      <color indexed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i/>
      <sz val="10"/>
      <color rgb="FF0070C0"/>
      <name val="Calibri"/>
      <family val="2"/>
      <charset val="204"/>
      <scheme val="minor"/>
    </font>
    <font>
      <b/>
      <i/>
      <u val="double"/>
      <sz val="12"/>
      <name val="Calibri"/>
      <family val="2"/>
      <charset val="204"/>
      <scheme val="minor"/>
    </font>
    <font>
      <b/>
      <sz val="8"/>
      <color theme="0"/>
      <name val="Arial Cyr"/>
      <charset val="204"/>
    </font>
    <font>
      <sz val="8"/>
      <color rgb="FF000000"/>
      <name val="Arial"/>
      <family val="2"/>
      <charset val="204"/>
    </font>
    <font>
      <sz val="7"/>
      <color theme="1" tint="0.499984740745262"/>
      <name val="Arial Cyr"/>
      <family val="2"/>
      <charset val="204"/>
    </font>
    <font>
      <b/>
      <sz val="14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7"/>
      <color rgb="FFFF0000"/>
      <name val="Arial Cyr"/>
      <charset val="204"/>
    </font>
    <font>
      <b/>
      <sz val="7"/>
      <color rgb="FFFF0000"/>
      <name val="Arial Cyr"/>
      <charset val="204"/>
    </font>
    <font>
      <b/>
      <u/>
      <sz val="10"/>
      <color indexed="12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2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47" fillId="0" borderId="0"/>
    <xf numFmtId="0" fontId="35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5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166" fontId="3" fillId="2" borderId="0" xfId="0" applyNumberFormat="1" applyFont="1" applyFill="1"/>
    <xf numFmtId="166" fontId="4" fillId="2" borderId="0" xfId="0" applyNumberFormat="1" applyFont="1" applyFill="1"/>
    <xf numFmtId="9" fontId="3" fillId="2" borderId="0" xfId="0" applyNumberFormat="1" applyFont="1" applyFill="1"/>
    <xf numFmtId="9" fontId="4" fillId="2" borderId="0" xfId="0" applyNumberFormat="1" applyFont="1" applyFill="1"/>
    <xf numFmtId="0" fontId="2" fillId="2" borderId="0" xfId="0" applyFont="1" applyFill="1" applyAlignment="1">
      <alignment horizontal="right"/>
    </xf>
    <xf numFmtId="167" fontId="3" fillId="2" borderId="0" xfId="0" applyNumberFormat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0" borderId="1" xfId="0" applyFont="1" applyBorder="1"/>
    <xf numFmtId="2" fontId="2" fillId="0" borderId="1" xfId="0" applyNumberFormat="1" applyFont="1" applyBorder="1"/>
    <xf numFmtId="168" fontId="2" fillId="2" borderId="0" xfId="0" applyNumberFormat="1" applyFont="1" applyFill="1"/>
    <xf numFmtId="169" fontId="11" fillId="2" borderId="0" xfId="0" applyNumberFormat="1" applyFont="1" applyFill="1"/>
    <xf numFmtId="0" fontId="12" fillId="2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8" fontId="15" fillId="2" borderId="0" xfId="0" applyNumberFormat="1" applyFont="1" applyFill="1" applyAlignment="1">
      <alignment horizontal="left"/>
    </xf>
    <xf numFmtId="168" fontId="11" fillId="2" borderId="0" xfId="0" applyNumberFormat="1" applyFont="1" applyFill="1" applyAlignment="1">
      <alignment horizontal="left"/>
    </xf>
    <xf numFmtId="168" fontId="11" fillId="2" borderId="0" xfId="0" applyNumberFormat="1" applyFont="1" applyFill="1" applyAlignment="1">
      <alignment horizontal="right"/>
    </xf>
    <xf numFmtId="0" fontId="16" fillId="2" borderId="0" xfId="0" applyFont="1" applyFill="1" applyAlignment="1">
      <alignment horizontal="right"/>
    </xf>
    <xf numFmtId="0" fontId="16" fillId="2" borderId="0" xfId="0" quotePrefix="1" applyFont="1" applyFill="1"/>
    <xf numFmtId="0" fontId="2" fillId="0" borderId="0" xfId="0" applyFont="1"/>
    <xf numFmtId="0" fontId="11" fillId="2" borderId="0" xfId="0" quotePrefix="1" applyFont="1" applyFill="1"/>
    <xf numFmtId="172" fontId="3" fillId="2" borderId="0" xfId="0" applyNumberFormat="1" applyFont="1" applyFill="1" applyAlignment="1">
      <alignment horizontal="center"/>
    </xf>
    <xf numFmtId="0" fontId="21" fillId="2" borderId="0" xfId="0" applyFont="1" applyFill="1"/>
    <xf numFmtId="0" fontId="2" fillId="0" borderId="2" xfId="0" applyFont="1" applyBorder="1"/>
    <xf numFmtId="0" fontId="2" fillId="0" borderId="3" xfId="0" applyFont="1" applyBorder="1"/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/>
    </xf>
    <xf numFmtId="168" fontId="13" fillId="2" borderId="0" xfId="8" applyNumberFormat="1" applyFont="1" applyFill="1" applyAlignment="1">
      <alignment horizontal="left"/>
    </xf>
    <xf numFmtId="0" fontId="17" fillId="2" borderId="0" xfId="0" applyFont="1" applyFill="1"/>
    <xf numFmtId="0" fontId="0" fillId="2" borderId="0" xfId="0" applyFill="1"/>
    <xf numFmtId="170" fontId="2" fillId="2" borderId="1" xfId="9" applyNumberFormat="1" applyFont="1" applyFill="1" applyBorder="1" applyAlignment="1">
      <alignment horizontal="right"/>
    </xf>
    <xf numFmtId="170" fontId="2" fillId="2" borderId="0" xfId="9" applyNumberFormat="1" applyFont="1" applyFill="1" applyBorder="1" applyAlignment="1">
      <alignment horizontal="right"/>
    </xf>
    <xf numFmtId="0" fontId="12" fillId="0" borderId="0" xfId="0" applyFont="1"/>
    <xf numFmtId="0" fontId="48" fillId="2" borderId="0" xfId="0" applyFont="1" applyFill="1"/>
    <xf numFmtId="0" fontId="49" fillId="2" borderId="0" xfId="0" applyFont="1" applyFill="1"/>
    <xf numFmtId="0" fontId="50" fillId="2" borderId="0" xfId="0" applyFont="1" applyFill="1"/>
    <xf numFmtId="9" fontId="49" fillId="2" borderId="0" xfId="0" applyNumberFormat="1" applyFont="1" applyFill="1"/>
    <xf numFmtId="0" fontId="51" fillId="2" borderId="0" xfId="0" applyFont="1" applyFill="1" applyAlignment="1">
      <alignment horizontal="right"/>
    </xf>
    <xf numFmtId="166" fontId="49" fillId="2" borderId="0" xfId="0" applyNumberFormat="1" applyFont="1" applyFill="1"/>
    <xf numFmtId="0" fontId="52" fillId="2" borderId="0" xfId="0" applyFont="1" applyFill="1"/>
    <xf numFmtId="0" fontId="53" fillId="2" borderId="0" xfId="0" applyFont="1" applyFill="1"/>
    <xf numFmtId="0" fontId="55" fillId="3" borderId="4" xfId="0" applyFont="1" applyFill="1" applyBorder="1" applyAlignment="1">
      <alignment horizontal="center" vertical="center" wrapText="1"/>
    </xf>
    <xf numFmtId="167" fontId="56" fillId="2" borderId="0" xfId="0" applyNumberFormat="1" applyFont="1" applyFill="1" applyAlignment="1">
      <alignment horizontal="center"/>
    </xf>
    <xf numFmtId="0" fontId="57" fillId="2" borderId="0" xfId="0" applyFont="1" applyFill="1"/>
    <xf numFmtId="0" fontId="58" fillId="2" borderId="0" xfId="0" applyFont="1" applyFill="1"/>
    <xf numFmtId="167" fontId="49" fillId="2" borderId="0" xfId="0" applyNumberFormat="1" applyFont="1" applyFill="1" applyAlignment="1">
      <alignment horizontal="center"/>
    </xf>
    <xf numFmtId="0" fontId="56" fillId="2" borderId="0" xfId="0" applyFont="1" applyFill="1" applyAlignment="1">
      <alignment horizontal="center"/>
    </xf>
    <xf numFmtId="166" fontId="56" fillId="2" borderId="0" xfId="0" applyNumberFormat="1" applyFont="1" applyFill="1"/>
    <xf numFmtId="9" fontId="56" fillId="2" borderId="0" xfId="0" applyNumberFormat="1" applyFont="1" applyFill="1"/>
    <xf numFmtId="0" fontId="0" fillId="6" borderId="0" xfId="0" applyFill="1"/>
    <xf numFmtId="2" fontId="2" fillId="6" borderId="1" xfId="0" applyNumberFormat="1" applyFont="1" applyFill="1" applyBorder="1"/>
    <xf numFmtId="9" fontId="22" fillId="2" borderId="0" xfId="6" applyFont="1" applyFill="1"/>
    <xf numFmtId="0" fontId="2" fillId="2" borderId="0" xfId="0" applyFont="1" applyFill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59" fillId="6" borderId="0" xfId="0" applyFont="1" applyFill="1"/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70" fontId="2" fillId="2" borderId="1" xfId="9" applyNumberFormat="1" applyFont="1" applyFill="1" applyBorder="1" applyAlignment="1">
      <alignment horizontal="right" vertical="center"/>
    </xf>
    <xf numFmtId="0" fontId="48" fillId="2" borderId="0" xfId="0" applyFont="1" applyFill="1" applyAlignment="1">
      <alignment horizontal="center" vertical="center"/>
    </xf>
    <xf numFmtId="0" fontId="4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8" fontId="11" fillId="2" borderId="0" xfId="0" applyNumberFormat="1" applyFont="1" applyFill="1" applyAlignment="1">
      <alignment horizontal="center" vertical="center"/>
    </xf>
    <xf numFmtId="0" fontId="48" fillId="6" borderId="0" xfId="0" applyFont="1" applyFill="1"/>
    <xf numFmtId="0" fontId="18" fillId="0" borderId="1" xfId="0" applyFont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/>
    </xf>
    <xf numFmtId="0" fontId="62" fillId="3" borderId="4" xfId="0" applyFont="1" applyFill="1" applyBorder="1" applyAlignment="1">
      <alignment horizontal="center" vertical="center" wrapText="1"/>
    </xf>
    <xf numFmtId="0" fontId="50" fillId="3" borderId="4" xfId="0" applyFont="1" applyFill="1" applyBorder="1" applyAlignment="1">
      <alignment horizontal="center" vertical="center" wrapText="1"/>
    </xf>
    <xf numFmtId="0" fontId="58" fillId="6" borderId="0" xfId="0" applyFont="1" applyFill="1"/>
    <xf numFmtId="0" fontId="12" fillId="6" borderId="0" xfId="0" applyFont="1" applyFill="1"/>
    <xf numFmtId="0" fontId="14" fillId="6" borderId="0" xfId="0" applyFont="1" applyFill="1" applyAlignment="1">
      <alignment horizontal="left"/>
    </xf>
    <xf numFmtId="0" fontId="64" fillId="6" borderId="0" xfId="0" applyFont="1" applyFill="1"/>
    <xf numFmtId="0" fontId="65" fillId="6" borderId="0" xfId="0" applyFont="1" applyFill="1"/>
    <xf numFmtId="0" fontId="66" fillId="6" borderId="0" xfId="0" applyFont="1" applyFill="1"/>
    <xf numFmtId="0" fontId="9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2" fontId="2" fillId="6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/>
    </xf>
    <xf numFmtId="168" fontId="2" fillId="0" borderId="1" xfId="8" applyNumberFormat="1" applyFont="1" applyFill="1" applyBorder="1" applyAlignment="1">
      <alignment horizontal="right" vertical="center"/>
    </xf>
    <xf numFmtId="0" fontId="21" fillId="2" borderId="0" xfId="0" applyFont="1" applyFill="1" applyAlignment="1">
      <alignment horizontal="right" vertical="center"/>
    </xf>
    <xf numFmtId="0" fontId="12" fillId="6" borderId="0" xfId="0" applyFont="1" applyFill="1" applyAlignment="1">
      <alignment horizontal="right" vertical="center"/>
    </xf>
    <xf numFmtId="2" fontId="9" fillId="2" borderId="6" xfId="8" applyNumberFormat="1" applyFont="1" applyFill="1" applyBorder="1" applyAlignment="1">
      <alignment horizontal="right" vertical="center"/>
    </xf>
    <xf numFmtId="0" fontId="67" fillId="2" borderId="0" xfId="0" applyFont="1" applyFill="1" applyAlignment="1">
      <alignment horizontal="right" vertical="center"/>
    </xf>
    <xf numFmtId="0" fontId="68" fillId="2" borderId="0" xfId="0" applyFont="1" applyFill="1" applyAlignment="1">
      <alignment horizontal="right"/>
    </xf>
    <xf numFmtId="0" fontId="68" fillId="0" borderId="0" xfId="0" applyFont="1" applyAlignment="1">
      <alignment horizontal="right"/>
    </xf>
    <xf numFmtId="0" fontId="69" fillId="0" borderId="0" xfId="0" applyFont="1" applyAlignment="1">
      <alignment horizontal="right"/>
    </xf>
    <xf numFmtId="2" fontId="70" fillId="0" borderId="1" xfId="0" applyNumberFormat="1" applyFont="1" applyBorder="1"/>
    <xf numFmtId="2" fontId="9" fillId="0" borderId="6" xfId="8" applyNumberFormat="1" applyFont="1" applyFill="1" applyBorder="1" applyAlignment="1">
      <alignment horizontal="right" vertical="center"/>
    </xf>
    <xf numFmtId="170" fontId="2" fillId="2" borderId="6" xfId="9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6" fillId="2" borderId="0" xfId="0" quotePrefix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2" fontId="2" fillId="7" borderId="1" xfId="0" applyNumberFormat="1" applyFont="1" applyFill="1" applyBorder="1" applyAlignment="1">
      <alignment horizontal="right" vertical="center"/>
    </xf>
    <xf numFmtId="0" fontId="11" fillId="7" borderId="1" xfId="0" applyFont="1" applyFill="1" applyBorder="1" applyAlignment="1">
      <alignment horizontal="right" vertical="center"/>
    </xf>
    <xf numFmtId="168" fontId="2" fillId="7" borderId="1" xfId="8" applyNumberFormat="1" applyFont="1" applyFill="1" applyBorder="1" applyAlignment="1">
      <alignment horizontal="right" vertical="center"/>
    </xf>
    <xf numFmtId="0" fontId="55" fillId="2" borderId="0" xfId="0" applyFont="1" applyFill="1" applyAlignment="1">
      <alignment horizontal="center" vertical="center"/>
    </xf>
    <xf numFmtId="0" fontId="21" fillId="2" borderId="0" xfId="3" applyFont="1" applyFill="1"/>
    <xf numFmtId="0" fontId="2" fillId="2" borderId="0" xfId="3" applyFont="1" applyFill="1"/>
    <xf numFmtId="0" fontId="48" fillId="2" borderId="0" xfId="3" applyFont="1" applyFill="1"/>
    <xf numFmtId="0" fontId="49" fillId="2" borderId="0" xfId="3" applyFont="1" applyFill="1"/>
    <xf numFmtId="9" fontId="49" fillId="2" borderId="0" xfId="3" applyNumberFormat="1" applyFont="1" applyFill="1"/>
    <xf numFmtId="0" fontId="60" fillId="2" borderId="0" xfId="3" applyFont="1" applyFill="1"/>
    <xf numFmtId="2" fontId="60" fillId="2" borderId="0" xfId="3" applyNumberFormat="1" applyFont="1" applyFill="1" applyAlignment="1">
      <alignment horizontal="center"/>
    </xf>
    <xf numFmtId="0" fontId="73" fillId="2" borderId="0" xfId="3" applyFont="1" applyFill="1"/>
    <xf numFmtId="0" fontId="74" fillId="2" borderId="0" xfId="3" applyFont="1" applyFill="1"/>
    <xf numFmtId="0" fontId="11" fillId="2" borderId="0" xfId="3" quotePrefix="1" applyFont="1" applyFill="1"/>
    <xf numFmtId="0" fontId="75" fillId="2" borderId="0" xfId="3" applyFont="1" applyFill="1"/>
    <xf numFmtId="0" fontId="8" fillId="2" borderId="0" xfId="3" applyFont="1" applyFill="1"/>
    <xf numFmtId="0" fontId="2" fillId="0" borderId="1" xfId="3" applyFont="1" applyBorder="1" applyAlignment="1">
      <alignment vertical="center"/>
    </xf>
    <xf numFmtId="2" fontId="2" fillId="0" borderId="1" xfId="3" applyNumberFormat="1" applyFont="1" applyBorder="1" applyAlignment="1">
      <alignment vertical="center"/>
    </xf>
    <xf numFmtId="0" fontId="2" fillId="0" borderId="1" xfId="3" applyFont="1" applyBorder="1" applyAlignment="1">
      <alignment horizontal="left" vertical="center"/>
    </xf>
    <xf numFmtId="0" fontId="2" fillId="2" borderId="0" xfId="3" applyFont="1" applyFill="1" applyAlignment="1">
      <alignment vertical="center"/>
    </xf>
    <xf numFmtId="0" fontId="21" fillId="2" borderId="0" xfId="3" applyFont="1" applyFill="1" applyAlignment="1">
      <alignment vertical="center"/>
    </xf>
    <xf numFmtId="0" fontId="16" fillId="2" borderId="0" xfId="3" applyFont="1" applyFill="1" applyAlignment="1">
      <alignment horizontal="right"/>
    </xf>
    <xf numFmtId="0" fontId="12" fillId="2" borderId="0" xfId="3" applyFont="1" applyFill="1"/>
    <xf numFmtId="0" fontId="2" fillId="0" borderId="2" xfId="3" applyFont="1" applyBorder="1" applyAlignment="1">
      <alignment vertical="center"/>
    </xf>
    <xf numFmtId="0" fontId="21" fillId="2" borderId="0" xfId="3" applyFont="1" applyFill="1" applyAlignment="1">
      <alignment horizontal="center" vertical="center"/>
    </xf>
    <xf numFmtId="0" fontId="16" fillId="2" borderId="0" xfId="3" quotePrefix="1" applyFont="1" applyFill="1" applyAlignment="1">
      <alignment horizontal="center" vertical="center"/>
    </xf>
    <xf numFmtId="0" fontId="3" fillId="6" borderId="0" xfId="3" applyFont="1" applyFill="1" applyAlignment="1">
      <alignment horizontal="center"/>
    </xf>
    <xf numFmtId="166" fontId="3" fillId="6" borderId="0" xfId="6" applyNumberFormat="1" applyFont="1" applyFill="1" applyBorder="1" applyAlignment="1">
      <alignment horizontal="center"/>
    </xf>
    <xf numFmtId="172" fontId="3" fillId="6" borderId="0" xfId="3" applyNumberFormat="1" applyFont="1" applyFill="1" applyAlignment="1">
      <alignment horizontal="center"/>
    </xf>
    <xf numFmtId="0" fontId="23" fillId="6" borderId="0" xfId="3" applyFont="1" applyFill="1" applyAlignment="1">
      <alignment horizontal="center"/>
    </xf>
    <xf numFmtId="0" fontId="6" fillId="6" borderId="0" xfId="3" applyFont="1" applyFill="1" applyAlignment="1">
      <alignment horizontal="center"/>
    </xf>
    <xf numFmtId="0" fontId="21" fillId="6" borderId="0" xfId="3" applyFont="1" applyFill="1" applyAlignment="1">
      <alignment horizontal="center"/>
    </xf>
    <xf numFmtId="168" fontId="2" fillId="0" borderId="8" xfId="8" applyNumberFormat="1" applyFont="1" applyFill="1" applyBorder="1" applyAlignment="1">
      <alignment horizontal="right" vertical="center"/>
    </xf>
    <xf numFmtId="0" fontId="19" fillId="2" borderId="0" xfId="2" applyFill="1" applyAlignment="1" applyProtection="1"/>
    <xf numFmtId="0" fontId="54" fillId="2" borderId="0" xfId="3" applyFont="1" applyFill="1" applyAlignment="1">
      <alignment horizontal="center"/>
    </xf>
    <xf numFmtId="0" fontId="2" fillId="2" borderId="1" xfId="3" applyFont="1" applyFill="1" applyBorder="1" applyAlignment="1">
      <alignment vertical="center"/>
    </xf>
    <xf numFmtId="0" fontId="63" fillId="6" borderId="0" xfId="0" applyFont="1" applyFill="1"/>
    <xf numFmtId="0" fontId="76" fillId="6" borderId="0" xfId="0" applyFont="1" applyFill="1"/>
    <xf numFmtId="0" fontId="59" fillId="2" borderId="0" xfId="0" applyFont="1" applyFill="1"/>
    <xf numFmtId="0" fontId="63" fillId="2" borderId="0" xfId="0" applyFont="1" applyFill="1" applyAlignment="1">
      <alignment horizontal="left"/>
    </xf>
    <xf numFmtId="10" fontId="49" fillId="2" borderId="0" xfId="0" applyNumberFormat="1" applyFont="1" applyFill="1"/>
    <xf numFmtId="2" fontId="60" fillId="6" borderId="0" xfId="5" applyNumberFormat="1" applyFont="1" applyFill="1" applyAlignment="1">
      <alignment horizontal="center"/>
    </xf>
    <xf numFmtId="2" fontId="2" fillId="6" borderId="1" xfId="0" applyNumberFormat="1" applyFont="1" applyFill="1" applyBorder="1" applyAlignment="1">
      <alignment horizontal="right" vertical="center" wrapText="1"/>
    </xf>
    <xf numFmtId="0" fontId="17" fillId="7" borderId="1" xfId="0" applyFont="1" applyFill="1" applyBorder="1" applyAlignment="1">
      <alignment horizontal="left" vertical="center"/>
    </xf>
    <xf numFmtId="1" fontId="2" fillId="0" borderId="1" xfId="9" applyNumberFormat="1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9" fillId="7" borderId="1" xfId="0" applyFont="1" applyFill="1" applyBorder="1" applyAlignment="1">
      <alignment horizontal="left" vertical="center" wrapText="1"/>
    </xf>
    <xf numFmtId="0" fontId="58" fillId="2" borderId="0" xfId="0" applyFont="1" applyFill="1" applyAlignment="1">
      <alignment horizontal="center" vertical="center"/>
    </xf>
    <xf numFmtId="0" fontId="68" fillId="2" borderId="0" xfId="0" applyFont="1" applyFill="1" applyAlignment="1">
      <alignment horizontal="right" vertical="center"/>
    </xf>
    <xf numFmtId="2" fontId="30" fillId="0" borderId="1" xfId="3" applyNumberFormat="1" applyFont="1" applyBorder="1" applyAlignment="1">
      <alignment vertical="center"/>
    </xf>
    <xf numFmtId="170" fontId="11" fillId="7" borderId="1" xfId="7" applyNumberFormat="1" applyFont="1" applyFill="1" applyBorder="1" applyAlignment="1">
      <alignment horizontal="center" vertical="center"/>
    </xf>
    <xf numFmtId="170" fontId="11" fillId="2" borderId="1" xfId="7" applyNumberFormat="1" applyFont="1" applyFill="1" applyBorder="1" applyAlignment="1">
      <alignment horizontal="center" vertical="center"/>
    </xf>
    <xf numFmtId="170" fontId="11" fillId="7" borderId="1" xfId="9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vertical="center" wrapText="1"/>
    </xf>
    <xf numFmtId="0" fontId="72" fillId="7" borderId="1" xfId="0" applyFont="1" applyFill="1" applyBorder="1" applyAlignment="1">
      <alignment vertical="center" wrapText="1"/>
    </xf>
    <xf numFmtId="0" fontId="21" fillId="2" borderId="2" xfId="0" applyFont="1" applyFill="1" applyBorder="1"/>
    <xf numFmtId="0" fontId="21" fillId="0" borderId="2" xfId="0" applyFont="1" applyBorder="1"/>
    <xf numFmtId="0" fontId="16" fillId="0" borderId="2" xfId="0" applyFont="1" applyBorder="1" applyAlignment="1">
      <alignment horizontal="right"/>
    </xf>
    <xf numFmtId="0" fontId="26" fillId="4" borderId="9" xfId="0" applyFont="1" applyFill="1" applyBorder="1" applyAlignment="1">
      <alignment horizontal="center" wrapText="1"/>
    </xf>
    <xf numFmtId="1" fontId="2" fillId="0" borderId="1" xfId="9" applyNumberFormat="1" applyFont="1" applyFill="1" applyBorder="1"/>
    <xf numFmtId="0" fontId="2" fillId="0" borderId="2" xfId="0" applyFont="1" applyBorder="1" applyAlignment="1">
      <alignment vertical="center"/>
    </xf>
    <xf numFmtId="0" fontId="26" fillId="8" borderId="9" xfId="0" applyFont="1" applyFill="1" applyBorder="1" applyAlignment="1">
      <alignment horizontal="center" wrapText="1"/>
    </xf>
    <xf numFmtId="2" fontId="2" fillId="0" borderId="8" xfId="0" applyNumberFormat="1" applyFont="1" applyBorder="1" applyAlignment="1">
      <alignment horizontal="right" vertical="center"/>
    </xf>
    <xf numFmtId="0" fontId="9" fillId="3" borderId="10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/>
    <xf numFmtId="0" fontId="2" fillId="0" borderId="12" xfId="0" applyFont="1" applyBorder="1" applyAlignment="1">
      <alignment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6" borderId="8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right" vertical="center"/>
    </xf>
    <xf numFmtId="0" fontId="11" fillId="6" borderId="8" xfId="0" applyFont="1" applyFill="1" applyBorder="1" applyAlignment="1">
      <alignment horizontal="right" vertical="center"/>
    </xf>
    <xf numFmtId="170" fontId="11" fillId="2" borderId="8" xfId="7" applyNumberFormat="1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right" vertical="center"/>
    </xf>
    <xf numFmtId="0" fontId="70" fillId="0" borderId="2" xfId="0" applyFont="1" applyBorder="1" applyAlignment="1">
      <alignment horizontal="right" vertical="center"/>
    </xf>
    <xf numFmtId="0" fontId="33" fillId="3" borderId="9" xfId="3" applyFont="1" applyFill="1" applyBorder="1" applyAlignment="1">
      <alignment horizontal="center" vertical="center" wrapText="1"/>
    </xf>
    <xf numFmtId="167" fontId="2" fillId="2" borderId="1" xfId="3" applyNumberFormat="1" applyFont="1" applyFill="1" applyBorder="1" applyAlignment="1">
      <alignment vertical="center"/>
    </xf>
    <xf numFmtId="0" fontId="2" fillId="0" borderId="3" xfId="3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/>
    </xf>
    <xf numFmtId="2" fontId="2" fillId="9" borderId="13" xfId="0" applyNumberFormat="1" applyFont="1" applyFill="1" applyBorder="1" applyAlignment="1">
      <alignment vertical="center"/>
    </xf>
    <xf numFmtId="168" fontId="2" fillId="9" borderId="13" xfId="8" applyNumberFormat="1" applyFont="1" applyFill="1" applyBorder="1" applyAlignment="1">
      <alignment horizontal="right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left" vertical="center"/>
    </xf>
    <xf numFmtId="2" fontId="2" fillId="7" borderId="15" xfId="0" applyNumberFormat="1" applyFont="1" applyFill="1" applyBorder="1" applyAlignment="1">
      <alignment horizontal="right" vertical="center"/>
    </xf>
    <xf numFmtId="0" fontId="11" fillId="7" borderId="15" xfId="0" applyFont="1" applyFill="1" applyBorder="1" applyAlignment="1">
      <alignment horizontal="right" vertical="center"/>
    </xf>
    <xf numFmtId="170" fontId="11" fillId="7" borderId="15" xfId="7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68" fontId="2" fillId="0" borderId="15" xfId="8" applyNumberFormat="1" applyFont="1" applyFill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9" fillId="0" borderId="15" xfId="0" applyFont="1" applyBorder="1" applyAlignment="1">
      <alignment vertical="center" wrapText="1"/>
    </xf>
    <xf numFmtId="2" fontId="2" fillId="0" borderId="15" xfId="0" applyNumberFormat="1" applyFont="1" applyBorder="1"/>
    <xf numFmtId="170" fontId="2" fillId="2" borderId="15" xfId="9" applyNumberFormat="1" applyFont="1" applyFill="1" applyBorder="1" applyAlignment="1">
      <alignment horizontal="right"/>
    </xf>
    <xf numFmtId="0" fontId="2" fillId="0" borderId="15" xfId="0" applyFont="1" applyBorder="1" applyAlignment="1">
      <alignment horizontal="right" vertical="center"/>
    </xf>
    <xf numFmtId="2" fontId="2" fillId="0" borderId="15" xfId="0" applyNumberFormat="1" applyFont="1" applyBorder="1" applyAlignment="1">
      <alignment horizontal="right" vertical="center"/>
    </xf>
    <xf numFmtId="0" fontId="2" fillId="9" borderId="13" xfId="0" applyFont="1" applyFill="1" applyBorder="1" applyAlignment="1">
      <alignment horizontal="center" vertical="center"/>
    </xf>
    <xf numFmtId="173" fontId="28" fillId="9" borderId="13" xfId="0" applyNumberFormat="1" applyFont="1" applyFill="1" applyBorder="1" applyAlignment="1">
      <alignment horizontal="center" vertical="center"/>
    </xf>
    <xf numFmtId="167" fontId="29" fillId="0" borderId="1" xfId="9" applyNumberFormat="1" applyFont="1" applyFill="1" applyBorder="1" applyAlignment="1">
      <alignment horizontal="right" vertical="center"/>
    </xf>
    <xf numFmtId="0" fontId="55" fillId="3" borderId="16" xfId="0" applyFont="1" applyFill="1" applyBorder="1" applyAlignment="1">
      <alignment horizontal="center" vertical="center" wrapText="1"/>
    </xf>
    <xf numFmtId="0" fontId="62" fillId="3" borderId="17" xfId="0" applyFont="1" applyFill="1" applyBorder="1" applyAlignment="1">
      <alignment horizontal="center" vertical="center" wrapText="1"/>
    </xf>
    <xf numFmtId="0" fontId="50" fillId="3" borderId="17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27" fillId="4" borderId="18" xfId="0" applyFont="1" applyFill="1" applyBorder="1" applyAlignment="1">
      <alignment horizontal="center" vertical="center" wrapText="1"/>
    </xf>
    <xf numFmtId="0" fontId="31" fillId="4" borderId="17" xfId="0" applyFont="1" applyFill="1" applyBorder="1" applyAlignment="1">
      <alignment horizontal="center" vertical="center" wrapText="1"/>
    </xf>
    <xf numFmtId="0" fontId="26" fillId="4" borderId="17" xfId="0" applyFont="1" applyFill="1" applyBorder="1" applyAlignment="1">
      <alignment horizontal="center" vertical="center" wrapText="1"/>
    </xf>
    <xf numFmtId="0" fontId="62" fillId="4" borderId="17" xfId="0" applyFont="1" applyFill="1" applyBorder="1" applyAlignment="1">
      <alignment horizontal="center" vertical="center" wrapText="1"/>
    </xf>
    <xf numFmtId="0" fontId="26" fillId="4" borderId="17" xfId="0" applyFont="1" applyFill="1" applyBorder="1" applyAlignment="1">
      <alignment horizontal="center" vertical="center"/>
    </xf>
    <xf numFmtId="0" fontId="27" fillId="10" borderId="16" xfId="0" applyFont="1" applyFill="1" applyBorder="1" applyAlignment="1">
      <alignment horizontal="center" vertical="center" wrapText="1"/>
    </xf>
    <xf numFmtId="0" fontId="31" fillId="10" borderId="17" xfId="0" applyFont="1" applyFill="1" applyBorder="1" applyAlignment="1">
      <alignment horizontal="center" vertical="center" wrapText="1"/>
    </xf>
    <xf numFmtId="0" fontId="26" fillId="10" borderId="17" xfId="0" applyFont="1" applyFill="1" applyBorder="1" applyAlignment="1">
      <alignment horizontal="center" vertical="center" wrapText="1"/>
    </xf>
    <xf numFmtId="0" fontId="77" fillId="10" borderId="17" xfId="0" applyFont="1" applyFill="1" applyBorder="1" applyAlignment="1">
      <alignment horizontal="center" vertical="center" wrapText="1"/>
    </xf>
    <xf numFmtId="0" fontId="27" fillId="8" borderId="18" xfId="0" applyFont="1" applyFill="1" applyBorder="1" applyAlignment="1">
      <alignment horizontal="center" vertical="center" wrapText="1"/>
    </xf>
    <xf numFmtId="0" fontId="31" fillId="8" borderId="17" xfId="0" applyFont="1" applyFill="1" applyBorder="1" applyAlignment="1">
      <alignment horizontal="center" vertical="center" wrapText="1"/>
    </xf>
    <xf numFmtId="0" fontId="26" fillId="8" borderId="17" xfId="0" applyFont="1" applyFill="1" applyBorder="1" applyAlignment="1">
      <alignment horizontal="center" vertical="center" wrapText="1"/>
    </xf>
    <xf numFmtId="0" fontId="26" fillId="8" borderId="17" xfId="0" applyFont="1" applyFill="1" applyBorder="1" applyAlignment="1">
      <alignment horizontal="center" vertical="center"/>
    </xf>
    <xf numFmtId="0" fontId="54" fillId="0" borderId="0" xfId="3" applyFont="1"/>
    <xf numFmtId="0" fontId="55" fillId="0" borderId="0" xfId="3" applyFont="1" applyAlignment="1">
      <alignment horizontal="left"/>
    </xf>
    <xf numFmtId="167" fontId="2" fillId="2" borderId="1" xfId="3" applyNumberFormat="1" applyFont="1" applyFill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62" fillId="11" borderId="17" xfId="3" applyFont="1" applyFill="1" applyBorder="1" applyAlignment="1">
      <alignment horizontal="center" vertical="center" wrapText="1"/>
    </xf>
    <xf numFmtId="0" fontId="77" fillId="11" borderId="17" xfId="0" applyFont="1" applyFill="1" applyBorder="1" applyAlignment="1">
      <alignment horizontal="center" vertical="center" wrapText="1"/>
    </xf>
    <xf numFmtId="172" fontId="2" fillId="2" borderId="1" xfId="3" applyNumberFormat="1" applyFont="1" applyFill="1" applyBorder="1" applyAlignment="1">
      <alignment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left" vertical="center"/>
    </xf>
    <xf numFmtId="2" fontId="2" fillId="7" borderId="8" xfId="0" applyNumberFormat="1" applyFont="1" applyFill="1" applyBorder="1" applyAlignment="1">
      <alignment horizontal="right" vertical="center"/>
    </xf>
    <xf numFmtId="0" fontId="11" fillId="7" borderId="8" xfId="0" applyFont="1" applyFill="1" applyBorder="1" applyAlignment="1">
      <alignment horizontal="right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left" vertical="center"/>
    </xf>
    <xf numFmtId="2" fontId="2" fillId="7" borderId="13" xfId="0" applyNumberFormat="1" applyFont="1" applyFill="1" applyBorder="1" applyAlignment="1">
      <alignment horizontal="right" vertical="center"/>
    </xf>
    <xf numFmtId="0" fontId="11" fillId="7" borderId="13" xfId="0" applyFont="1" applyFill="1" applyBorder="1" applyAlignment="1">
      <alignment horizontal="right" vertical="center"/>
    </xf>
    <xf numFmtId="9" fontId="60" fillId="2" borderId="0" xfId="0" applyNumberFormat="1" applyFont="1" applyFill="1"/>
    <xf numFmtId="166" fontId="60" fillId="2" borderId="0" xfId="0" applyNumberFormat="1" applyFont="1" applyFill="1"/>
    <xf numFmtId="0" fontId="78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vertical="top"/>
    </xf>
    <xf numFmtId="0" fontId="38" fillId="2" borderId="0" xfId="0" applyFont="1" applyFill="1" applyAlignment="1">
      <alignment horizontal="center" vertical="top"/>
    </xf>
    <xf numFmtId="0" fontId="39" fillId="2" borderId="0" xfId="0" applyFont="1" applyFill="1" applyAlignment="1">
      <alignment vertical="top"/>
    </xf>
    <xf numFmtId="0" fontId="40" fillId="2" borderId="0" xfId="0" applyFont="1" applyFill="1" applyAlignment="1">
      <alignment horizontal="center" vertical="center"/>
    </xf>
    <xf numFmtId="0" fontId="2" fillId="0" borderId="19" xfId="0" applyFont="1" applyBorder="1"/>
    <xf numFmtId="0" fontId="16" fillId="0" borderId="1" xfId="0" applyFont="1" applyBorder="1" applyAlignment="1">
      <alignment horizontal="left" vertical="center" wrapText="1"/>
    </xf>
    <xf numFmtId="167" fontId="28" fillId="0" borderId="1" xfId="1" applyNumberFormat="1" applyFont="1" applyBorder="1" applyAlignment="1">
      <alignment horizontal="center" vertical="center"/>
    </xf>
    <xf numFmtId="0" fontId="18" fillId="12" borderId="15" xfId="0" applyFont="1" applyFill="1" applyBorder="1" applyAlignment="1">
      <alignment horizontal="center" vertical="center"/>
    </xf>
    <xf numFmtId="2" fontId="2" fillId="12" borderId="15" xfId="0" applyNumberFormat="1" applyFont="1" applyFill="1" applyBorder="1" applyAlignment="1">
      <alignment vertical="center"/>
    </xf>
    <xf numFmtId="173" fontId="28" fillId="12" borderId="15" xfId="0" applyNumberFormat="1" applyFont="1" applyFill="1" applyBorder="1" applyAlignment="1">
      <alignment horizontal="center" vertical="center"/>
    </xf>
    <xf numFmtId="167" fontId="28" fillId="0" borderId="1" xfId="0" applyNumberFormat="1" applyFont="1" applyBorder="1" applyAlignment="1">
      <alignment horizontal="center" vertical="center"/>
    </xf>
    <xf numFmtId="0" fontId="16" fillId="6" borderId="1" xfId="0" applyFont="1" applyFill="1" applyBorder="1" applyAlignment="1">
      <alignment horizontal="left" vertical="center" wrapText="1"/>
    </xf>
    <xf numFmtId="0" fontId="9" fillId="13" borderId="1" xfId="0" applyFont="1" applyFill="1" applyBorder="1" applyAlignment="1">
      <alignment horizontal="center" vertical="center"/>
    </xf>
    <xf numFmtId="2" fontId="9" fillId="13" borderId="1" xfId="0" applyNumberFormat="1" applyFont="1" applyFill="1" applyBorder="1" applyAlignment="1">
      <alignment horizontal="center" vertical="center"/>
    </xf>
    <xf numFmtId="168" fontId="9" fillId="13" borderId="1" xfId="8" applyNumberFormat="1" applyFont="1" applyFill="1" applyBorder="1" applyAlignment="1">
      <alignment horizontal="center" vertical="center"/>
    </xf>
    <xf numFmtId="167" fontId="37" fillId="13" borderId="1" xfId="1" applyNumberFormat="1" applyFont="1" applyFill="1" applyBorder="1" applyAlignment="1">
      <alignment horizontal="center" vertical="center"/>
    </xf>
    <xf numFmtId="0" fontId="9" fillId="14" borderId="1" xfId="0" applyFont="1" applyFill="1" applyBorder="1" applyAlignment="1">
      <alignment horizontal="center" vertical="center"/>
    </xf>
    <xf numFmtId="2" fontId="9" fillId="14" borderId="1" xfId="0" applyNumberFormat="1" applyFont="1" applyFill="1" applyBorder="1" applyAlignment="1">
      <alignment horizontal="center" vertical="center"/>
    </xf>
    <xf numFmtId="168" fontId="9" fillId="14" borderId="1" xfId="8" applyNumberFormat="1" applyFont="1" applyFill="1" applyBorder="1" applyAlignment="1">
      <alignment horizontal="center" vertical="center"/>
    </xf>
    <xf numFmtId="167" fontId="37" fillId="14" borderId="1" xfId="1" applyNumberFormat="1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 wrapText="1"/>
    </xf>
    <xf numFmtId="2" fontId="2" fillId="0" borderId="20" xfId="0" applyNumberFormat="1" applyFont="1" applyBorder="1" applyAlignment="1">
      <alignment horizontal="right" vertical="center"/>
    </xf>
    <xf numFmtId="168" fontId="2" fillId="0" borderId="20" xfId="8" applyNumberFormat="1" applyFont="1" applyFill="1" applyBorder="1" applyAlignment="1">
      <alignment horizontal="right" vertical="center"/>
    </xf>
    <xf numFmtId="170" fontId="2" fillId="2" borderId="20" xfId="9" applyNumberFormat="1" applyFont="1" applyFill="1" applyBorder="1" applyAlignment="1">
      <alignment horizontal="right"/>
    </xf>
    <xf numFmtId="0" fontId="2" fillId="0" borderId="21" xfId="0" applyFont="1" applyBorder="1" applyAlignment="1">
      <alignment horizontal="right" vertical="center"/>
    </xf>
    <xf numFmtId="170" fontId="2" fillId="2" borderId="15" xfId="9" applyNumberFormat="1" applyFont="1" applyFill="1" applyBorder="1" applyAlignment="1">
      <alignment horizontal="right" vertical="center"/>
    </xf>
    <xf numFmtId="170" fontId="11" fillId="0" borderId="1" xfId="7" applyNumberFormat="1" applyFont="1" applyFill="1" applyBorder="1" applyAlignment="1">
      <alignment horizontal="center" vertical="center"/>
    </xf>
    <xf numFmtId="0" fontId="2" fillId="2" borderId="20" xfId="3" applyFont="1" applyFill="1" applyBorder="1" applyAlignment="1">
      <alignment horizontal="center" vertical="center"/>
    </xf>
    <xf numFmtId="0" fontId="61" fillId="2" borderId="0" xfId="0" applyFont="1" applyFill="1" applyAlignment="1">
      <alignment horizontal="right" vertical="center"/>
    </xf>
    <xf numFmtId="0" fontId="61" fillId="2" borderId="0" xfId="0" applyFont="1" applyFill="1" applyAlignment="1">
      <alignment horizontal="right"/>
    </xf>
    <xf numFmtId="0" fontId="49" fillId="2" borderId="0" xfId="0" applyFont="1" applyFill="1" applyAlignment="1">
      <alignment vertical="center"/>
    </xf>
    <xf numFmtId="167" fontId="2" fillId="7" borderId="1" xfId="3" applyNumberFormat="1" applyFont="1" applyFill="1" applyBorder="1" applyAlignment="1">
      <alignment vertical="center"/>
    </xf>
    <xf numFmtId="172" fontId="2" fillId="7" borderId="1" xfId="3" applyNumberFormat="1" applyFont="1" applyFill="1" applyBorder="1" applyAlignment="1">
      <alignment vertical="center"/>
    </xf>
    <xf numFmtId="0" fontId="18" fillId="6" borderId="0" xfId="3" applyFont="1" applyFill="1" applyAlignment="1">
      <alignment horizontal="center" vertical="center"/>
    </xf>
    <xf numFmtId="0" fontId="2" fillId="6" borderId="1" xfId="3" applyFont="1" applyFill="1" applyBorder="1" applyAlignment="1">
      <alignment horizontal="left" vertical="center"/>
    </xf>
    <xf numFmtId="2" fontId="2" fillId="6" borderId="1" xfId="3" applyNumberFormat="1" applyFont="1" applyFill="1" applyBorder="1" applyAlignment="1">
      <alignment vertical="center"/>
    </xf>
    <xf numFmtId="167" fontId="2" fillId="6" borderId="1" xfId="3" applyNumberFormat="1" applyFont="1" applyFill="1" applyBorder="1" applyAlignment="1">
      <alignment vertical="center"/>
    </xf>
    <xf numFmtId="172" fontId="2" fillId="6" borderId="1" xfId="3" applyNumberFormat="1" applyFont="1" applyFill="1" applyBorder="1" applyAlignment="1">
      <alignment vertical="center"/>
    </xf>
    <xf numFmtId="0" fontId="62" fillId="11" borderId="22" xfId="3" applyFont="1" applyFill="1" applyBorder="1" applyAlignment="1">
      <alignment horizontal="center" vertical="center" wrapText="1"/>
    </xf>
    <xf numFmtId="0" fontId="18" fillId="6" borderId="23" xfId="3" applyFont="1" applyFill="1" applyBorder="1" applyAlignment="1">
      <alignment horizontal="center" vertical="center"/>
    </xf>
    <xf numFmtId="0" fontId="21" fillId="6" borderId="0" xfId="3" applyFont="1" applyFill="1" applyAlignment="1">
      <alignment horizontal="center" vertical="center"/>
    </xf>
    <xf numFmtId="0" fontId="50" fillId="6" borderId="0" xfId="3" applyFont="1" applyFill="1"/>
    <xf numFmtId="0" fontId="2" fillId="6" borderId="0" xfId="0" applyFont="1" applyFill="1" applyAlignment="1">
      <alignment vertical="center"/>
    </xf>
    <xf numFmtId="0" fontId="34" fillId="6" borderId="0" xfId="2" applyFont="1" applyFill="1" applyBorder="1" applyAlignment="1" applyProtection="1">
      <alignment horizontal="center" vertical="center"/>
    </xf>
    <xf numFmtId="0" fontId="60" fillId="6" borderId="0" xfId="3" applyFont="1" applyFill="1" applyAlignment="1">
      <alignment horizontal="right"/>
    </xf>
    <xf numFmtId="0" fontId="62" fillId="6" borderId="0" xfId="3" applyFont="1" applyFill="1" applyAlignment="1">
      <alignment horizontal="center" vertical="center"/>
    </xf>
    <xf numFmtId="0" fontId="79" fillId="6" borderId="0" xfId="3" applyFont="1" applyFill="1" applyAlignment="1">
      <alignment horizontal="center"/>
    </xf>
    <xf numFmtId="0" fontId="42" fillId="6" borderId="0" xfId="2" applyFont="1" applyFill="1" applyBorder="1" applyAlignment="1" applyProtection="1">
      <alignment horizontal="center" vertical="center"/>
    </xf>
    <xf numFmtId="171" fontId="13" fillId="6" borderId="0" xfId="8" applyNumberFormat="1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34" fillId="0" borderId="0" xfId="2" applyFont="1" applyBorder="1" applyAlignment="1" applyProtection="1">
      <alignment horizontal="center"/>
    </xf>
    <xf numFmtId="0" fontId="61" fillId="2" borderId="0" xfId="0" applyFont="1" applyFill="1" applyAlignment="1">
      <alignment horizontal="center" vertical="center"/>
    </xf>
    <xf numFmtId="0" fontId="72" fillId="0" borderId="1" xfId="0" applyFont="1" applyBorder="1" applyAlignment="1">
      <alignment horizontal="left" vertical="center" wrapText="1"/>
    </xf>
    <xf numFmtId="0" fontId="72" fillId="6" borderId="1" xfId="0" applyFont="1" applyFill="1" applyBorder="1" applyAlignment="1">
      <alignment vertical="center" wrapText="1"/>
    </xf>
    <xf numFmtId="0" fontId="72" fillId="0" borderId="1" xfId="0" applyFont="1" applyBorder="1" applyAlignment="1">
      <alignment vertical="center" wrapText="1"/>
    </xf>
    <xf numFmtId="0" fontId="72" fillId="7" borderId="15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vertical="center" wrapText="1"/>
    </xf>
    <xf numFmtId="0" fontId="50" fillId="6" borderId="0" xfId="0" applyFont="1" applyFill="1" applyAlignment="1">
      <alignment horizontal="right"/>
    </xf>
    <xf numFmtId="0" fontId="71" fillId="0" borderId="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70" fillId="0" borderId="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18" fillId="7" borderId="13" xfId="0" applyFont="1" applyFill="1" applyBorder="1" applyAlignment="1">
      <alignment vertical="center" wrapText="1"/>
    </xf>
    <xf numFmtId="0" fontId="18" fillId="7" borderId="1" xfId="0" applyFont="1" applyFill="1" applyBorder="1" applyAlignment="1">
      <alignment vertical="center" wrapText="1"/>
    </xf>
    <xf numFmtId="0" fontId="18" fillId="7" borderId="8" xfId="0" applyFont="1" applyFill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15" xfId="0" applyFont="1" applyBorder="1" applyAlignment="1">
      <alignment horizontal="left" vertical="center" wrapText="1"/>
    </xf>
    <xf numFmtId="0" fontId="80" fillId="2" borderId="0" xfId="0" applyFont="1" applyFill="1" applyAlignment="1">
      <alignment vertical="top"/>
    </xf>
    <xf numFmtId="0" fontId="26" fillId="4" borderId="24" xfId="0" applyFont="1" applyFill="1" applyBorder="1" applyAlignment="1">
      <alignment horizontal="center" wrapText="1"/>
    </xf>
    <xf numFmtId="0" fontId="27" fillId="4" borderId="5" xfId="0" applyFont="1" applyFill="1" applyBorder="1" applyAlignment="1">
      <alignment horizontal="center" vertical="center" wrapText="1"/>
    </xf>
    <xf numFmtId="0" fontId="31" fillId="4" borderId="4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/>
    </xf>
    <xf numFmtId="1" fontId="2" fillId="9" borderId="25" xfId="9" applyNumberFormat="1" applyFont="1" applyFill="1" applyBorder="1" applyAlignment="1">
      <alignment horizontal="center" vertical="center" wrapText="1"/>
    </xf>
    <xf numFmtId="1" fontId="2" fillId="6" borderId="26" xfId="9" applyNumberFormat="1" applyFont="1" applyFill="1" applyBorder="1" applyAlignment="1">
      <alignment horizontal="center" vertical="center" wrapText="1"/>
    </xf>
    <xf numFmtId="1" fontId="2" fillId="12" borderId="7" xfId="9" applyNumberFormat="1" applyFont="1" applyFill="1" applyBorder="1" applyAlignment="1">
      <alignment horizontal="center" vertical="center" wrapText="1"/>
    </xf>
    <xf numFmtId="1" fontId="2" fillId="6" borderId="1" xfId="9" applyNumberFormat="1" applyFont="1" applyFill="1" applyBorder="1" applyAlignment="1">
      <alignment horizontal="center" vertical="center" wrapText="1"/>
    </xf>
    <xf numFmtId="1" fontId="9" fillId="13" borderId="26" xfId="9" applyNumberFormat="1" applyFont="1" applyFill="1" applyBorder="1" applyAlignment="1">
      <alignment horizontal="center" vertical="center" wrapText="1"/>
    </xf>
    <xf numFmtId="1" fontId="9" fillId="14" borderId="26" xfId="9" applyNumberFormat="1" applyFont="1" applyFill="1" applyBorder="1" applyAlignment="1">
      <alignment horizontal="center" vertical="center" wrapText="1"/>
    </xf>
    <xf numFmtId="0" fontId="25" fillId="9" borderId="13" xfId="0" applyFont="1" applyFill="1" applyBorder="1" applyAlignment="1">
      <alignment horizontal="center" vertical="center" wrapText="1"/>
    </xf>
    <xf numFmtId="0" fontId="25" fillId="12" borderId="15" xfId="0" applyFont="1" applyFill="1" applyBorder="1" applyAlignment="1">
      <alignment horizontal="center" vertical="center" wrapText="1"/>
    </xf>
    <xf numFmtId="0" fontId="45" fillId="13" borderId="1" xfId="0" applyFont="1" applyFill="1" applyBorder="1" applyAlignment="1">
      <alignment horizontal="center" vertical="center" wrapText="1"/>
    </xf>
    <xf numFmtId="0" fontId="45" fillId="14" borderId="1" xfId="0" applyFont="1" applyFill="1" applyBorder="1" applyAlignment="1">
      <alignment horizontal="center" vertical="center" wrapText="1"/>
    </xf>
    <xf numFmtId="9" fontId="56" fillId="6" borderId="0" xfId="0" applyNumberFormat="1" applyFont="1" applyFill="1"/>
    <xf numFmtId="167" fontId="56" fillId="6" borderId="0" xfId="0" applyNumberFormat="1" applyFont="1" applyFill="1" applyAlignment="1">
      <alignment horizontal="center"/>
    </xf>
    <xf numFmtId="0" fontId="57" fillId="6" borderId="0" xfId="0" applyFont="1" applyFill="1"/>
    <xf numFmtId="0" fontId="21" fillId="6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167" fontId="28" fillId="0" borderId="1" xfId="1" applyNumberFormat="1" applyFont="1" applyBorder="1" applyAlignment="1">
      <alignment horizontal="right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18" fillId="0" borderId="8" xfId="0" applyFont="1" applyBorder="1" applyAlignment="1">
      <alignment horizontal="left" vertical="center" wrapText="1"/>
    </xf>
    <xf numFmtId="0" fontId="2" fillId="0" borderId="8" xfId="3" applyFont="1" applyBorder="1" applyAlignment="1">
      <alignment horizontal="left" vertical="center"/>
    </xf>
    <xf numFmtId="2" fontId="2" fillId="0" borderId="8" xfId="0" applyNumberFormat="1" applyFont="1" applyBorder="1" applyAlignment="1">
      <alignment vertical="center"/>
    </xf>
    <xf numFmtId="167" fontId="28" fillId="0" borderId="8" xfId="1" applyNumberFormat="1" applyFont="1" applyBorder="1" applyAlignment="1">
      <alignment horizontal="right" vertical="center"/>
    </xf>
    <xf numFmtId="2" fontId="2" fillId="7" borderId="27" xfId="0" applyNumberFormat="1" applyFont="1" applyFill="1" applyBorder="1" applyAlignment="1">
      <alignment horizontal="right" vertical="center"/>
    </xf>
    <xf numFmtId="167" fontId="2" fillId="7" borderId="27" xfId="3" applyNumberFormat="1" applyFont="1" applyFill="1" applyBorder="1" applyAlignment="1">
      <alignment vertical="center"/>
    </xf>
    <xf numFmtId="172" fontId="2" fillId="7" borderId="27" xfId="3" applyNumberFormat="1" applyFont="1" applyFill="1" applyBorder="1" applyAlignment="1">
      <alignment vertical="center"/>
    </xf>
    <xf numFmtId="0" fontId="2" fillId="0" borderId="12" xfId="3" applyFont="1" applyBorder="1" applyAlignment="1">
      <alignment vertical="center"/>
    </xf>
    <xf numFmtId="0" fontId="2" fillId="0" borderId="28" xfId="3" applyFont="1" applyBorder="1" applyAlignment="1">
      <alignment horizontal="center" vertical="center"/>
    </xf>
    <xf numFmtId="0" fontId="2" fillId="0" borderId="29" xfId="3" applyFont="1" applyBorder="1" applyAlignment="1">
      <alignment vertical="center"/>
    </xf>
    <xf numFmtId="2" fontId="2" fillId="0" borderId="29" xfId="3" applyNumberFormat="1" applyFont="1" applyBorder="1" applyAlignment="1">
      <alignment vertical="center"/>
    </xf>
    <xf numFmtId="167" fontId="2" fillId="2" borderId="29" xfId="3" applyNumberFormat="1" applyFont="1" applyFill="1" applyBorder="1" applyAlignment="1">
      <alignment vertical="center"/>
    </xf>
    <xf numFmtId="0" fontId="2" fillId="2" borderId="29" xfId="3" applyFont="1" applyFill="1" applyBorder="1" applyAlignment="1">
      <alignment vertical="center"/>
    </xf>
    <xf numFmtId="0" fontId="2" fillId="0" borderId="30" xfId="3" applyFont="1" applyBorder="1" applyAlignment="1">
      <alignment horizontal="center" vertical="center"/>
    </xf>
    <xf numFmtId="0" fontId="2" fillId="6" borderId="30" xfId="3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1" fontId="2" fillId="6" borderId="20" xfId="9" applyNumberFormat="1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left" vertical="center" wrapText="1"/>
    </xf>
    <xf numFmtId="2" fontId="2" fillId="0" borderId="20" xfId="0" applyNumberFormat="1" applyFont="1" applyBorder="1" applyAlignment="1">
      <alignment vertical="center"/>
    </xf>
    <xf numFmtId="167" fontId="28" fillId="0" borderId="20" xfId="1" applyNumberFormat="1" applyFont="1" applyBorder="1" applyAlignment="1">
      <alignment horizontal="center" vertical="center"/>
    </xf>
    <xf numFmtId="0" fontId="83" fillId="2" borderId="0" xfId="0" applyFont="1" applyFill="1"/>
    <xf numFmtId="0" fontId="84" fillId="6" borderId="0" xfId="0" applyFont="1" applyFill="1" applyAlignment="1">
      <alignment horizontal="left" vertical="center"/>
    </xf>
    <xf numFmtId="0" fontId="60" fillId="0" borderId="0" xfId="0" applyFont="1"/>
    <xf numFmtId="0" fontId="85" fillId="15" borderId="1" xfId="0" applyFont="1" applyFill="1" applyBorder="1" applyAlignment="1">
      <alignment vertical="center" wrapText="1"/>
    </xf>
    <xf numFmtId="0" fontId="85" fillId="15" borderId="1" xfId="0" applyFont="1" applyFill="1" applyBorder="1" applyAlignment="1">
      <alignment horizontal="left" vertical="center"/>
    </xf>
    <xf numFmtId="0" fontId="85" fillId="15" borderId="1" xfId="0" applyFont="1" applyFill="1" applyBorder="1" applyAlignment="1">
      <alignment horizontal="left" vertical="center" wrapText="1"/>
    </xf>
    <xf numFmtId="0" fontId="85" fillId="15" borderId="12" xfId="0" applyFont="1" applyFill="1" applyBorder="1"/>
    <xf numFmtId="0" fontId="85" fillId="15" borderId="2" xfId="0" applyFont="1" applyFill="1" applyBorder="1" applyAlignment="1">
      <alignment horizontal="right" vertical="center"/>
    </xf>
    <xf numFmtId="0" fontId="85" fillId="15" borderId="1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9" fillId="16" borderId="29" xfId="0" applyFont="1" applyFill="1" applyBorder="1" applyAlignment="1">
      <alignment vertical="center" wrapText="1"/>
    </xf>
    <xf numFmtId="0" fontId="86" fillId="16" borderId="1" xfId="0" applyFont="1" applyFill="1" applyBorder="1" applyAlignment="1">
      <alignment vertical="center" wrapText="1"/>
    </xf>
    <xf numFmtId="167" fontId="28" fillId="7" borderId="1" xfId="1" applyNumberFormat="1" applyFont="1" applyFill="1" applyBorder="1" applyAlignment="1">
      <alignment horizontal="right" vertical="center"/>
    </xf>
    <xf numFmtId="1" fontId="2" fillId="7" borderId="1" xfId="9" applyNumberFormat="1" applyFont="1" applyFill="1" applyBorder="1" applyAlignment="1">
      <alignment vertical="center"/>
    </xf>
    <xf numFmtId="2" fontId="2" fillId="7" borderId="1" xfId="0" applyNumberFormat="1" applyFont="1" applyFill="1" applyBorder="1" applyAlignment="1">
      <alignment vertical="center"/>
    </xf>
    <xf numFmtId="2" fontId="2" fillId="0" borderId="15" xfId="0" applyNumberFormat="1" applyFont="1" applyBorder="1" applyAlignment="1">
      <alignment vertical="center"/>
    </xf>
    <xf numFmtId="167" fontId="28" fillId="0" borderId="15" xfId="0" applyNumberFormat="1" applyFont="1" applyBorder="1" applyAlignment="1">
      <alignment horizontal="right" vertical="center"/>
    </xf>
    <xf numFmtId="167" fontId="28" fillId="0" borderId="1" xfId="0" applyNumberFormat="1" applyFont="1" applyBorder="1" applyAlignment="1">
      <alignment horizontal="right" vertical="center"/>
    </xf>
    <xf numFmtId="166" fontId="82" fillId="0" borderId="0" xfId="3" applyNumberFormat="1" applyFont="1" applyAlignment="1" applyProtection="1">
      <alignment horizontal="center" vertical="center"/>
      <protection locked="0"/>
    </xf>
    <xf numFmtId="166" fontId="82" fillId="0" borderId="0" xfId="5" applyNumberFormat="1" applyFont="1" applyFill="1" applyBorder="1" applyAlignment="1">
      <alignment horizontal="center" vertical="center"/>
    </xf>
    <xf numFmtId="166" fontId="81" fillId="0" borderId="0" xfId="0" applyNumberFormat="1" applyFont="1" applyAlignment="1">
      <alignment horizontal="center" vertical="center"/>
    </xf>
    <xf numFmtId="166" fontId="82" fillId="0" borderId="0" xfId="6" applyNumberFormat="1" applyFont="1" applyFill="1" applyBorder="1" applyAlignment="1">
      <alignment horizontal="center" vertical="center"/>
    </xf>
    <xf numFmtId="167" fontId="11" fillId="7" borderId="13" xfId="9" applyNumberFormat="1" applyFont="1" applyFill="1" applyBorder="1" applyAlignment="1">
      <alignment horizontal="center" vertical="center" wrapText="1"/>
    </xf>
    <xf numFmtId="167" fontId="11" fillId="7" borderId="1" xfId="9" applyNumberFormat="1" applyFont="1" applyFill="1" applyBorder="1" applyAlignment="1">
      <alignment horizontal="center" vertical="center" wrapText="1"/>
    </xf>
    <xf numFmtId="167" fontId="11" fillId="7" borderId="1" xfId="9" applyNumberFormat="1" applyFont="1" applyFill="1" applyBorder="1" applyAlignment="1">
      <alignment horizontal="center" vertical="center"/>
    </xf>
    <xf numFmtId="167" fontId="11" fillId="2" borderId="1" xfId="9" applyNumberFormat="1" applyFont="1" applyFill="1" applyBorder="1" applyAlignment="1">
      <alignment horizontal="center" vertical="center" wrapText="1"/>
    </xf>
    <xf numFmtId="167" fontId="11" fillId="2" borderId="1" xfId="9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0" borderId="32" xfId="0" applyFont="1" applyBorder="1" applyAlignment="1">
      <alignment horizontal="center" vertical="center"/>
    </xf>
    <xf numFmtId="0" fontId="2" fillId="6" borderId="32" xfId="0" applyFont="1" applyFill="1" applyBorder="1" applyAlignment="1">
      <alignment horizontal="left" vertical="center"/>
    </xf>
    <xf numFmtId="167" fontId="11" fillId="7" borderId="8" xfId="9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5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vertical="center"/>
    </xf>
    <xf numFmtId="0" fontId="11" fillId="7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8" xfId="0" applyFont="1" applyBorder="1"/>
    <xf numFmtId="0" fontId="87" fillId="0" borderId="1" xfId="0" applyFont="1" applyBorder="1"/>
    <xf numFmtId="0" fontId="11" fillId="0" borderId="20" xfId="0" applyFont="1" applyBorder="1"/>
    <xf numFmtId="0" fontId="11" fillId="0" borderId="20" xfId="0" applyFont="1" applyBorder="1" applyAlignment="1">
      <alignment horizontal="center" vertical="center"/>
    </xf>
    <xf numFmtId="0" fontId="11" fillId="12" borderId="15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11" fillId="0" borderId="29" xfId="3" applyFont="1" applyBorder="1" applyAlignment="1">
      <alignment vertical="center"/>
    </xf>
    <xf numFmtId="0" fontId="11" fillId="0" borderId="1" xfId="3" applyFont="1" applyBorder="1" applyAlignment="1">
      <alignment vertical="center"/>
    </xf>
    <xf numFmtId="0" fontId="11" fillId="6" borderId="1" xfId="3" applyFont="1" applyFill="1" applyBorder="1" applyAlignment="1">
      <alignment vertical="center"/>
    </xf>
    <xf numFmtId="0" fontId="11" fillId="7" borderId="1" xfId="3" applyFont="1" applyFill="1" applyBorder="1" applyAlignment="1">
      <alignment vertical="center"/>
    </xf>
    <xf numFmtId="0" fontId="11" fillId="7" borderId="27" xfId="3" applyFont="1" applyFill="1" applyBorder="1" applyAlignment="1">
      <alignment vertical="center"/>
    </xf>
    <xf numFmtId="0" fontId="77" fillId="4" borderId="4" xfId="0" applyFont="1" applyFill="1" applyBorder="1" applyAlignment="1">
      <alignment horizontal="center" vertical="center" wrapText="1"/>
    </xf>
    <xf numFmtId="168" fontId="2" fillId="0" borderId="1" xfId="8" applyNumberFormat="1" applyFont="1" applyBorder="1" applyAlignment="1">
      <alignment horizontal="center" vertical="center"/>
    </xf>
    <xf numFmtId="168" fontId="2" fillId="12" borderId="15" xfId="8" applyNumberFormat="1" applyFont="1" applyFill="1" applyBorder="1" applyAlignment="1">
      <alignment horizontal="center" vertical="center"/>
    </xf>
    <xf numFmtId="168" fontId="2" fillId="0" borderId="20" xfId="8" applyNumberFormat="1" applyFont="1" applyBorder="1" applyAlignment="1">
      <alignment horizontal="center" vertical="center"/>
    </xf>
    <xf numFmtId="0" fontId="11" fillId="0" borderId="15" xfId="0" applyFont="1" applyBorder="1" applyAlignment="1">
      <alignment vertical="center"/>
    </xf>
    <xf numFmtId="1" fontId="18" fillId="0" borderId="1" xfId="9" applyNumberFormat="1" applyFont="1" applyFill="1" applyBorder="1" applyAlignment="1">
      <alignment vertical="center"/>
    </xf>
    <xf numFmtId="2" fontId="17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167" fontId="29" fillId="0" borderId="1" xfId="1" applyNumberFormat="1" applyFont="1" applyBorder="1" applyAlignment="1">
      <alignment horizontal="right" vertical="center"/>
    </xf>
    <xf numFmtId="0" fontId="85" fillId="15" borderId="27" xfId="0" applyFont="1" applyFill="1" applyBorder="1" applyAlignment="1">
      <alignment horizontal="left" vertical="center" wrapText="1"/>
    </xf>
    <xf numFmtId="0" fontId="17" fillId="7" borderId="27" xfId="0" applyFont="1" applyFill="1" applyBorder="1" applyAlignment="1">
      <alignment horizontal="left" vertical="center"/>
    </xf>
    <xf numFmtId="170" fontId="11" fillId="2" borderId="1" xfId="9" applyNumberFormat="1" applyFont="1" applyFill="1" applyBorder="1" applyAlignment="1">
      <alignment vertical="center"/>
    </xf>
    <xf numFmtId="170" fontId="11" fillId="2" borderId="1" xfId="9" applyNumberFormat="1" applyFont="1" applyFill="1" applyBorder="1" applyAlignment="1">
      <alignment horizontal="center" vertical="center"/>
    </xf>
    <xf numFmtId="0" fontId="85" fillId="15" borderId="26" xfId="0" applyFont="1" applyFill="1" applyBorder="1" applyAlignment="1">
      <alignment horizontal="right" vertical="center"/>
    </xf>
    <xf numFmtId="170" fontId="11" fillId="2" borderId="1" xfId="13" applyNumberFormat="1" applyFont="1" applyFill="1" applyBorder="1" applyAlignment="1">
      <alignment vertical="center"/>
    </xf>
    <xf numFmtId="0" fontId="91" fillId="0" borderId="1" xfId="0" applyFont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1" fontId="17" fillId="0" borderId="1" xfId="9" applyNumberFormat="1" applyFont="1" applyFill="1" applyBorder="1" applyAlignment="1">
      <alignment vertical="center"/>
    </xf>
    <xf numFmtId="0" fontId="18" fillId="6" borderId="1" xfId="0" applyFont="1" applyFill="1" applyBorder="1" applyAlignment="1">
      <alignment horizontal="left" vertical="center" wrapText="1"/>
    </xf>
    <xf numFmtId="1" fontId="2" fillId="0" borderId="1" xfId="9" applyNumberFormat="1" applyFont="1" applyFill="1" applyBorder="1" applyAlignment="1">
      <alignment horizontal="right" vertical="center"/>
    </xf>
    <xf numFmtId="0" fontId="17" fillId="0" borderId="1" xfId="0" applyFont="1" applyBorder="1" applyAlignment="1">
      <alignment horizontal="right" vertical="center" wrapText="1"/>
    </xf>
    <xf numFmtId="0" fontId="85" fillId="15" borderId="31" xfId="0" applyFont="1" applyFill="1" applyBorder="1" applyAlignment="1">
      <alignment horizontal="center" vertical="center"/>
    </xf>
    <xf numFmtId="170" fontId="11" fillId="2" borderId="1" xfId="13" applyNumberFormat="1" applyFont="1" applyFill="1" applyBorder="1" applyAlignment="1">
      <alignment horizontal="center" vertical="center"/>
    </xf>
    <xf numFmtId="168" fontId="2" fillId="0" borderId="1" xfId="12" applyNumberFormat="1" applyFont="1" applyFill="1" applyBorder="1" applyAlignment="1">
      <alignment horizontal="right" vertical="center"/>
    </xf>
    <xf numFmtId="170" fontId="2" fillId="2" borderId="15" xfId="13" applyNumberFormat="1" applyFont="1" applyFill="1" applyBorder="1" applyAlignment="1">
      <alignment horizontal="right"/>
    </xf>
    <xf numFmtId="0" fontId="2" fillId="6" borderId="0" xfId="0" applyFont="1" applyFill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88" fillId="11" borderId="0" xfId="3" applyFont="1" applyFill="1" applyAlignment="1">
      <alignment horizontal="center" vertical="center" wrapText="1"/>
    </xf>
    <xf numFmtId="0" fontId="88" fillId="3" borderId="0" xfId="0" applyFont="1" applyFill="1" applyAlignment="1">
      <alignment horizontal="center" vertical="center" wrapText="1"/>
    </xf>
    <xf numFmtId="0" fontId="89" fillId="4" borderId="0" xfId="0" applyFont="1" applyFill="1" applyAlignment="1">
      <alignment horizontal="center" vertical="center" wrapText="1"/>
    </xf>
    <xf numFmtId="0" fontId="88" fillId="10" borderId="0" xfId="0" applyFont="1" applyFill="1" applyAlignment="1">
      <alignment horizontal="center" vertical="center" wrapText="1"/>
    </xf>
    <xf numFmtId="0" fontId="89" fillId="8" borderId="0" xfId="0" applyFont="1" applyFill="1" applyAlignment="1">
      <alignment horizontal="center" vertical="center" wrapText="1"/>
    </xf>
    <xf numFmtId="0" fontId="92" fillId="0" borderId="0" xfId="2" applyFont="1" applyFill="1" applyAlignment="1" applyProtection="1">
      <alignment horizontal="left"/>
    </xf>
  </cellXfs>
  <cellStyles count="14">
    <cellStyle name="Standard_HT" xfId="1"/>
    <cellStyle name="Гиперссылка" xfId="2" builtinId="8"/>
    <cellStyle name="Обычный" xfId="0" builtinId="0"/>
    <cellStyle name="Обычный 2" xfId="3"/>
    <cellStyle name="Обычный 3" xfId="4"/>
    <cellStyle name="Процентный" xfId="5" builtinId="5"/>
    <cellStyle name="Процентный 2" xfId="6"/>
    <cellStyle name="Процентный 2 2" xfId="11"/>
    <cellStyle name="Финансовый" xfId="7" builtinId="3"/>
    <cellStyle name="Финансовый [0] 2" xfId="8"/>
    <cellStyle name="Финансовый [0] 2 2" xfId="12"/>
    <cellStyle name="Финансовый 2" xfId="9"/>
    <cellStyle name="Финансовый 2 2" xfId="13"/>
    <cellStyle name="Финансовый 3" xfId="10"/>
  </cellStyles>
  <dxfs count="0"/>
  <tableStyles count="1" defaultTableStyle="TableStyleMedium9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5.png"/><Relationship Id="rId13" Type="http://schemas.openxmlformats.org/officeDocument/2006/relationships/hyperlink" Target="http://www.ostendorf.ru/" TargetMode="External"/><Relationship Id="rId3" Type="http://schemas.openxmlformats.org/officeDocument/2006/relationships/image" Target="../media/image22.jpeg"/><Relationship Id="rId7" Type="http://schemas.openxmlformats.org/officeDocument/2006/relationships/hyperlink" Target="https://vk.com/ostendorfrus" TargetMode="External"/><Relationship Id="rId12" Type="http://schemas.openxmlformats.org/officeDocument/2006/relationships/image" Target="../media/image27.png"/><Relationship Id="rId2" Type="http://schemas.openxmlformats.org/officeDocument/2006/relationships/image" Target="../media/image21.png"/><Relationship Id="rId16" Type="http://schemas.openxmlformats.org/officeDocument/2006/relationships/image" Target="../media/image29.png"/><Relationship Id="rId1" Type="http://schemas.openxmlformats.org/officeDocument/2006/relationships/image" Target="../media/image20.png"/><Relationship Id="rId6" Type="http://schemas.openxmlformats.org/officeDocument/2006/relationships/image" Target="../media/image24.png"/><Relationship Id="rId11" Type="http://schemas.openxmlformats.org/officeDocument/2006/relationships/hyperlink" Target="https://www.instagram.com/ostendorfrus/" TargetMode="External"/><Relationship Id="rId5" Type="http://schemas.openxmlformats.org/officeDocument/2006/relationships/image" Target="../media/image19.png"/><Relationship Id="rId15" Type="http://schemas.openxmlformats.org/officeDocument/2006/relationships/hyperlink" Target="https://www.youtube.com/channel/UCHA3UbqXf-_2tPW5jgMO3oQ" TargetMode="External"/><Relationship Id="rId10" Type="http://schemas.openxmlformats.org/officeDocument/2006/relationships/image" Target="../media/image26.png"/><Relationship Id="rId4" Type="http://schemas.openxmlformats.org/officeDocument/2006/relationships/image" Target="../media/image23.emf"/><Relationship Id="rId9" Type="http://schemas.openxmlformats.org/officeDocument/2006/relationships/hyperlink" Target="https://www.facebook.com/ostendorfrus-110015544106577" TargetMode="External"/><Relationship Id="rId14" Type="http://schemas.openxmlformats.org/officeDocument/2006/relationships/image" Target="../media/image28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stagram.com/ostendorfrus/" TargetMode="External"/><Relationship Id="rId13" Type="http://schemas.openxmlformats.org/officeDocument/2006/relationships/image" Target="../media/image29.png"/><Relationship Id="rId3" Type="http://schemas.openxmlformats.org/officeDocument/2006/relationships/image" Target="../media/image30.png"/><Relationship Id="rId7" Type="http://schemas.openxmlformats.org/officeDocument/2006/relationships/image" Target="../media/image26.png"/><Relationship Id="rId12" Type="http://schemas.openxmlformats.org/officeDocument/2006/relationships/hyperlink" Target="https://www.youtube.com/channel/UCHA3UbqXf-_2tPW5jgMO3oQ" TargetMode="External"/><Relationship Id="rId2" Type="http://schemas.openxmlformats.org/officeDocument/2006/relationships/image" Target="../media/image19.png"/><Relationship Id="rId1" Type="http://schemas.openxmlformats.org/officeDocument/2006/relationships/image" Target="../media/image23.emf"/><Relationship Id="rId6" Type="http://schemas.openxmlformats.org/officeDocument/2006/relationships/hyperlink" Target="https://www.facebook.com/ostendorfrus-110015544106577" TargetMode="External"/><Relationship Id="rId11" Type="http://schemas.openxmlformats.org/officeDocument/2006/relationships/image" Target="../media/image28.png"/><Relationship Id="rId5" Type="http://schemas.openxmlformats.org/officeDocument/2006/relationships/image" Target="../media/image25.png"/><Relationship Id="rId10" Type="http://schemas.openxmlformats.org/officeDocument/2006/relationships/hyperlink" Target="http://www.ostendorf.ru/" TargetMode="External"/><Relationship Id="rId4" Type="http://schemas.openxmlformats.org/officeDocument/2006/relationships/hyperlink" Target="https://vk.com/ostendorfrus" TargetMode="External"/><Relationship Id="rId9" Type="http://schemas.openxmlformats.org/officeDocument/2006/relationships/image" Target="../media/image27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13" Type="http://schemas.openxmlformats.org/officeDocument/2006/relationships/image" Target="../media/image26.png"/><Relationship Id="rId18" Type="http://schemas.openxmlformats.org/officeDocument/2006/relationships/hyperlink" Target="https://www.youtube.com/channel/UCHA3UbqXf-_2tPW5jgMO3oQ" TargetMode="External"/><Relationship Id="rId3" Type="http://schemas.openxmlformats.org/officeDocument/2006/relationships/image" Target="../media/image33.png"/><Relationship Id="rId7" Type="http://schemas.openxmlformats.org/officeDocument/2006/relationships/image" Target="../media/image23.emf"/><Relationship Id="rId12" Type="http://schemas.openxmlformats.org/officeDocument/2006/relationships/hyperlink" Target="https://www.facebook.com/ostendorfrus-110015544106577" TargetMode="External"/><Relationship Id="rId17" Type="http://schemas.openxmlformats.org/officeDocument/2006/relationships/image" Target="../media/image28.png"/><Relationship Id="rId2" Type="http://schemas.openxmlformats.org/officeDocument/2006/relationships/image" Target="../media/image32.png"/><Relationship Id="rId16" Type="http://schemas.openxmlformats.org/officeDocument/2006/relationships/hyperlink" Target="http://www.ostendorf.ru/" TargetMode="External"/><Relationship Id="rId1" Type="http://schemas.openxmlformats.org/officeDocument/2006/relationships/image" Target="../media/image31.png"/><Relationship Id="rId6" Type="http://schemas.openxmlformats.org/officeDocument/2006/relationships/image" Target="../media/image36.jpeg"/><Relationship Id="rId11" Type="http://schemas.openxmlformats.org/officeDocument/2006/relationships/image" Target="../media/image25.png"/><Relationship Id="rId5" Type="http://schemas.openxmlformats.org/officeDocument/2006/relationships/image" Target="../media/image35.png"/><Relationship Id="rId15" Type="http://schemas.openxmlformats.org/officeDocument/2006/relationships/image" Target="../media/image27.png"/><Relationship Id="rId10" Type="http://schemas.openxmlformats.org/officeDocument/2006/relationships/hyperlink" Target="https://vk.com/ostendorfrus" TargetMode="External"/><Relationship Id="rId19" Type="http://schemas.openxmlformats.org/officeDocument/2006/relationships/image" Target="../media/image29.png"/><Relationship Id="rId4" Type="http://schemas.openxmlformats.org/officeDocument/2006/relationships/image" Target="../media/image34.png"/><Relationship Id="rId9" Type="http://schemas.openxmlformats.org/officeDocument/2006/relationships/image" Target="../media/image37.png"/><Relationship Id="rId14" Type="http://schemas.openxmlformats.org/officeDocument/2006/relationships/hyperlink" Target="https://www.instagram.com/ostendorfrus/" TargetMode="Externa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5.png"/><Relationship Id="rId13" Type="http://schemas.openxmlformats.org/officeDocument/2006/relationships/hyperlink" Target="http://www.ostendorf.ru/" TargetMode="External"/><Relationship Id="rId3" Type="http://schemas.openxmlformats.org/officeDocument/2006/relationships/image" Target="../media/image40.jpeg"/><Relationship Id="rId7" Type="http://schemas.openxmlformats.org/officeDocument/2006/relationships/hyperlink" Target="https://vk.com/ostendorfrus" TargetMode="External"/><Relationship Id="rId12" Type="http://schemas.openxmlformats.org/officeDocument/2006/relationships/image" Target="../media/image27.png"/><Relationship Id="rId2" Type="http://schemas.openxmlformats.org/officeDocument/2006/relationships/image" Target="../media/image39.png"/><Relationship Id="rId16" Type="http://schemas.openxmlformats.org/officeDocument/2006/relationships/image" Target="../media/image29.png"/><Relationship Id="rId1" Type="http://schemas.openxmlformats.org/officeDocument/2006/relationships/image" Target="../media/image38.png"/><Relationship Id="rId6" Type="http://schemas.openxmlformats.org/officeDocument/2006/relationships/image" Target="../media/image41.png"/><Relationship Id="rId11" Type="http://schemas.openxmlformats.org/officeDocument/2006/relationships/hyperlink" Target="https://www.instagram.com/ostendorfrus/" TargetMode="External"/><Relationship Id="rId5" Type="http://schemas.openxmlformats.org/officeDocument/2006/relationships/image" Target="../media/image19.png"/><Relationship Id="rId15" Type="http://schemas.openxmlformats.org/officeDocument/2006/relationships/hyperlink" Target="https://www.youtube.com/channel/UCHA3UbqXf-_2tPW5jgMO3oQ" TargetMode="External"/><Relationship Id="rId10" Type="http://schemas.openxmlformats.org/officeDocument/2006/relationships/image" Target="../media/image26.png"/><Relationship Id="rId4" Type="http://schemas.openxmlformats.org/officeDocument/2006/relationships/image" Target="../media/image23.emf"/><Relationship Id="rId9" Type="http://schemas.openxmlformats.org/officeDocument/2006/relationships/hyperlink" Target="https://www.facebook.com/ostendorfrus-110015544106577" TargetMode="External"/><Relationship Id="rId14" Type="http://schemas.openxmlformats.org/officeDocument/2006/relationships/image" Target="../media/image28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emf"/><Relationship Id="rId2" Type="http://schemas.openxmlformats.org/officeDocument/2006/relationships/image" Target="../media/image43.png"/><Relationship Id="rId1" Type="http://schemas.openxmlformats.org/officeDocument/2006/relationships/image" Target="../media/image42.png"/><Relationship Id="rId6" Type="http://schemas.openxmlformats.org/officeDocument/2006/relationships/image" Target="../media/image45.png"/><Relationship Id="rId5" Type="http://schemas.openxmlformats.org/officeDocument/2006/relationships/image" Target="../media/image44.png"/><Relationship Id="rId4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stagram.com/ostendorfrus/" TargetMode="External"/><Relationship Id="rId13" Type="http://schemas.openxmlformats.org/officeDocument/2006/relationships/image" Target="../media/image29.png"/><Relationship Id="rId3" Type="http://schemas.openxmlformats.org/officeDocument/2006/relationships/image" Target="../media/image46.png"/><Relationship Id="rId7" Type="http://schemas.openxmlformats.org/officeDocument/2006/relationships/image" Target="../media/image26.png"/><Relationship Id="rId12" Type="http://schemas.openxmlformats.org/officeDocument/2006/relationships/hyperlink" Target="https://www.youtube.com/channel/UCHA3UbqXf-_2tPW5jgMO3oQ" TargetMode="External"/><Relationship Id="rId2" Type="http://schemas.openxmlformats.org/officeDocument/2006/relationships/image" Target="../media/image19.png"/><Relationship Id="rId1" Type="http://schemas.openxmlformats.org/officeDocument/2006/relationships/image" Target="../media/image23.emf"/><Relationship Id="rId6" Type="http://schemas.openxmlformats.org/officeDocument/2006/relationships/hyperlink" Target="https://www.facebook.com/ostendorfrus-110015544106577" TargetMode="External"/><Relationship Id="rId11" Type="http://schemas.openxmlformats.org/officeDocument/2006/relationships/image" Target="../media/image28.png"/><Relationship Id="rId5" Type="http://schemas.openxmlformats.org/officeDocument/2006/relationships/image" Target="../media/image25.png"/><Relationship Id="rId10" Type="http://schemas.openxmlformats.org/officeDocument/2006/relationships/hyperlink" Target="http://www.ostendorf.ru/" TargetMode="External"/><Relationship Id="rId4" Type="http://schemas.openxmlformats.org/officeDocument/2006/relationships/hyperlink" Target="https://vk.com/ostendorfrus" TargetMode="External"/><Relationship Id="rId9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4371975</xdr:colOff>
      <xdr:row>20</xdr:row>
      <xdr:rowOff>104775</xdr:rowOff>
    </xdr:from>
    <xdr:to>
      <xdr:col>2</xdr:col>
      <xdr:colOff>5000625</xdr:colOff>
      <xdr:row>21</xdr:row>
      <xdr:rowOff>123825</xdr:rowOff>
    </xdr:to>
    <xdr:pic>
      <xdr:nvPicPr>
        <xdr:cNvPr id="629290" name="Рисунок 19" descr="5.png">
          <a:extLst>
            <a:ext uri="{FF2B5EF4-FFF2-40B4-BE49-F238E27FC236}">
              <a16:creationId xmlns:a16="http://schemas.microsoft.com/office/drawing/2014/main" xmlns="" id="{CCF14ABC-5F34-3451-5EB6-69FA9FF66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3848100"/>
          <a:ext cx="628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4419600</xdr:colOff>
      <xdr:row>22</xdr:row>
      <xdr:rowOff>38100</xdr:rowOff>
    </xdr:from>
    <xdr:to>
      <xdr:col>2</xdr:col>
      <xdr:colOff>4953000</xdr:colOff>
      <xdr:row>25</xdr:row>
      <xdr:rowOff>28575</xdr:rowOff>
    </xdr:to>
    <xdr:pic>
      <xdr:nvPicPr>
        <xdr:cNvPr id="629291" name="Рисунок 20" descr="6.png">
          <a:extLst>
            <a:ext uri="{FF2B5EF4-FFF2-40B4-BE49-F238E27FC236}">
              <a16:creationId xmlns:a16="http://schemas.microsoft.com/office/drawing/2014/main" xmlns="" id="{DD3B599F-631B-29D5-FBD9-C72DCED66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4067175"/>
          <a:ext cx="533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4391025</xdr:colOff>
      <xdr:row>29</xdr:row>
      <xdr:rowOff>0</xdr:rowOff>
    </xdr:from>
    <xdr:to>
      <xdr:col>2</xdr:col>
      <xdr:colOff>5029200</xdr:colOff>
      <xdr:row>32</xdr:row>
      <xdr:rowOff>38100</xdr:rowOff>
    </xdr:to>
    <xdr:pic>
      <xdr:nvPicPr>
        <xdr:cNvPr id="629292" name="Рисунок 22" descr="8.png">
          <a:extLst>
            <a:ext uri="{FF2B5EF4-FFF2-40B4-BE49-F238E27FC236}">
              <a16:creationId xmlns:a16="http://schemas.microsoft.com/office/drawing/2014/main" xmlns="" id="{A9C4AC3D-49D6-19F5-7A81-3E2E996C8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5029200"/>
          <a:ext cx="638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4333875</xdr:colOff>
      <xdr:row>25</xdr:row>
      <xdr:rowOff>123825</xdr:rowOff>
    </xdr:from>
    <xdr:to>
      <xdr:col>2</xdr:col>
      <xdr:colOff>4981575</xdr:colOff>
      <xdr:row>28</xdr:row>
      <xdr:rowOff>104775</xdr:rowOff>
    </xdr:to>
    <xdr:pic>
      <xdr:nvPicPr>
        <xdr:cNvPr id="629293" name="Рисунок 23" descr="9.png">
          <a:extLst>
            <a:ext uri="{FF2B5EF4-FFF2-40B4-BE49-F238E27FC236}">
              <a16:creationId xmlns:a16="http://schemas.microsoft.com/office/drawing/2014/main" xmlns="" id="{8E22715D-6E5D-FA46-C872-DD23A030F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4581525"/>
          <a:ext cx="6477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3990975</xdr:colOff>
      <xdr:row>37</xdr:row>
      <xdr:rowOff>9525</xdr:rowOff>
    </xdr:from>
    <xdr:to>
      <xdr:col>2</xdr:col>
      <xdr:colOff>4429125</xdr:colOff>
      <xdr:row>40</xdr:row>
      <xdr:rowOff>19050</xdr:rowOff>
    </xdr:to>
    <xdr:pic>
      <xdr:nvPicPr>
        <xdr:cNvPr id="629294" name="Рисунок 26" descr="ПМ-200-800x800.png">
          <a:extLst>
            <a:ext uri="{FF2B5EF4-FFF2-40B4-BE49-F238E27FC236}">
              <a16:creationId xmlns:a16="http://schemas.microsoft.com/office/drawing/2014/main" xmlns="" id="{30C50811-A9A1-BEE9-A609-888385104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6181725"/>
          <a:ext cx="4381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3990975</xdr:colOff>
      <xdr:row>31</xdr:row>
      <xdr:rowOff>123825</xdr:rowOff>
    </xdr:from>
    <xdr:to>
      <xdr:col>2</xdr:col>
      <xdr:colOff>4362450</xdr:colOff>
      <xdr:row>34</xdr:row>
      <xdr:rowOff>104775</xdr:rowOff>
    </xdr:to>
    <xdr:pic>
      <xdr:nvPicPr>
        <xdr:cNvPr id="629295" name="Рисунок 27" descr="homut.png">
          <a:extLst>
            <a:ext uri="{FF2B5EF4-FFF2-40B4-BE49-F238E27FC236}">
              <a16:creationId xmlns:a16="http://schemas.microsoft.com/office/drawing/2014/main" xmlns="" id="{E5D2B14C-8422-8FC4-1554-CACC173BD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438775"/>
          <a:ext cx="3714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4286250</xdr:colOff>
      <xdr:row>34</xdr:row>
      <xdr:rowOff>28575</xdr:rowOff>
    </xdr:from>
    <xdr:to>
      <xdr:col>3</xdr:col>
      <xdr:colOff>47625</xdr:colOff>
      <xdr:row>37</xdr:row>
      <xdr:rowOff>114300</xdr:rowOff>
    </xdr:to>
    <xdr:pic>
      <xdr:nvPicPr>
        <xdr:cNvPr id="629296" name="Рисунок 28" descr="обратный клапан.png">
          <a:extLst>
            <a:ext uri="{FF2B5EF4-FFF2-40B4-BE49-F238E27FC236}">
              <a16:creationId xmlns:a16="http://schemas.microsoft.com/office/drawing/2014/main" xmlns="" id="{715AEC40-B673-8ECF-64E0-0B9F34731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5772150"/>
          <a:ext cx="8001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4391025</xdr:colOff>
      <xdr:row>12</xdr:row>
      <xdr:rowOff>28575</xdr:rowOff>
    </xdr:from>
    <xdr:to>
      <xdr:col>2</xdr:col>
      <xdr:colOff>4800600</xdr:colOff>
      <xdr:row>16</xdr:row>
      <xdr:rowOff>28575</xdr:rowOff>
    </xdr:to>
    <xdr:pic>
      <xdr:nvPicPr>
        <xdr:cNvPr id="629297" name="Рисунок 15" descr="1.png">
          <a:extLst>
            <a:ext uri="{FF2B5EF4-FFF2-40B4-BE49-F238E27FC236}">
              <a16:creationId xmlns:a16="http://schemas.microsoft.com/office/drawing/2014/main" xmlns="" id="{04129E18-2C36-1EC5-8A96-FD0645F1B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628900"/>
          <a:ext cx="4095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4391025</xdr:colOff>
      <xdr:row>16</xdr:row>
      <xdr:rowOff>28575</xdr:rowOff>
    </xdr:from>
    <xdr:to>
      <xdr:col>2</xdr:col>
      <xdr:colOff>4914900</xdr:colOff>
      <xdr:row>20</xdr:row>
      <xdr:rowOff>47625</xdr:rowOff>
    </xdr:to>
    <xdr:pic>
      <xdr:nvPicPr>
        <xdr:cNvPr id="629298" name="Рисунок 16" descr="2.png">
          <a:extLst>
            <a:ext uri="{FF2B5EF4-FFF2-40B4-BE49-F238E27FC236}">
              <a16:creationId xmlns:a16="http://schemas.microsoft.com/office/drawing/2014/main" xmlns="" id="{95FFF4F0-7A08-DE66-1781-8E465050A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200400"/>
          <a:ext cx="5238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4648200</xdr:colOff>
      <xdr:row>38</xdr:row>
      <xdr:rowOff>123825</xdr:rowOff>
    </xdr:from>
    <xdr:to>
      <xdr:col>3</xdr:col>
      <xdr:colOff>0</xdr:colOff>
      <xdr:row>43</xdr:row>
      <xdr:rowOff>0</xdr:rowOff>
    </xdr:to>
    <xdr:pic>
      <xdr:nvPicPr>
        <xdr:cNvPr id="629299" name="Рисунок 21" descr="Отвод поворотный универсальный DN110 мм.png">
          <a:extLst>
            <a:ext uri="{FF2B5EF4-FFF2-40B4-BE49-F238E27FC236}">
              <a16:creationId xmlns:a16="http://schemas.microsoft.com/office/drawing/2014/main" xmlns="" id="{3811270C-B486-272F-C61A-32B4ACE8D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438900"/>
          <a:ext cx="390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3486150</xdr:colOff>
      <xdr:row>42</xdr:row>
      <xdr:rowOff>85725</xdr:rowOff>
    </xdr:from>
    <xdr:to>
      <xdr:col>2</xdr:col>
      <xdr:colOff>4219575</xdr:colOff>
      <xdr:row>45</xdr:row>
      <xdr:rowOff>28575</xdr:rowOff>
    </xdr:to>
    <xdr:pic>
      <xdr:nvPicPr>
        <xdr:cNvPr id="629300" name="Рисунок 24" descr="Труба фановая с эксцентриком DN 110 мм.png">
          <a:extLst>
            <a:ext uri="{FF2B5EF4-FFF2-40B4-BE49-F238E27FC236}">
              <a16:creationId xmlns:a16="http://schemas.microsoft.com/office/drawing/2014/main" xmlns="" id="{749F7D88-18F7-E1E2-D22B-26946EFF1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6972300"/>
          <a:ext cx="7334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4200525</xdr:colOff>
      <xdr:row>44</xdr:row>
      <xdr:rowOff>19050</xdr:rowOff>
    </xdr:from>
    <xdr:to>
      <xdr:col>3</xdr:col>
      <xdr:colOff>57150</xdr:colOff>
      <xdr:row>47</xdr:row>
      <xdr:rowOff>19050</xdr:rowOff>
    </xdr:to>
    <xdr:pic>
      <xdr:nvPicPr>
        <xdr:cNvPr id="629301" name="Рисунок 25" descr="Труба фановая DN 11090 гр.png">
          <a:extLst>
            <a:ext uri="{FF2B5EF4-FFF2-40B4-BE49-F238E27FC236}">
              <a16:creationId xmlns:a16="http://schemas.microsoft.com/office/drawing/2014/main" xmlns="" id="{F78DE6DA-D3BC-DFB3-B28B-8016E6774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7191375"/>
          <a:ext cx="8953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3324225</xdr:colOff>
      <xdr:row>45</xdr:row>
      <xdr:rowOff>57150</xdr:rowOff>
    </xdr:from>
    <xdr:to>
      <xdr:col>2</xdr:col>
      <xdr:colOff>4152900</xdr:colOff>
      <xdr:row>47</xdr:row>
      <xdr:rowOff>76200</xdr:rowOff>
    </xdr:to>
    <xdr:pic>
      <xdr:nvPicPr>
        <xdr:cNvPr id="629302" name="Рисунок 26" descr="Труба фановая гофрированная DN110 мм (270-550).png">
          <a:extLst>
            <a:ext uri="{FF2B5EF4-FFF2-40B4-BE49-F238E27FC236}">
              <a16:creationId xmlns:a16="http://schemas.microsoft.com/office/drawing/2014/main" xmlns="" id="{B21BD0DB-A2E0-5FDC-F6BF-D7E4381F7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7372350"/>
          <a:ext cx="8286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4371975</xdr:colOff>
      <xdr:row>47</xdr:row>
      <xdr:rowOff>66675</xdr:rowOff>
    </xdr:from>
    <xdr:to>
      <xdr:col>3</xdr:col>
      <xdr:colOff>38100</xdr:colOff>
      <xdr:row>49</xdr:row>
      <xdr:rowOff>180975</xdr:rowOff>
    </xdr:to>
    <xdr:pic>
      <xdr:nvPicPr>
        <xdr:cNvPr id="629303" name="Рисунок 27" descr="Манжета для унитаза с эксцентриком DN110 мм.png">
          <a:extLst>
            <a:ext uri="{FF2B5EF4-FFF2-40B4-BE49-F238E27FC236}">
              <a16:creationId xmlns:a16="http://schemas.microsoft.com/office/drawing/2014/main" xmlns="" id="{33B958B7-85C0-8BE0-9D27-AF431AF13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7667625"/>
          <a:ext cx="7048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4191000</xdr:colOff>
      <xdr:row>42</xdr:row>
      <xdr:rowOff>0</xdr:rowOff>
    </xdr:from>
    <xdr:to>
      <xdr:col>2</xdr:col>
      <xdr:colOff>5019675</xdr:colOff>
      <xdr:row>44</xdr:row>
      <xdr:rowOff>85725</xdr:rowOff>
    </xdr:to>
    <xdr:pic>
      <xdr:nvPicPr>
        <xdr:cNvPr id="629304" name="Рисунок 28" descr="Труба фановая прямая.png">
          <a:extLst>
            <a:ext uri="{FF2B5EF4-FFF2-40B4-BE49-F238E27FC236}">
              <a16:creationId xmlns:a16="http://schemas.microsoft.com/office/drawing/2014/main" xmlns="" id="{15B4AB42-B2C3-EFBF-5F4A-1B6C3EA6B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3703"/>
        <a:stretch>
          <a:fillRect/>
        </a:stretch>
      </xdr:blipFill>
      <xdr:spPr bwMode="auto">
        <a:xfrm rot="-10596916">
          <a:off x="4657725" y="6886575"/>
          <a:ext cx="828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3848100</xdr:colOff>
      <xdr:row>47</xdr:row>
      <xdr:rowOff>0</xdr:rowOff>
    </xdr:from>
    <xdr:to>
      <xdr:col>2</xdr:col>
      <xdr:colOff>4438650</xdr:colOff>
      <xdr:row>49</xdr:row>
      <xdr:rowOff>142875</xdr:rowOff>
    </xdr:to>
    <xdr:pic>
      <xdr:nvPicPr>
        <xdr:cNvPr id="629305" name="Рисунок 29" descr="Манжета для унитаза прямая.png">
          <a:extLst>
            <a:ext uri="{FF2B5EF4-FFF2-40B4-BE49-F238E27FC236}">
              <a16:creationId xmlns:a16="http://schemas.microsoft.com/office/drawing/2014/main" xmlns="" id="{80D862C6-62EE-7898-2023-9B9309DA2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7600950"/>
          <a:ext cx="5905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4448175</xdr:colOff>
      <xdr:row>51</xdr:row>
      <xdr:rowOff>123825</xdr:rowOff>
    </xdr:from>
    <xdr:to>
      <xdr:col>2</xdr:col>
      <xdr:colOff>4943475</xdr:colOff>
      <xdr:row>55</xdr:row>
      <xdr:rowOff>95250</xdr:rowOff>
    </xdr:to>
    <xdr:pic>
      <xdr:nvPicPr>
        <xdr:cNvPr id="629306" name="Рисунок 24" descr="10.png">
          <a:extLst>
            <a:ext uri="{FF2B5EF4-FFF2-40B4-BE49-F238E27FC236}">
              <a16:creationId xmlns:a16="http://schemas.microsoft.com/office/drawing/2014/main" xmlns="" id="{C0D0C105-03FB-6735-2FB8-C5613B14D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8315325"/>
          <a:ext cx="4953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2876550</xdr:colOff>
      <xdr:row>61</xdr:row>
      <xdr:rowOff>114300</xdr:rowOff>
    </xdr:from>
    <xdr:to>
      <xdr:col>2</xdr:col>
      <xdr:colOff>3305175</xdr:colOff>
      <xdr:row>64</xdr:row>
      <xdr:rowOff>123825</xdr:rowOff>
    </xdr:to>
    <xdr:pic>
      <xdr:nvPicPr>
        <xdr:cNvPr id="629307" name="Рисунок 25" descr="11.png">
          <a:extLst>
            <a:ext uri="{FF2B5EF4-FFF2-40B4-BE49-F238E27FC236}">
              <a16:creationId xmlns:a16="http://schemas.microsoft.com/office/drawing/2014/main" xmlns="" id="{EA8AA268-6925-BC46-A8AF-DE6E42115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9791700"/>
          <a:ext cx="4286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</xdr:row>
      <xdr:rowOff>19050</xdr:rowOff>
    </xdr:from>
    <xdr:to>
      <xdr:col>4</xdr:col>
      <xdr:colOff>209550</xdr:colOff>
      <xdr:row>9</xdr:row>
      <xdr:rowOff>171450</xdr:rowOff>
    </xdr:to>
    <xdr:pic>
      <xdr:nvPicPr>
        <xdr:cNvPr id="629308" name="Рисунок 2">
          <a:extLst>
            <a:ext uri="{FF2B5EF4-FFF2-40B4-BE49-F238E27FC236}">
              <a16:creationId xmlns:a16="http://schemas.microsoft.com/office/drawing/2014/main" xmlns="" id="{1F03101B-0621-CC44-C5EE-D4F8164A8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2"/>
        <a:stretch>
          <a:fillRect/>
        </a:stretch>
      </xdr:blipFill>
      <xdr:spPr bwMode="auto">
        <a:xfrm>
          <a:off x="5505450" y="1457325"/>
          <a:ext cx="11811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199159</xdr:colOff>
      <xdr:row>1</xdr:row>
      <xdr:rowOff>114299</xdr:rowOff>
    </xdr:from>
    <xdr:to>
      <xdr:col>9</xdr:col>
      <xdr:colOff>25111</xdr:colOff>
      <xdr:row>5</xdr:row>
      <xdr:rowOff>9524</xdr:rowOff>
    </xdr:to>
    <xdr:pic>
      <xdr:nvPicPr>
        <xdr:cNvPr id="604028" name="Рисунок 7">
          <a:extLst>
            <a:ext uri="{FF2B5EF4-FFF2-40B4-BE49-F238E27FC236}">
              <a16:creationId xmlns:a16="http://schemas.microsoft.com/office/drawing/2014/main" xmlns="" id="{2E224446-3EDA-2783-4CCF-8F590239A2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227" y="400049"/>
          <a:ext cx="1800225" cy="70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781050</xdr:colOff>
      <xdr:row>249</xdr:row>
      <xdr:rowOff>123825</xdr:rowOff>
    </xdr:from>
    <xdr:to>
      <xdr:col>3</xdr:col>
      <xdr:colOff>1228725</xdr:colOff>
      <xdr:row>251</xdr:row>
      <xdr:rowOff>66675</xdr:rowOff>
    </xdr:to>
    <xdr:pic>
      <xdr:nvPicPr>
        <xdr:cNvPr id="604029" name="Рисунок 26" descr="PP Trap.png">
          <a:extLst>
            <a:ext uri="{FF2B5EF4-FFF2-40B4-BE49-F238E27FC236}">
              <a16:creationId xmlns:a16="http://schemas.microsoft.com/office/drawing/2014/main" xmlns="" id="{D1E3A078-8DBC-289B-E0C3-468DBC24E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39776400"/>
          <a:ext cx="4476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1316182</xdr:colOff>
      <xdr:row>1</xdr:row>
      <xdr:rowOff>150668</xdr:rowOff>
    </xdr:from>
    <xdr:to>
      <xdr:col>4</xdr:col>
      <xdr:colOff>516083</xdr:colOff>
      <xdr:row>9</xdr:row>
      <xdr:rowOff>79663</xdr:rowOff>
    </xdr:to>
    <xdr:pic>
      <xdr:nvPicPr>
        <xdr:cNvPr id="604030" name="Рисунок 14" descr="HTEM - труба с раструбом">
          <a:extLst>
            <a:ext uri="{FF2B5EF4-FFF2-40B4-BE49-F238E27FC236}">
              <a16:creationId xmlns:a16="http://schemas.microsoft.com/office/drawing/2014/main" xmlns="" id="{1937E67B-8CDB-CABD-AF73-2F5FDCB25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2068" y="436418"/>
          <a:ext cx="542060" cy="14356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</xdr:row>
      <xdr:rowOff>133350</xdr:rowOff>
    </xdr:from>
    <xdr:to>
      <xdr:col>2</xdr:col>
      <xdr:colOff>1876425</xdr:colOff>
      <xdr:row>5</xdr:row>
      <xdr:rowOff>19050</xdr:rowOff>
    </xdr:to>
    <xdr:pic>
      <xdr:nvPicPr>
        <xdr:cNvPr id="604031" name="Grafik 9">
          <a:extLst>
            <a:ext uri="{FF2B5EF4-FFF2-40B4-BE49-F238E27FC236}">
              <a16:creationId xmlns:a16="http://schemas.microsoft.com/office/drawing/2014/main" xmlns="" id="{DDBC86D4-41F6-349A-6058-B4F452EB6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19100"/>
          <a:ext cx="21717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161925</xdr:colOff>
      <xdr:row>7</xdr:row>
      <xdr:rowOff>38100</xdr:rowOff>
    </xdr:from>
    <xdr:to>
      <xdr:col>3</xdr:col>
      <xdr:colOff>1333500</xdr:colOff>
      <xdr:row>9</xdr:row>
      <xdr:rowOff>57150</xdr:rowOff>
    </xdr:to>
    <xdr:pic>
      <xdr:nvPicPr>
        <xdr:cNvPr id="604032" name="Рисунок 11">
          <a:extLst>
            <a:ext uri="{FF2B5EF4-FFF2-40B4-BE49-F238E27FC236}">
              <a16:creationId xmlns:a16="http://schemas.microsoft.com/office/drawing/2014/main" xmlns="" id="{68623E1A-5646-B14D-3B05-928E3FE1B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2"/>
        <a:stretch>
          <a:fillRect/>
        </a:stretch>
      </xdr:blipFill>
      <xdr:spPr bwMode="auto">
        <a:xfrm>
          <a:off x="2571750" y="1524000"/>
          <a:ext cx="11715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397453</xdr:colOff>
      <xdr:row>3</xdr:row>
      <xdr:rowOff>83127</xdr:rowOff>
    </xdr:from>
    <xdr:to>
      <xdr:col>5</xdr:col>
      <xdr:colOff>469323</xdr:colOff>
      <xdr:row>9</xdr:row>
      <xdr:rowOff>23379</xdr:rowOff>
    </xdr:to>
    <xdr:pic>
      <xdr:nvPicPr>
        <xdr:cNvPr id="604033" name="Рисунок 1">
          <a:extLst>
            <a:ext uri="{FF2B5EF4-FFF2-40B4-BE49-F238E27FC236}">
              <a16:creationId xmlns:a16="http://schemas.microsoft.com/office/drawing/2014/main" xmlns="" id="{EA63B2E1-E31C-51BB-4F3B-A6518FC09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5498" y="810491"/>
          <a:ext cx="807893" cy="100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1295400</xdr:colOff>
      <xdr:row>7</xdr:row>
      <xdr:rowOff>57150</xdr:rowOff>
    </xdr:from>
    <xdr:to>
      <xdr:col>2</xdr:col>
      <xdr:colOff>1552575</xdr:colOff>
      <xdr:row>9</xdr:row>
      <xdr:rowOff>28575</xdr:rowOff>
    </xdr:to>
    <xdr:pic>
      <xdr:nvPicPr>
        <xdr:cNvPr id="604034" name="Рисунок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A00EABAB-A736-DF78-CBFC-81A4E9A45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2624"/>
        <a:stretch>
          <a:fillRect/>
        </a:stretch>
      </xdr:blipFill>
      <xdr:spPr bwMode="auto">
        <a:xfrm>
          <a:off x="1743075" y="1543050"/>
          <a:ext cx="257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971550</xdr:colOff>
      <xdr:row>7</xdr:row>
      <xdr:rowOff>57150</xdr:rowOff>
    </xdr:from>
    <xdr:to>
      <xdr:col>2</xdr:col>
      <xdr:colOff>1247775</xdr:colOff>
      <xdr:row>9</xdr:row>
      <xdr:rowOff>19050</xdr:rowOff>
    </xdr:to>
    <xdr:pic>
      <xdr:nvPicPr>
        <xdr:cNvPr id="604035" name="Рисунок 4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C180C643-6397-919D-D076-B3DB496E4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635"/>
        <a:stretch>
          <a:fillRect/>
        </a:stretch>
      </xdr:blipFill>
      <xdr:spPr bwMode="auto">
        <a:xfrm>
          <a:off x="1419225" y="1543050"/>
          <a:ext cx="2762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657225</xdr:colOff>
      <xdr:row>7</xdr:row>
      <xdr:rowOff>57150</xdr:rowOff>
    </xdr:from>
    <xdr:to>
      <xdr:col>2</xdr:col>
      <xdr:colOff>933450</xdr:colOff>
      <xdr:row>9</xdr:row>
      <xdr:rowOff>28575</xdr:rowOff>
    </xdr:to>
    <xdr:pic>
      <xdr:nvPicPr>
        <xdr:cNvPr id="604036" name="Рисунок 4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D83AE9D-CD75-6816-B574-61A12B5A7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1533"/>
        <a:stretch>
          <a:fillRect/>
        </a:stretch>
      </xdr:blipFill>
      <xdr:spPr bwMode="auto">
        <a:xfrm>
          <a:off x="1104900" y="1543050"/>
          <a:ext cx="2762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342900</xdr:colOff>
      <xdr:row>7</xdr:row>
      <xdr:rowOff>57150</xdr:rowOff>
    </xdr:from>
    <xdr:to>
      <xdr:col>2</xdr:col>
      <xdr:colOff>609600</xdr:colOff>
      <xdr:row>9</xdr:row>
      <xdr:rowOff>28575</xdr:rowOff>
    </xdr:to>
    <xdr:pic>
      <xdr:nvPicPr>
        <xdr:cNvPr id="604037" name="Рисунок 43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2F6717D8-08CF-B036-B36C-885CFF0DC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838"/>
        <a:stretch>
          <a:fillRect/>
        </a:stretch>
      </xdr:blipFill>
      <xdr:spPr bwMode="auto">
        <a:xfrm>
          <a:off x="790575" y="1543050"/>
          <a:ext cx="266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1600200</xdr:colOff>
      <xdr:row>7</xdr:row>
      <xdr:rowOff>57150</xdr:rowOff>
    </xdr:from>
    <xdr:to>
      <xdr:col>2</xdr:col>
      <xdr:colOff>1866900</xdr:colOff>
      <xdr:row>9</xdr:row>
      <xdr:rowOff>28575</xdr:rowOff>
    </xdr:to>
    <xdr:pic>
      <xdr:nvPicPr>
        <xdr:cNvPr id="604038" name="Рисунок 1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13E953A0-9206-6A56-CF25-5514F700B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2883"/>
        <a:stretch>
          <a:fillRect/>
        </a:stretch>
      </xdr:blipFill>
      <xdr:spPr bwMode="auto">
        <a:xfrm>
          <a:off x="2047875" y="1543050"/>
          <a:ext cx="266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123825</xdr:rowOff>
    </xdr:from>
    <xdr:to>
      <xdr:col>2</xdr:col>
      <xdr:colOff>1981200</xdr:colOff>
      <xdr:row>5</xdr:row>
      <xdr:rowOff>0</xdr:rowOff>
    </xdr:to>
    <xdr:pic>
      <xdr:nvPicPr>
        <xdr:cNvPr id="604808" name="Grafik 9">
          <a:extLst>
            <a:ext uri="{FF2B5EF4-FFF2-40B4-BE49-F238E27FC236}">
              <a16:creationId xmlns:a16="http://schemas.microsoft.com/office/drawing/2014/main" xmlns="" id="{CEE07F3D-8294-AD4F-087C-F6E62E9B1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47675"/>
          <a:ext cx="21812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</xdr:colOff>
      <xdr:row>7</xdr:row>
      <xdr:rowOff>28575</xdr:rowOff>
    </xdr:from>
    <xdr:to>
      <xdr:col>3</xdr:col>
      <xdr:colOff>1219200</xdr:colOff>
      <xdr:row>9</xdr:row>
      <xdr:rowOff>85725</xdr:rowOff>
    </xdr:to>
    <xdr:pic>
      <xdr:nvPicPr>
        <xdr:cNvPr id="604809" name="Рисунок 9">
          <a:extLst>
            <a:ext uri="{FF2B5EF4-FFF2-40B4-BE49-F238E27FC236}">
              <a16:creationId xmlns:a16="http://schemas.microsoft.com/office/drawing/2014/main" xmlns="" id="{9DD87A93-73E3-BE02-9BB4-F3FC1E577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2"/>
        <a:stretch>
          <a:fillRect/>
        </a:stretch>
      </xdr:blipFill>
      <xdr:spPr bwMode="auto">
        <a:xfrm>
          <a:off x="2705100" y="1495425"/>
          <a:ext cx="11620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432954</xdr:colOff>
      <xdr:row>1</xdr:row>
      <xdr:rowOff>123825</xdr:rowOff>
    </xdr:from>
    <xdr:to>
      <xdr:col>8</xdr:col>
      <xdr:colOff>134216</xdr:colOff>
      <xdr:row>10</xdr:row>
      <xdr:rowOff>28575</xdr:rowOff>
    </xdr:to>
    <xdr:pic>
      <xdr:nvPicPr>
        <xdr:cNvPr id="604810" name="Рисунок 2">
          <a:extLst>
            <a:ext uri="{FF2B5EF4-FFF2-40B4-BE49-F238E27FC236}">
              <a16:creationId xmlns:a16="http://schemas.microsoft.com/office/drawing/2014/main" xmlns="" id="{839113BE-2378-B68D-1B36-C9A46633E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5068" y="444211"/>
          <a:ext cx="1173307" cy="1489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1400175</xdr:colOff>
      <xdr:row>7</xdr:row>
      <xdr:rowOff>57150</xdr:rowOff>
    </xdr:from>
    <xdr:to>
      <xdr:col>2</xdr:col>
      <xdr:colOff>1666875</xdr:colOff>
      <xdr:row>9</xdr:row>
      <xdr:rowOff>57150</xdr:rowOff>
    </xdr:to>
    <xdr:pic>
      <xdr:nvPicPr>
        <xdr:cNvPr id="604811" name="Рисунок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340C6DA4-A51E-3CE0-EFC4-58BAF9E29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2624"/>
        <a:stretch>
          <a:fillRect/>
        </a:stretch>
      </xdr:blipFill>
      <xdr:spPr bwMode="auto">
        <a:xfrm>
          <a:off x="1847850" y="1524000"/>
          <a:ext cx="2667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1085850</xdr:colOff>
      <xdr:row>7</xdr:row>
      <xdr:rowOff>57150</xdr:rowOff>
    </xdr:from>
    <xdr:to>
      <xdr:col>2</xdr:col>
      <xdr:colOff>1362075</xdr:colOff>
      <xdr:row>9</xdr:row>
      <xdr:rowOff>47625</xdr:rowOff>
    </xdr:to>
    <xdr:pic>
      <xdr:nvPicPr>
        <xdr:cNvPr id="604812" name="Рисунок 4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DFA0A891-4E52-41A5-99F2-217F7E57D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635"/>
        <a:stretch>
          <a:fillRect/>
        </a:stretch>
      </xdr:blipFill>
      <xdr:spPr bwMode="auto">
        <a:xfrm>
          <a:off x="1533525" y="1524000"/>
          <a:ext cx="2762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762000</xdr:colOff>
      <xdr:row>7</xdr:row>
      <xdr:rowOff>57150</xdr:rowOff>
    </xdr:from>
    <xdr:to>
      <xdr:col>2</xdr:col>
      <xdr:colOff>1047750</xdr:colOff>
      <xdr:row>9</xdr:row>
      <xdr:rowOff>57150</xdr:rowOff>
    </xdr:to>
    <xdr:pic>
      <xdr:nvPicPr>
        <xdr:cNvPr id="604813" name="Рисунок 4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1B40B9E8-6E96-4362-4261-C80E0615F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1533"/>
        <a:stretch>
          <a:fillRect/>
        </a:stretch>
      </xdr:blipFill>
      <xdr:spPr bwMode="auto">
        <a:xfrm>
          <a:off x="1209675" y="1524000"/>
          <a:ext cx="2857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447675</xdr:colOff>
      <xdr:row>7</xdr:row>
      <xdr:rowOff>57150</xdr:rowOff>
    </xdr:from>
    <xdr:to>
      <xdr:col>2</xdr:col>
      <xdr:colOff>723900</xdr:colOff>
      <xdr:row>9</xdr:row>
      <xdr:rowOff>57150</xdr:rowOff>
    </xdr:to>
    <xdr:pic>
      <xdr:nvPicPr>
        <xdr:cNvPr id="604814" name="Рисунок 4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8A21584C-D6FC-87E6-3002-08EC49C6E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838"/>
        <a:stretch>
          <a:fillRect/>
        </a:stretch>
      </xdr:blipFill>
      <xdr:spPr bwMode="auto">
        <a:xfrm>
          <a:off x="895350" y="1524000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1714500</xdr:colOff>
      <xdr:row>7</xdr:row>
      <xdr:rowOff>57150</xdr:rowOff>
    </xdr:from>
    <xdr:to>
      <xdr:col>2</xdr:col>
      <xdr:colOff>1981200</xdr:colOff>
      <xdr:row>9</xdr:row>
      <xdr:rowOff>57150</xdr:rowOff>
    </xdr:to>
    <xdr:pic>
      <xdr:nvPicPr>
        <xdr:cNvPr id="604815" name="Рисунок 1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2FC31DCC-2958-8B49-990B-A4F109A98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2883"/>
        <a:stretch>
          <a:fillRect/>
        </a:stretch>
      </xdr:blipFill>
      <xdr:spPr bwMode="auto">
        <a:xfrm>
          <a:off x="2162175" y="1524000"/>
          <a:ext cx="2667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298</xdr:row>
      <xdr:rowOff>200025</xdr:rowOff>
    </xdr:from>
    <xdr:to>
      <xdr:col>3</xdr:col>
      <xdr:colOff>1019175</xdr:colOff>
      <xdr:row>299</xdr:row>
      <xdr:rowOff>295275</xdr:rowOff>
    </xdr:to>
    <xdr:pic>
      <xdr:nvPicPr>
        <xdr:cNvPr id="627434" name="Picture 21">
          <a:extLst>
            <a:ext uri="{FF2B5EF4-FFF2-40B4-BE49-F238E27FC236}">
              <a16:creationId xmlns:a16="http://schemas.microsoft.com/office/drawing/2014/main" xmlns="" id="{94FDC4A2-89C7-C545-3A6F-AE9EE56DB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665329">
          <a:off x="3352800" y="48491775"/>
          <a:ext cx="4286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1</xdr:row>
      <xdr:rowOff>159327</xdr:rowOff>
    </xdr:from>
    <xdr:to>
      <xdr:col>10</xdr:col>
      <xdr:colOff>335973</xdr:colOff>
      <xdr:row>5</xdr:row>
      <xdr:rowOff>25977</xdr:rowOff>
    </xdr:to>
    <xdr:pic>
      <xdr:nvPicPr>
        <xdr:cNvPr id="627435" name="Рисунок 12">
          <a:extLst>
            <a:ext uri="{FF2B5EF4-FFF2-40B4-BE49-F238E27FC236}">
              <a16:creationId xmlns:a16="http://schemas.microsoft.com/office/drawing/2014/main" xmlns="" id="{2B6CECD1-FEEF-4683-78D7-782604B114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2961" y="445077"/>
          <a:ext cx="1796762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933450</xdr:colOff>
      <xdr:row>144</xdr:row>
      <xdr:rowOff>9525</xdr:rowOff>
    </xdr:from>
    <xdr:to>
      <xdr:col>3</xdr:col>
      <xdr:colOff>1333500</xdr:colOff>
      <xdr:row>145</xdr:row>
      <xdr:rowOff>266700</xdr:rowOff>
    </xdr:to>
    <xdr:pic>
      <xdr:nvPicPr>
        <xdr:cNvPr id="627436" name="Рисунок 15">
          <a:extLst>
            <a:ext uri="{FF2B5EF4-FFF2-40B4-BE49-F238E27FC236}">
              <a16:creationId xmlns:a16="http://schemas.microsoft.com/office/drawing/2014/main" xmlns="" id="{573BC63B-93E9-2365-6DEC-251447DA3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2151697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923925</xdr:colOff>
      <xdr:row>141</xdr:row>
      <xdr:rowOff>28575</xdr:rowOff>
    </xdr:from>
    <xdr:to>
      <xdr:col>3</xdr:col>
      <xdr:colOff>1333500</xdr:colOff>
      <xdr:row>144</xdr:row>
      <xdr:rowOff>28575</xdr:rowOff>
    </xdr:to>
    <xdr:pic>
      <xdr:nvPicPr>
        <xdr:cNvPr id="627437" name="Рисунок 1">
          <a:extLst>
            <a:ext uri="{FF2B5EF4-FFF2-40B4-BE49-F238E27FC236}">
              <a16:creationId xmlns:a16="http://schemas.microsoft.com/office/drawing/2014/main" xmlns="" id="{4ECC8647-88B6-2E9B-F11C-414A9EC00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21107400"/>
          <a:ext cx="4095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914400</xdr:colOff>
      <xdr:row>203</xdr:row>
      <xdr:rowOff>38100</xdr:rowOff>
    </xdr:from>
    <xdr:to>
      <xdr:col>4</xdr:col>
      <xdr:colOff>0</xdr:colOff>
      <xdr:row>206</xdr:row>
      <xdr:rowOff>142875</xdr:rowOff>
    </xdr:to>
    <xdr:pic>
      <xdr:nvPicPr>
        <xdr:cNvPr id="627438" name="Рисунок 2">
          <a:extLst>
            <a:ext uri="{FF2B5EF4-FFF2-40B4-BE49-F238E27FC236}">
              <a16:creationId xmlns:a16="http://schemas.microsoft.com/office/drawing/2014/main" xmlns="" id="{0CE53C2E-AEB6-E65B-32AE-BC103D545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30118050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432955</xdr:colOff>
      <xdr:row>2</xdr:row>
      <xdr:rowOff>66676</xdr:rowOff>
    </xdr:from>
    <xdr:to>
      <xdr:col>7</xdr:col>
      <xdr:colOff>5196</xdr:colOff>
      <xdr:row>10</xdr:row>
      <xdr:rowOff>64944</xdr:rowOff>
    </xdr:to>
    <xdr:pic>
      <xdr:nvPicPr>
        <xdr:cNvPr id="627439" name="Рисунок 20" descr="KGEM – труба SN 8">
          <a:extLst>
            <a:ext uri="{FF2B5EF4-FFF2-40B4-BE49-F238E27FC236}">
              <a16:creationId xmlns:a16="http://schemas.microsoft.com/office/drawing/2014/main" xmlns="" id="{492BB0DE-4441-8B70-62B3-9E458AFD7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6182" y="629517"/>
          <a:ext cx="533400" cy="14356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1</xdr:row>
      <xdr:rowOff>152400</xdr:rowOff>
    </xdr:from>
    <xdr:to>
      <xdr:col>2</xdr:col>
      <xdr:colOff>2038350</xdr:colOff>
      <xdr:row>5</xdr:row>
      <xdr:rowOff>0</xdr:rowOff>
    </xdr:to>
    <xdr:pic>
      <xdr:nvPicPr>
        <xdr:cNvPr id="627440" name="Grafik 9">
          <a:extLst>
            <a:ext uri="{FF2B5EF4-FFF2-40B4-BE49-F238E27FC236}">
              <a16:creationId xmlns:a16="http://schemas.microsoft.com/office/drawing/2014/main" xmlns="" id="{30B67F2B-2921-6FF2-240B-436ABE112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438150"/>
          <a:ext cx="21812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95250</xdr:colOff>
      <xdr:row>7</xdr:row>
      <xdr:rowOff>38100</xdr:rowOff>
    </xdr:from>
    <xdr:to>
      <xdr:col>3</xdr:col>
      <xdr:colOff>1257300</xdr:colOff>
      <xdr:row>9</xdr:row>
      <xdr:rowOff>28575</xdr:rowOff>
    </xdr:to>
    <xdr:pic>
      <xdr:nvPicPr>
        <xdr:cNvPr id="627441" name="Рисунок 22">
          <a:extLst>
            <a:ext uri="{FF2B5EF4-FFF2-40B4-BE49-F238E27FC236}">
              <a16:creationId xmlns:a16="http://schemas.microsoft.com/office/drawing/2014/main" xmlns="" id="{DA056804-5908-21F5-FB75-4429AC67A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2"/>
        <a:stretch>
          <a:fillRect/>
        </a:stretch>
      </xdr:blipFill>
      <xdr:spPr bwMode="auto">
        <a:xfrm>
          <a:off x="2857500" y="1533525"/>
          <a:ext cx="11620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</xdr:colOff>
      <xdr:row>4</xdr:row>
      <xdr:rowOff>60613</xdr:rowOff>
    </xdr:from>
    <xdr:to>
      <xdr:col>5</xdr:col>
      <xdr:colOff>393989</xdr:colOff>
      <xdr:row>10</xdr:row>
      <xdr:rowOff>3463</xdr:rowOff>
    </xdr:to>
    <xdr:pic>
      <xdr:nvPicPr>
        <xdr:cNvPr id="627442" name="Рисунок 4">
          <a:extLst>
            <a:ext uri="{FF2B5EF4-FFF2-40B4-BE49-F238E27FC236}">
              <a16:creationId xmlns:a16="http://schemas.microsoft.com/office/drawing/2014/main" xmlns="" id="{B9482A58-EFEF-CAEC-3DAB-618F74360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8318" y="978477"/>
          <a:ext cx="878898" cy="1025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1428750</xdr:colOff>
      <xdr:row>7</xdr:row>
      <xdr:rowOff>47625</xdr:rowOff>
    </xdr:from>
    <xdr:to>
      <xdr:col>2</xdr:col>
      <xdr:colOff>1695450</xdr:colOff>
      <xdr:row>8</xdr:row>
      <xdr:rowOff>152400</xdr:rowOff>
    </xdr:to>
    <xdr:pic>
      <xdr:nvPicPr>
        <xdr:cNvPr id="627443" name="Рисунок 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551A81A6-3535-9D3C-7006-8B9CDF790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2624"/>
        <a:stretch>
          <a:fillRect/>
        </a:stretch>
      </xdr:blipFill>
      <xdr:spPr bwMode="auto">
        <a:xfrm>
          <a:off x="1866900" y="1543050"/>
          <a:ext cx="266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1114425</xdr:colOff>
      <xdr:row>7</xdr:row>
      <xdr:rowOff>47625</xdr:rowOff>
    </xdr:from>
    <xdr:to>
      <xdr:col>2</xdr:col>
      <xdr:colOff>1381125</xdr:colOff>
      <xdr:row>8</xdr:row>
      <xdr:rowOff>142875</xdr:rowOff>
    </xdr:to>
    <xdr:pic>
      <xdr:nvPicPr>
        <xdr:cNvPr id="627444" name="Рисунок 4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F5FC450B-4BCF-0AE9-7C5F-307D24D2A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635"/>
        <a:stretch>
          <a:fillRect/>
        </a:stretch>
      </xdr:blipFill>
      <xdr:spPr bwMode="auto">
        <a:xfrm>
          <a:off x="1552575" y="1543050"/>
          <a:ext cx="2667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790575</xdr:colOff>
      <xdr:row>7</xdr:row>
      <xdr:rowOff>47625</xdr:rowOff>
    </xdr:from>
    <xdr:to>
      <xdr:col>2</xdr:col>
      <xdr:colOff>1066800</xdr:colOff>
      <xdr:row>8</xdr:row>
      <xdr:rowOff>152400</xdr:rowOff>
    </xdr:to>
    <xdr:pic>
      <xdr:nvPicPr>
        <xdr:cNvPr id="627445" name="Рисунок 42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C6EEFE35-74D7-BEEE-0390-ACB695F3C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1533"/>
        <a:stretch>
          <a:fillRect/>
        </a:stretch>
      </xdr:blipFill>
      <xdr:spPr bwMode="auto">
        <a:xfrm>
          <a:off x="1228725" y="1543050"/>
          <a:ext cx="2762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476250</xdr:colOff>
      <xdr:row>7</xdr:row>
      <xdr:rowOff>47625</xdr:rowOff>
    </xdr:from>
    <xdr:to>
      <xdr:col>2</xdr:col>
      <xdr:colOff>752475</xdr:colOff>
      <xdr:row>8</xdr:row>
      <xdr:rowOff>152400</xdr:rowOff>
    </xdr:to>
    <xdr:pic>
      <xdr:nvPicPr>
        <xdr:cNvPr id="627446" name="Рисунок 43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xmlns="" id="{A2320D10-2E70-5179-2E52-10F9FE0E5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838"/>
        <a:stretch>
          <a:fillRect/>
        </a:stretch>
      </xdr:blipFill>
      <xdr:spPr bwMode="auto">
        <a:xfrm>
          <a:off x="914400" y="1543050"/>
          <a:ext cx="2762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1733550</xdr:colOff>
      <xdr:row>7</xdr:row>
      <xdr:rowOff>47625</xdr:rowOff>
    </xdr:from>
    <xdr:to>
      <xdr:col>2</xdr:col>
      <xdr:colOff>2000250</xdr:colOff>
      <xdr:row>8</xdr:row>
      <xdr:rowOff>152400</xdr:rowOff>
    </xdr:to>
    <xdr:pic>
      <xdr:nvPicPr>
        <xdr:cNvPr id="627447" name="Рисунок 15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xmlns="" id="{D69EF264-F5C3-E805-4070-59EBD095B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2883"/>
        <a:stretch>
          <a:fillRect/>
        </a:stretch>
      </xdr:blipFill>
      <xdr:spPr bwMode="auto">
        <a:xfrm>
          <a:off x="2171700" y="1543050"/>
          <a:ext cx="266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220</xdr:row>
      <xdr:rowOff>171450</xdr:rowOff>
    </xdr:from>
    <xdr:to>
      <xdr:col>3</xdr:col>
      <xdr:colOff>762000</xdr:colOff>
      <xdr:row>222</xdr:row>
      <xdr:rowOff>47625</xdr:rowOff>
    </xdr:to>
    <xdr:pic>
      <xdr:nvPicPr>
        <xdr:cNvPr id="629800" name="Рисунок 26" descr="12.png">
          <a:extLst>
            <a:ext uri="{FF2B5EF4-FFF2-40B4-BE49-F238E27FC236}">
              <a16:creationId xmlns:a16="http://schemas.microsoft.com/office/drawing/2014/main" xmlns="" id="{7049DF24-2FB3-CDA4-328E-BAD354170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34394775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309995</xdr:colOff>
      <xdr:row>1</xdr:row>
      <xdr:rowOff>42430</xdr:rowOff>
    </xdr:from>
    <xdr:to>
      <xdr:col>9</xdr:col>
      <xdr:colOff>519544</xdr:colOff>
      <xdr:row>4</xdr:row>
      <xdr:rowOff>158462</xdr:rowOff>
    </xdr:to>
    <xdr:pic>
      <xdr:nvPicPr>
        <xdr:cNvPr id="629801" name="Рисунок 27">
          <a:extLst>
            <a:ext uri="{FF2B5EF4-FFF2-40B4-BE49-F238E27FC236}">
              <a16:creationId xmlns:a16="http://schemas.microsoft.com/office/drawing/2014/main" xmlns="" id="{2FA2A6AF-DFC9-54B8-CBB2-B36841E0D6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2154" y="336839"/>
          <a:ext cx="1811481" cy="722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121227</xdr:colOff>
      <xdr:row>1</xdr:row>
      <xdr:rowOff>210416</xdr:rowOff>
    </xdr:from>
    <xdr:to>
      <xdr:col>6</xdr:col>
      <xdr:colOff>151534</xdr:colOff>
      <xdr:row>10</xdr:row>
      <xdr:rowOff>115166</xdr:rowOff>
    </xdr:to>
    <xdr:pic>
      <xdr:nvPicPr>
        <xdr:cNvPr id="629802" name="Рисунок 36" descr="SKEM - труба с раструбом ">
          <a:extLst>
            <a:ext uri="{FF2B5EF4-FFF2-40B4-BE49-F238E27FC236}">
              <a16:creationId xmlns:a16="http://schemas.microsoft.com/office/drawing/2014/main" xmlns="" id="{D0B5B895-CA5D-8932-C118-0A4636EC0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4568" y="504825"/>
          <a:ext cx="619125" cy="1584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</xdr:row>
      <xdr:rowOff>95250</xdr:rowOff>
    </xdr:from>
    <xdr:to>
      <xdr:col>2</xdr:col>
      <xdr:colOff>1933575</xdr:colOff>
      <xdr:row>5</xdr:row>
      <xdr:rowOff>19050</xdr:rowOff>
    </xdr:to>
    <xdr:pic>
      <xdr:nvPicPr>
        <xdr:cNvPr id="629803" name="Grafik 9">
          <a:extLst>
            <a:ext uri="{FF2B5EF4-FFF2-40B4-BE49-F238E27FC236}">
              <a16:creationId xmlns:a16="http://schemas.microsoft.com/office/drawing/2014/main" xmlns="" id="{C24273D4-65B4-E8A4-AB59-59402141F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90525"/>
          <a:ext cx="21812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7</xdr:row>
      <xdr:rowOff>19050</xdr:rowOff>
    </xdr:from>
    <xdr:to>
      <xdr:col>4</xdr:col>
      <xdr:colOff>38100</xdr:colOff>
      <xdr:row>8</xdr:row>
      <xdr:rowOff>161925</xdr:rowOff>
    </xdr:to>
    <xdr:pic>
      <xdr:nvPicPr>
        <xdr:cNvPr id="629804" name="Рисунок 37">
          <a:extLst>
            <a:ext uri="{FF2B5EF4-FFF2-40B4-BE49-F238E27FC236}">
              <a16:creationId xmlns:a16="http://schemas.microsoft.com/office/drawing/2014/main" xmlns="" id="{B9A4CBA4-2D1C-558D-0FFE-B7C892FDA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2"/>
        <a:stretch>
          <a:fillRect/>
        </a:stretch>
      </xdr:blipFill>
      <xdr:spPr bwMode="auto">
        <a:xfrm>
          <a:off x="2828925" y="1447800"/>
          <a:ext cx="11620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4</xdr:row>
      <xdr:rowOff>124690</xdr:rowOff>
    </xdr:from>
    <xdr:to>
      <xdr:col>7</xdr:col>
      <xdr:colOff>422564</xdr:colOff>
      <xdr:row>10</xdr:row>
      <xdr:rowOff>73601</xdr:rowOff>
    </xdr:to>
    <xdr:pic>
      <xdr:nvPicPr>
        <xdr:cNvPr id="629805" name="Рисунок 1">
          <a:extLst>
            <a:ext uri="{FF2B5EF4-FFF2-40B4-BE49-F238E27FC236}">
              <a16:creationId xmlns:a16="http://schemas.microsoft.com/office/drawing/2014/main" xmlns="" id="{6236390A-83B8-9D58-9EB5-81ED026F1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5984" y="1025235"/>
          <a:ext cx="800966" cy="1022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1333500</xdr:colOff>
      <xdr:row>7</xdr:row>
      <xdr:rowOff>28575</xdr:rowOff>
    </xdr:from>
    <xdr:to>
      <xdr:col>2</xdr:col>
      <xdr:colOff>1600200</xdr:colOff>
      <xdr:row>8</xdr:row>
      <xdr:rowOff>114300</xdr:rowOff>
    </xdr:to>
    <xdr:pic>
      <xdr:nvPicPr>
        <xdr:cNvPr id="629806" name="Рисунок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31F0ABC0-B73C-1377-6942-E07AE4362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2624"/>
        <a:stretch>
          <a:fillRect/>
        </a:stretch>
      </xdr:blipFill>
      <xdr:spPr bwMode="auto">
        <a:xfrm>
          <a:off x="1771650" y="1457325"/>
          <a:ext cx="2667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1019175</xdr:colOff>
      <xdr:row>7</xdr:row>
      <xdr:rowOff>28575</xdr:rowOff>
    </xdr:from>
    <xdr:to>
      <xdr:col>2</xdr:col>
      <xdr:colOff>1285875</xdr:colOff>
      <xdr:row>8</xdr:row>
      <xdr:rowOff>104775</xdr:rowOff>
    </xdr:to>
    <xdr:pic>
      <xdr:nvPicPr>
        <xdr:cNvPr id="629807" name="Рисунок 4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111A5898-CFE9-74D0-C5FB-E17B862E0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635"/>
        <a:stretch>
          <a:fillRect/>
        </a:stretch>
      </xdr:blipFill>
      <xdr:spPr bwMode="auto">
        <a:xfrm>
          <a:off x="1457325" y="1457325"/>
          <a:ext cx="266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695325</xdr:colOff>
      <xdr:row>7</xdr:row>
      <xdr:rowOff>28575</xdr:rowOff>
    </xdr:from>
    <xdr:to>
      <xdr:col>2</xdr:col>
      <xdr:colOff>971550</xdr:colOff>
      <xdr:row>8</xdr:row>
      <xdr:rowOff>114300</xdr:rowOff>
    </xdr:to>
    <xdr:pic>
      <xdr:nvPicPr>
        <xdr:cNvPr id="629808" name="Рисунок 4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6ECF0621-0DF1-7E99-CE0A-4F2045922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1533"/>
        <a:stretch>
          <a:fillRect/>
        </a:stretch>
      </xdr:blipFill>
      <xdr:spPr bwMode="auto">
        <a:xfrm>
          <a:off x="1133475" y="1457325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7</xdr:row>
      <xdr:rowOff>28575</xdr:rowOff>
    </xdr:from>
    <xdr:to>
      <xdr:col>2</xdr:col>
      <xdr:colOff>657225</xdr:colOff>
      <xdr:row>8</xdr:row>
      <xdr:rowOff>114300</xdr:rowOff>
    </xdr:to>
    <xdr:pic>
      <xdr:nvPicPr>
        <xdr:cNvPr id="629809" name="Рисунок 43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A9B77000-F18F-0D4B-305D-E5E7F7D95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838"/>
        <a:stretch>
          <a:fillRect/>
        </a:stretch>
      </xdr:blipFill>
      <xdr:spPr bwMode="auto">
        <a:xfrm>
          <a:off x="819150" y="1457325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1638300</xdr:colOff>
      <xdr:row>7</xdr:row>
      <xdr:rowOff>28575</xdr:rowOff>
    </xdr:from>
    <xdr:to>
      <xdr:col>2</xdr:col>
      <xdr:colOff>1905000</xdr:colOff>
      <xdr:row>8</xdr:row>
      <xdr:rowOff>114300</xdr:rowOff>
    </xdr:to>
    <xdr:pic>
      <xdr:nvPicPr>
        <xdr:cNvPr id="629810" name="Рисунок 1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6D5706C3-999E-67E8-6219-3448B53B1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2883"/>
        <a:stretch>
          <a:fillRect/>
        </a:stretch>
      </xdr:blipFill>
      <xdr:spPr bwMode="auto">
        <a:xfrm>
          <a:off x="2076450" y="1457325"/>
          <a:ext cx="2667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208</xdr:row>
      <xdr:rowOff>171450</xdr:rowOff>
    </xdr:from>
    <xdr:to>
      <xdr:col>3</xdr:col>
      <xdr:colOff>895350</xdr:colOff>
      <xdr:row>209</xdr:row>
      <xdr:rowOff>295275</xdr:rowOff>
    </xdr:to>
    <xdr:pic>
      <xdr:nvPicPr>
        <xdr:cNvPr id="628211" name="Picture 21">
          <a:extLst>
            <a:ext uri="{FF2B5EF4-FFF2-40B4-BE49-F238E27FC236}">
              <a16:creationId xmlns:a16="http://schemas.microsoft.com/office/drawing/2014/main" xmlns="" id="{2B12715D-C720-A805-0E0B-DAAE309AD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79252">
          <a:off x="3133725" y="36309300"/>
          <a:ext cx="4762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640773</xdr:colOff>
      <xdr:row>1</xdr:row>
      <xdr:rowOff>103043</xdr:rowOff>
    </xdr:from>
    <xdr:to>
      <xdr:col>9</xdr:col>
      <xdr:colOff>12124</xdr:colOff>
      <xdr:row>5</xdr:row>
      <xdr:rowOff>93518</xdr:rowOff>
    </xdr:to>
    <xdr:pic>
      <xdr:nvPicPr>
        <xdr:cNvPr id="628212" name="Рисунок 39">
          <a:extLst>
            <a:ext uri="{FF2B5EF4-FFF2-40B4-BE49-F238E27FC236}">
              <a16:creationId xmlns:a16="http://schemas.microsoft.com/office/drawing/2014/main" xmlns="" id="{23AD4EBA-67B6-1FC7-3501-E1AB20EC3B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4228" y="553316"/>
          <a:ext cx="1787237" cy="735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</xdr:row>
      <xdr:rowOff>85725</xdr:rowOff>
    </xdr:from>
    <xdr:to>
      <xdr:col>2</xdr:col>
      <xdr:colOff>1885950</xdr:colOff>
      <xdr:row>5</xdr:row>
      <xdr:rowOff>38100</xdr:rowOff>
    </xdr:to>
    <xdr:pic>
      <xdr:nvPicPr>
        <xdr:cNvPr id="628213" name="Grafik 9">
          <a:extLst>
            <a:ext uri="{FF2B5EF4-FFF2-40B4-BE49-F238E27FC236}">
              <a16:creationId xmlns:a16="http://schemas.microsoft.com/office/drawing/2014/main" xmlns="" id="{9A736A7D-2B6E-1122-0EC1-BC2511C76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33400"/>
          <a:ext cx="21812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2266950</xdr:colOff>
      <xdr:row>6</xdr:row>
      <xdr:rowOff>171450</xdr:rowOff>
    </xdr:from>
    <xdr:to>
      <xdr:col>4</xdr:col>
      <xdr:colOff>57150</xdr:colOff>
      <xdr:row>8</xdr:row>
      <xdr:rowOff>161925</xdr:rowOff>
    </xdr:to>
    <xdr:pic>
      <xdr:nvPicPr>
        <xdr:cNvPr id="628214" name="Рисунок 52">
          <a:extLst>
            <a:ext uri="{FF2B5EF4-FFF2-40B4-BE49-F238E27FC236}">
              <a16:creationId xmlns:a16="http://schemas.microsoft.com/office/drawing/2014/main" xmlns="" id="{2AB3643B-DF35-4F43-4969-2A06267D8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2"/>
        <a:stretch>
          <a:fillRect/>
        </a:stretch>
      </xdr:blipFill>
      <xdr:spPr bwMode="auto">
        <a:xfrm>
          <a:off x="2714625" y="1552575"/>
          <a:ext cx="11620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593147</xdr:colOff>
      <xdr:row>4</xdr:row>
      <xdr:rowOff>142874</xdr:rowOff>
    </xdr:from>
    <xdr:to>
      <xdr:col>6</xdr:col>
      <xdr:colOff>147203</xdr:colOff>
      <xdr:row>10</xdr:row>
      <xdr:rowOff>104774</xdr:rowOff>
    </xdr:to>
    <xdr:pic>
      <xdr:nvPicPr>
        <xdr:cNvPr id="628215" name="Рисунок 1">
          <a:extLst>
            <a:ext uri="{FF2B5EF4-FFF2-40B4-BE49-F238E27FC236}">
              <a16:creationId xmlns:a16="http://schemas.microsoft.com/office/drawing/2014/main" xmlns="" id="{AC0AE587-FA93-FFE7-8EFC-E9EA6D12B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0465" y="1173306"/>
          <a:ext cx="861579" cy="992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17318</xdr:colOff>
      <xdr:row>1</xdr:row>
      <xdr:rowOff>172316</xdr:rowOff>
    </xdr:from>
    <xdr:to>
      <xdr:col>5</xdr:col>
      <xdr:colOff>49356</xdr:colOff>
      <xdr:row>10</xdr:row>
      <xdr:rowOff>105641</xdr:rowOff>
    </xdr:to>
    <xdr:pic>
      <xdr:nvPicPr>
        <xdr:cNvPr id="628216" name="Рисунок 2">
          <a:extLst>
            <a:ext uri="{FF2B5EF4-FFF2-40B4-BE49-F238E27FC236}">
              <a16:creationId xmlns:a16="http://schemas.microsoft.com/office/drawing/2014/main" xmlns="" id="{6E6B4637-D5AF-1D92-4BB8-CEB0F92BD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4636" y="622589"/>
          <a:ext cx="638175" cy="1543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2</xdr:row>
      <xdr:rowOff>38100</xdr:rowOff>
    </xdr:from>
    <xdr:to>
      <xdr:col>2</xdr:col>
      <xdr:colOff>2247900</xdr:colOff>
      <xdr:row>5</xdr:row>
      <xdr:rowOff>161925</xdr:rowOff>
    </xdr:to>
    <xdr:pic>
      <xdr:nvPicPr>
        <xdr:cNvPr id="626320" name="Grafik 9">
          <a:extLst>
            <a:ext uri="{FF2B5EF4-FFF2-40B4-BE49-F238E27FC236}">
              <a16:creationId xmlns:a16="http://schemas.microsoft.com/office/drawing/2014/main" xmlns="" id="{259E8A50-4C0B-5995-A6D5-13BA6E263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523875"/>
          <a:ext cx="21812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2619375</xdr:colOff>
      <xdr:row>7</xdr:row>
      <xdr:rowOff>9525</xdr:rowOff>
    </xdr:from>
    <xdr:to>
      <xdr:col>4</xdr:col>
      <xdr:colOff>390525</xdr:colOff>
      <xdr:row>8</xdr:row>
      <xdr:rowOff>152400</xdr:rowOff>
    </xdr:to>
    <xdr:pic>
      <xdr:nvPicPr>
        <xdr:cNvPr id="626322" name="Рисунок 15">
          <a:extLst>
            <a:ext uri="{FF2B5EF4-FFF2-40B4-BE49-F238E27FC236}">
              <a16:creationId xmlns:a16="http://schemas.microsoft.com/office/drawing/2014/main" xmlns="" id="{DC52F5FF-B139-F240-CACD-94ECD9E5D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2"/>
        <a:stretch>
          <a:fillRect/>
        </a:stretch>
      </xdr:blipFill>
      <xdr:spPr bwMode="auto">
        <a:xfrm>
          <a:off x="3057525" y="1562100"/>
          <a:ext cx="1171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209550</xdr:rowOff>
    </xdr:from>
    <xdr:to>
      <xdr:col>9</xdr:col>
      <xdr:colOff>612084</xdr:colOff>
      <xdr:row>11</xdr:row>
      <xdr:rowOff>9525</xdr:rowOff>
    </xdr:to>
    <xdr:pic>
      <xdr:nvPicPr>
        <xdr:cNvPr id="626323" name="Рисунок 17">
          <a:extLst>
            <a:ext uri="{FF2B5EF4-FFF2-40B4-BE49-F238E27FC236}">
              <a16:creationId xmlns:a16="http://schemas.microsoft.com/office/drawing/2014/main" xmlns="" id="{93A3F9B7-DA19-2294-F2FE-41F321420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209550"/>
          <a:ext cx="1638300" cy="207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1695450</xdr:colOff>
      <xdr:row>7</xdr:row>
      <xdr:rowOff>38100</xdr:rowOff>
    </xdr:from>
    <xdr:to>
      <xdr:col>2</xdr:col>
      <xdr:colOff>1962150</xdr:colOff>
      <xdr:row>8</xdr:row>
      <xdr:rowOff>123825</xdr:rowOff>
    </xdr:to>
    <xdr:pic>
      <xdr:nvPicPr>
        <xdr:cNvPr id="626324" name="Рисунок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DD740CE7-5183-C997-8BBA-658D3C2A1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2624"/>
        <a:stretch>
          <a:fillRect/>
        </a:stretch>
      </xdr:blipFill>
      <xdr:spPr bwMode="auto">
        <a:xfrm>
          <a:off x="2133600" y="1590675"/>
          <a:ext cx="266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1381125</xdr:colOff>
      <xdr:row>7</xdr:row>
      <xdr:rowOff>38100</xdr:rowOff>
    </xdr:from>
    <xdr:to>
      <xdr:col>2</xdr:col>
      <xdr:colOff>1657350</xdr:colOff>
      <xdr:row>8</xdr:row>
      <xdr:rowOff>114300</xdr:rowOff>
    </xdr:to>
    <xdr:pic>
      <xdr:nvPicPr>
        <xdr:cNvPr id="626325" name="Рисунок 4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5D1842C2-7555-717A-CD1C-5F3C09693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635"/>
        <a:stretch>
          <a:fillRect/>
        </a:stretch>
      </xdr:blipFill>
      <xdr:spPr bwMode="auto">
        <a:xfrm>
          <a:off x="1819275" y="1590675"/>
          <a:ext cx="2762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1057275</xdr:colOff>
      <xdr:row>7</xdr:row>
      <xdr:rowOff>38100</xdr:rowOff>
    </xdr:from>
    <xdr:to>
      <xdr:col>2</xdr:col>
      <xdr:colOff>1333500</xdr:colOff>
      <xdr:row>8</xdr:row>
      <xdr:rowOff>123825</xdr:rowOff>
    </xdr:to>
    <xdr:pic>
      <xdr:nvPicPr>
        <xdr:cNvPr id="626326" name="Рисунок 4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EF5994FB-4BE7-A16B-3A12-27913512F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1533"/>
        <a:stretch>
          <a:fillRect/>
        </a:stretch>
      </xdr:blipFill>
      <xdr:spPr bwMode="auto">
        <a:xfrm>
          <a:off x="1495425" y="1590675"/>
          <a:ext cx="2762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742950</xdr:colOff>
      <xdr:row>7</xdr:row>
      <xdr:rowOff>38100</xdr:rowOff>
    </xdr:from>
    <xdr:to>
      <xdr:col>2</xdr:col>
      <xdr:colOff>1019175</xdr:colOff>
      <xdr:row>8</xdr:row>
      <xdr:rowOff>123825</xdr:rowOff>
    </xdr:to>
    <xdr:pic>
      <xdr:nvPicPr>
        <xdr:cNvPr id="626327" name="Рисунок 4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372109C7-1718-EFBF-73B0-CDCA5D1CD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838"/>
        <a:stretch>
          <a:fillRect/>
        </a:stretch>
      </xdr:blipFill>
      <xdr:spPr bwMode="auto">
        <a:xfrm>
          <a:off x="1181100" y="1590675"/>
          <a:ext cx="2762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2009775</xdr:colOff>
      <xdr:row>7</xdr:row>
      <xdr:rowOff>38100</xdr:rowOff>
    </xdr:from>
    <xdr:to>
      <xdr:col>2</xdr:col>
      <xdr:colOff>2276475</xdr:colOff>
      <xdr:row>8</xdr:row>
      <xdr:rowOff>123825</xdr:rowOff>
    </xdr:to>
    <xdr:pic>
      <xdr:nvPicPr>
        <xdr:cNvPr id="626328" name="Рисунок 1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560C0C58-0A05-12F2-01F1-F13B6FED0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2883"/>
        <a:stretch>
          <a:fillRect/>
        </a:stretch>
      </xdr:blipFill>
      <xdr:spPr bwMode="auto">
        <a:xfrm>
          <a:off x="2447925" y="1590675"/>
          <a:ext cx="266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stendorf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ostendorf.r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ostendorf.r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ostendorf.ru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ostendorf.ru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ostendorf.ru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ostendorf.ru/storage/tiny/Kolodcy/shema-kolodcy.pdf" TargetMode="External"/><Relationship Id="rId1" Type="http://schemas.openxmlformats.org/officeDocument/2006/relationships/hyperlink" Target="http://www.ostendorf.ru/" TargetMode="External"/><Relationship Id="rId4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90"/>
  <sheetViews>
    <sheetView topLeftCell="B1" zoomScale="110" zoomScaleNormal="110" workbookViewId="0">
      <selection activeCell="C6" sqref="C6"/>
    </sheetView>
  </sheetViews>
  <sheetFormatPr defaultColWidth="9.140625" defaultRowHeight="12.75" x14ac:dyDescent="0.2"/>
  <cols>
    <col min="1" max="1" width="2.7109375" style="117" hidden="1" customWidth="1"/>
    <col min="2" max="2" width="7" style="137" customWidth="1"/>
    <col min="3" max="3" width="75.5703125" style="118" customWidth="1"/>
    <col min="4" max="4" width="14.5703125" style="118" customWidth="1"/>
    <col min="5" max="5" width="7.7109375" style="117" customWidth="1"/>
    <col min="6" max="6" width="9.5703125" style="117" customWidth="1"/>
    <col min="7" max="7" width="5.28515625" style="117" customWidth="1"/>
    <col min="8" max="8" width="9.7109375" style="144" customWidth="1"/>
    <col min="9" max="9" width="6.85546875" style="117" customWidth="1"/>
    <col min="10" max="180" width="9.140625" style="117" customWidth="1"/>
    <col min="181" max="16384" width="9.140625" style="117"/>
  </cols>
  <sheetData>
    <row r="1" spans="1:9" ht="22.7" customHeight="1" x14ac:dyDescent="0.2">
      <c r="B1" s="445" t="s">
        <v>615</v>
      </c>
      <c r="C1" s="445"/>
      <c r="D1" s="445"/>
      <c r="E1" s="445"/>
      <c r="F1" s="445"/>
      <c r="G1" s="445"/>
      <c r="H1" s="445"/>
      <c r="I1" s="445"/>
    </row>
    <row r="2" spans="1:9" ht="12" customHeight="1" x14ac:dyDescent="0.2">
      <c r="E2" s="119"/>
      <c r="G2" s="147"/>
      <c r="H2" s="139"/>
    </row>
    <row r="3" spans="1:9" ht="14.25" customHeight="1" x14ac:dyDescent="0.2">
      <c r="D3" s="304"/>
      <c r="H3" s="140"/>
    </row>
    <row r="4" spans="1:9" ht="12.75" customHeight="1" x14ac:dyDescent="0.2">
      <c r="B4" s="293"/>
      <c r="C4" s="294"/>
      <c r="D4" s="384"/>
      <c r="E4" s="120"/>
      <c r="G4" s="121"/>
      <c r="H4" s="140"/>
    </row>
    <row r="5" spans="1:9" ht="14.25" customHeight="1" x14ac:dyDescent="0.2">
      <c r="B5" s="293"/>
      <c r="C5" s="295"/>
      <c r="D5" s="45"/>
      <c r="E5" s="120"/>
      <c r="G5" s="121"/>
      <c r="H5" s="443"/>
    </row>
    <row r="6" spans="1:9" ht="12.75" customHeight="1" x14ac:dyDescent="0.2">
      <c r="B6" s="293"/>
      <c r="C6" s="300" t="s">
        <v>363</v>
      </c>
      <c r="D6" s="45"/>
      <c r="E6" s="120"/>
      <c r="G6" s="121"/>
      <c r="H6" s="444"/>
    </row>
    <row r="7" spans="1:9" ht="10.5" customHeight="1" x14ac:dyDescent="0.2">
      <c r="B7" s="293"/>
      <c r="C7" s="298" t="s">
        <v>351</v>
      </c>
      <c r="D7" s="123"/>
      <c r="E7" s="122"/>
      <c r="F7" s="122"/>
      <c r="G7" s="123"/>
      <c r="H7" s="141"/>
    </row>
    <row r="8" spans="1:9" ht="14.25" customHeight="1" x14ac:dyDescent="0.2">
      <c r="B8" s="293"/>
      <c r="D8" s="297"/>
      <c r="E8" s="122"/>
      <c r="F8" s="122"/>
      <c r="G8" s="123"/>
      <c r="H8" s="141"/>
    </row>
    <row r="9" spans="1:9" ht="14.25" customHeight="1" x14ac:dyDescent="0.2">
      <c r="B9" s="293"/>
      <c r="D9" s="297"/>
      <c r="E9" s="122"/>
      <c r="F9" s="122"/>
      <c r="G9" s="123"/>
      <c r="H9" s="141"/>
    </row>
    <row r="10" spans="1:9" ht="14.25" customHeight="1" x14ac:dyDescent="0.2">
      <c r="B10" s="293"/>
      <c r="C10" s="375"/>
      <c r="D10" s="299"/>
      <c r="E10" s="124"/>
      <c r="F10" s="124"/>
      <c r="G10" s="125"/>
      <c r="H10" s="142"/>
    </row>
    <row r="11" spans="1:9" s="128" customFormat="1" ht="13.7" customHeight="1" thickBot="1" x14ac:dyDescent="0.25">
      <c r="A11" s="126"/>
      <c r="B11" s="292" t="s">
        <v>728</v>
      </c>
      <c r="D11" s="234"/>
      <c r="E11" s="127"/>
      <c r="F11" s="127"/>
      <c r="G11" s="233"/>
      <c r="H11" s="143"/>
    </row>
    <row r="12" spans="1:9" ht="49.7" customHeight="1" x14ac:dyDescent="0.2">
      <c r="A12" s="193" t="s">
        <v>0</v>
      </c>
      <c r="B12" s="291" t="s">
        <v>487</v>
      </c>
      <c r="C12" s="237" t="s">
        <v>352</v>
      </c>
      <c r="D12" s="237" t="s">
        <v>353</v>
      </c>
      <c r="E12" s="237" t="s">
        <v>292</v>
      </c>
      <c r="F12" s="237" t="s">
        <v>674</v>
      </c>
      <c r="G12" s="237" t="s">
        <v>3</v>
      </c>
      <c r="H12" s="237" t="s">
        <v>17</v>
      </c>
      <c r="I12" s="238" t="s">
        <v>354</v>
      </c>
    </row>
    <row r="13" spans="1:9" s="118" customFormat="1" ht="11.25" x14ac:dyDescent="0.2">
      <c r="A13" s="351"/>
      <c r="B13" s="352">
        <v>904024</v>
      </c>
      <c r="C13" s="376" t="s">
        <v>648</v>
      </c>
      <c r="D13" s="353" t="s">
        <v>355</v>
      </c>
      <c r="E13" s="354">
        <v>386.08</v>
      </c>
      <c r="F13" s="354">
        <f>ROUND(E13*1.2,2)</f>
        <v>463.3</v>
      </c>
      <c r="G13" s="412">
        <v>28</v>
      </c>
      <c r="H13" s="355">
        <v>0.24299999999999999</v>
      </c>
      <c r="I13" s="356"/>
    </row>
    <row r="14" spans="1:9" s="118" customFormat="1" ht="11.25" x14ac:dyDescent="0.2">
      <c r="A14" s="351"/>
      <c r="B14" s="357">
        <v>904026</v>
      </c>
      <c r="C14" s="377" t="s">
        <v>649</v>
      </c>
      <c r="D14" s="129" t="s">
        <v>355</v>
      </c>
      <c r="E14" s="130">
        <v>386.08</v>
      </c>
      <c r="F14" s="130">
        <f t="shared" ref="F14:F68" si="0">ROUND(E14*1.2,2)</f>
        <v>463.3</v>
      </c>
      <c r="G14" s="413">
        <v>28</v>
      </c>
      <c r="H14" s="194">
        <v>0.24299999999999999</v>
      </c>
      <c r="I14" s="148"/>
    </row>
    <row r="15" spans="1:9" s="118" customFormat="1" ht="11.25" x14ac:dyDescent="0.2">
      <c r="A15" s="351"/>
      <c r="B15" s="357">
        <v>904037</v>
      </c>
      <c r="C15" s="377" t="s">
        <v>650</v>
      </c>
      <c r="D15" s="129" t="s">
        <v>355</v>
      </c>
      <c r="E15" s="130">
        <v>386.08</v>
      </c>
      <c r="F15" s="130">
        <f t="shared" si="0"/>
        <v>463.3</v>
      </c>
      <c r="G15" s="413">
        <v>28</v>
      </c>
      <c r="H15" s="194">
        <v>0.24299999999999999</v>
      </c>
      <c r="I15" s="148"/>
    </row>
    <row r="16" spans="1:9" s="118" customFormat="1" ht="11.25" x14ac:dyDescent="0.2">
      <c r="A16" s="351"/>
      <c r="B16" s="357">
        <v>904036</v>
      </c>
      <c r="C16" s="377" t="s">
        <v>651</v>
      </c>
      <c r="D16" s="129" t="s">
        <v>355</v>
      </c>
      <c r="E16" s="130">
        <v>386.08</v>
      </c>
      <c r="F16" s="130">
        <f t="shared" si="0"/>
        <v>463.3</v>
      </c>
      <c r="G16" s="413">
        <v>28</v>
      </c>
      <c r="H16" s="194">
        <v>0.24199999999999999</v>
      </c>
      <c r="I16" s="148"/>
    </row>
    <row r="17" spans="1:9" s="118" customFormat="1" ht="11.25" x14ac:dyDescent="0.2">
      <c r="A17" s="351"/>
      <c r="B17" s="357">
        <v>904025</v>
      </c>
      <c r="C17" s="377" t="s">
        <v>652</v>
      </c>
      <c r="D17" s="129" t="s">
        <v>356</v>
      </c>
      <c r="E17" s="130">
        <v>345.96</v>
      </c>
      <c r="F17" s="130">
        <f t="shared" si="0"/>
        <v>415.15</v>
      </c>
      <c r="G17" s="413">
        <v>25</v>
      </c>
      <c r="H17" s="194">
        <v>0.311</v>
      </c>
      <c r="I17" s="148"/>
    </row>
    <row r="18" spans="1:9" s="118" customFormat="1" ht="11.25" x14ac:dyDescent="0.2">
      <c r="A18" s="351"/>
      <c r="B18" s="357">
        <v>904030</v>
      </c>
      <c r="C18" s="377" t="s">
        <v>648</v>
      </c>
      <c r="D18" s="129" t="s">
        <v>357</v>
      </c>
      <c r="E18" s="130">
        <v>448.59</v>
      </c>
      <c r="F18" s="130">
        <f t="shared" si="0"/>
        <v>538.30999999999995</v>
      </c>
      <c r="G18" s="413">
        <v>30</v>
      </c>
      <c r="H18" s="194">
        <v>0.21299999999999999</v>
      </c>
      <c r="I18" s="148"/>
    </row>
    <row r="19" spans="1:9" s="118" customFormat="1" ht="11.25" x14ac:dyDescent="0.2">
      <c r="A19" s="351"/>
      <c r="B19" s="357">
        <v>904032</v>
      </c>
      <c r="C19" s="377" t="s">
        <v>649</v>
      </c>
      <c r="D19" s="129" t="s">
        <v>357</v>
      </c>
      <c r="E19" s="130">
        <v>434.12</v>
      </c>
      <c r="F19" s="130">
        <f t="shared" si="0"/>
        <v>520.94000000000005</v>
      </c>
      <c r="G19" s="413">
        <v>30</v>
      </c>
      <c r="H19" s="194">
        <v>0.21299999999999999</v>
      </c>
      <c r="I19" s="148"/>
    </row>
    <row r="20" spans="1:9" s="118" customFormat="1" ht="11.25" x14ac:dyDescent="0.2">
      <c r="A20" s="351"/>
      <c r="B20" s="357">
        <v>904031</v>
      </c>
      <c r="C20" s="377" t="s">
        <v>653</v>
      </c>
      <c r="D20" s="129" t="s">
        <v>358</v>
      </c>
      <c r="E20" s="130">
        <v>468.48</v>
      </c>
      <c r="F20" s="130">
        <f t="shared" si="0"/>
        <v>562.17999999999995</v>
      </c>
      <c r="G20" s="413">
        <v>25</v>
      </c>
      <c r="H20" s="194">
        <v>0.23100000000000001</v>
      </c>
      <c r="I20" s="148"/>
    </row>
    <row r="21" spans="1:9" s="118" customFormat="1" ht="11.25" x14ac:dyDescent="0.2">
      <c r="A21" s="351"/>
      <c r="B21" s="357">
        <v>904020</v>
      </c>
      <c r="C21" s="377" t="s">
        <v>654</v>
      </c>
      <c r="D21" s="131">
        <v>50</v>
      </c>
      <c r="E21" s="130">
        <v>183.93</v>
      </c>
      <c r="F21" s="130">
        <f t="shared" si="0"/>
        <v>220.72</v>
      </c>
      <c r="G21" s="413">
        <v>60</v>
      </c>
      <c r="H21" s="194">
        <v>7.0000000000000007E-2</v>
      </c>
      <c r="I21" s="148"/>
    </row>
    <row r="22" spans="1:9" s="118" customFormat="1" ht="11.25" x14ac:dyDescent="0.2">
      <c r="A22" s="351"/>
      <c r="B22" s="357">
        <v>904038</v>
      </c>
      <c r="C22" s="377" t="s">
        <v>655</v>
      </c>
      <c r="D22" s="131">
        <v>50</v>
      </c>
      <c r="E22" s="130">
        <v>169.78</v>
      </c>
      <c r="F22" s="130">
        <f t="shared" si="0"/>
        <v>203.74</v>
      </c>
      <c r="G22" s="413">
        <v>60</v>
      </c>
      <c r="H22" s="194">
        <v>9.4E-2</v>
      </c>
      <c r="I22" s="148"/>
    </row>
    <row r="23" spans="1:9" s="118" customFormat="1" ht="11.25" x14ac:dyDescent="0.2">
      <c r="A23" s="351"/>
      <c r="B23" s="357">
        <v>904009</v>
      </c>
      <c r="C23" s="377" t="s">
        <v>656</v>
      </c>
      <c r="D23" s="131">
        <v>50</v>
      </c>
      <c r="E23" s="130">
        <v>135.06</v>
      </c>
      <c r="F23" s="130">
        <f t="shared" si="0"/>
        <v>162.07</v>
      </c>
      <c r="G23" s="413">
        <v>100</v>
      </c>
      <c r="H23" s="194">
        <v>8.7999999999999995E-2</v>
      </c>
      <c r="I23" s="148"/>
    </row>
    <row r="24" spans="1:9" s="118" customFormat="1" ht="11.25" x14ac:dyDescent="0.2">
      <c r="A24" s="351"/>
      <c r="B24" s="357">
        <v>904010</v>
      </c>
      <c r="C24" s="377" t="s">
        <v>656</v>
      </c>
      <c r="D24" s="131">
        <v>110</v>
      </c>
      <c r="E24" s="130">
        <v>244.66</v>
      </c>
      <c r="F24" s="130">
        <f t="shared" si="0"/>
        <v>293.58999999999997</v>
      </c>
      <c r="G24" s="413">
        <v>75</v>
      </c>
      <c r="H24" s="194">
        <v>0.115</v>
      </c>
      <c r="I24" s="148"/>
    </row>
    <row r="25" spans="1:9" s="118" customFormat="1" ht="11.25" x14ac:dyDescent="0.2">
      <c r="A25" s="351"/>
      <c r="B25" s="357">
        <v>904050</v>
      </c>
      <c r="C25" s="377" t="s">
        <v>657</v>
      </c>
      <c r="D25" s="131">
        <v>50</v>
      </c>
      <c r="E25" s="130">
        <v>170.55</v>
      </c>
      <c r="F25" s="130">
        <f t="shared" si="0"/>
        <v>204.66</v>
      </c>
      <c r="G25" s="413">
        <v>25</v>
      </c>
      <c r="H25" s="194">
        <v>0.18</v>
      </c>
      <c r="I25" s="148"/>
    </row>
    <row r="26" spans="1:9" s="118" customFormat="1" ht="11.25" x14ac:dyDescent="0.2">
      <c r="A26" s="351"/>
      <c r="B26" s="357">
        <v>904049</v>
      </c>
      <c r="C26" s="377" t="s">
        <v>658</v>
      </c>
      <c r="D26" s="131">
        <v>110</v>
      </c>
      <c r="E26" s="130">
        <v>328.86</v>
      </c>
      <c r="F26" s="130">
        <f t="shared" si="0"/>
        <v>394.63</v>
      </c>
      <c r="G26" s="413">
        <v>20</v>
      </c>
      <c r="H26" s="194">
        <v>0.25800000000000001</v>
      </c>
      <c r="I26" s="148"/>
    </row>
    <row r="27" spans="1:9" s="118" customFormat="1" ht="11.25" x14ac:dyDescent="0.2">
      <c r="A27" s="351"/>
      <c r="B27" s="357">
        <v>904051</v>
      </c>
      <c r="C27" s="377" t="s">
        <v>659</v>
      </c>
      <c r="D27" s="131">
        <v>50</v>
      </c>
      <c r="E27" s="130">
        <v>227.75</v>
      </c>
      <c r="F27" s="130">
        <f t="shared" si="0"/>
        <v>273.3</v>
      </c>
      <c r="G27" s="413">
        <v>25</v>
      </c>
      <c r="H27" s="194">
        <v>0.20499999999999999</v>
      </c>
      <c r="I27" s="148"/>
    </row>
    <row r="28" spans="1:9" s="118" customFormat="1" ht="11.25" x14ac:dyDescent="0.2">
      <c r="A28" s="351"/>
      <c r="B28" s="357">
        <v>904060</v>
      </c>
      <c r="C28" s="377" t="s">
        <v>659</v>
      </c>
      <c r="D28" s="131">
        <v>110</v>
      </c>
      <c r="E28" s="130">
        <v>558.75</v>
      </c>
      <c r="F28" s="130">
        <f t="shared" si="0"/>
        <v>670.5</v>
      </c>
      <c r="G28" s="413">
        <v>20</v>
      </c>
      <c r="H28" s="194">
        <v>0.27400000000000002</v>
      </c>
      <c r="I28" s="148"/>
    </row>
    <row r="29" spans="1:9" s="118" customFormat="1" ht="11.25" x14ac:dyDescent="0.2">
      <c r="A29" s="351"/>
      <c r="B29" s="357">
        <v>904047</v>
      </c>
      <c r="C29" s="377" t="s">
        <v>660</v>
      </c>
      <c r="D29" s="131">
        <v>50</v>
      </c>
      <c r="E29" s="130">
        <v>157.82</v>
      </c>
      <c r="F29" s="130">
        <f t="shared" si="0"/>
        <v>189.38</v>
      </c>
      <c r="G29" s="413">
        <v>25</v>
      </c>
      <c r="H29" s="194">
        <v>0.17199999999999999</v>
      </c>
      <c r="I29" s="148"/>
    </row>
    <row r="30" spans="1:9" s="118" customFormat="1" ht="11.25" x14ac:dyDescent="0.2">
      <c r="A30" s="351"/>
      <c r="B30" s="357">
        <v>904046</v>
      </c>
      <c r="C30" s="377" t="s">
        <v>661</v>
      </c>
      <c r="D30" s="131">
        <v>110</v>
      </c>
      <c r="E30" s="130">
        <v>222.77</v>
      </c>
      <c r="F30" s="130">
        <f t="shared" si="0"/>
        <v>267.32</v>
      </c>
      <c r="G30" s="413">
        <v>20</v>
      </c>
      <c r="H30" s="194">
        <v>0.2</v>
      </c>
      <c r="I30" s="148"/>
    </row>
    <row r="31" spans="1:9" s="118" customFormat="1" ht="11.25" x14ac:dyDescent="0.2">
      <c r="A31" s="351"/>
      <c r="B31" s="357">
        <v>904048</v>
      </c>
      <c r="C31" s="377" t="s">
        <v>662</v>
      </c>
      <c r="D31" s="131">
        <v>50</v>
      </c>
      <c r="E31" s="130">
        <v>212.19</v>
      </c>
      <c r="F31" s="130">
        <f t="shared" si="0"/>
        <v>254.63</v>
      </c>
      <c r="G31" s="413">
        <v>25</v>
      </c>
      <c r="H31" s="194">
        <v>0.19600000000000001</v>
      </c>
      <c r="I31" s="148"/>
    </row>
    <row r="32" spans="1:9" s="118" customFormat="1" ht="11.25" x14ac:dyDescent="0.2">
      <c r="A32" s="351"/>
      <c r="B32" s="357">
        <v>904061</v>
      </c>
      <c r="C32" s="377" t="s">
        <v>662</v>
      </c>
      <c r="D32" s="131">
        <v>110</v>
      </c>
      <c r="E32" s="130">
        <v>379.06</v>
      </c>
      <c r="F32" s="130">
        <f t="shared" si="0"/>
        <v>454.87</v>
      </c>
      <c r="G32" s="413">
        <v>20</v>
      </c>
      <c r="H32" s="194">
        <v>0.22900000000000001</v>
      </c>
      <c r="I32" s="148"/>
    </row>
    <row r="33" spans="1:9" s="118" customFormat="1" ht="11.25" x14ac:dyDescent="0.2">
      <c r="A33" s="351"/>
      <c r="B33" s="357">
        <v>904058</v>
      </c>
      <c r="C33" s="377" t="s">
        <v>663</v>
      </c>
      <c r="D33" s="131">
        <v>50</v>
      </c>
      <c r="E33" s="130">
        <v>29.7</v>
      </c>
      <c r="F33" s="130">
        <f t="shared" si="0"/>
        <v>35.64</v>
      </c>
      <c r="G33" s="413">
        <v>150</v>
      </c>
      <c r="H33" s="194">
        <v>1.9E-2</v>
      </c>
      <c r="I33" s="148"/>
    </row>
    <row r="34" spans="1:9" s="118" customFormat="1" ht="11.25" x14ac:dyDescent="0.2">
      <c r="A34" s="351"/>
      <c r="B34" s="357">
        <v>904059</v>
      </c>
      <c r="C34" s="377" t="s">
        <v>663</v>
      </c>
      <c r="D34" s="131">
        <v>110</v>
      </c>
      <c r="E34" s="130">
        <v>60.1</v>
      </c>
      <c r="F34" s="130">
        <f t="shared" si="0"/>
        <v>72.12</v>
      </c>
      <c r="G34" s="413">
        <v>60</v>
      </c>
      <c r="H34" s="194">
        <v>4.2000000000000003E-2</v>
      </c>
      <c r="I34" s="148"/>
    </row>
    <row r="35" spans="1:9" s="118" customFormat="1" ht="11.25" x14ac:dyDescent="0.2">
      <c r="A35" s="351"/>
      <c r="B35" s="357">
        <v>908001</v>
      </c>
      <c r="C35" s="377" t="s">
        <v>664</v>
      </c>
      <c r="D35" s="131">
        <v>50</v>
      </c>
      <c r="E35" s="130">
        <v>2177.4</v>
      </c>
      <c r="F35" s="130">
        <f t="shared" si="0"/>
        <v>2612.88</v>
      </c>
      <c r="G35" s="413"/>
      <c r="H35" s="194">
        <v>0.8</v>
      </c>
      <c r="I35" s="239">
        <v>1.9E-3</v>
      </c>
    </row>
    <row r="36" spans="1:9" s="118" customFormat="1" ht="11.25" x14ac:dyDescent="0.2">
      <c r="A36" s="351"/>
      <c r="B36" s="357">
        <v>908002</v>
      </c>
      <c r="C36" s="377" t="s">
        <v>664</v>
      </c>
      <c r="D36" s="131">
        <v>110</v>
      </c>
      <c r="E36" s="130">
        <v>4108.3500000000004</v>
      </c>
      <c r="F36" s="130">
        <f t="shared" si="0"/>
        <v>4930.0200000000004</v>
      </c>
      <c r="G36" s="413"/>
      <c r="H36" s="194">
        <v>1.7</v>
      </c>
      <c r="I36" s="239">
        <v>1.2E-2</v>
      </c>
    </row>
    <row r="37" spans="1:9" s="118" customFormat="1" ht="11.25" x14ac:dyDescent="0.2">
      <c r="A37" s="351"/>
      <c r="B37" s="357">
        <v>908003</v>
      </c>
      <c r="C37" s="377" t="s">
        <v>664</v>
      </c>
      <c r="D37" s="131">
        <v>160</v>
      </c>
      <c r="E37" s="130">
        <v>13146.67</v>
      </c>
      <c r="F37" s="130">
        <f t="shared" si="0"/>
        <v>15776</v>
      </c>
      <c r="G37" s="413"/>
      <c r="H37" s="194">
        <v>2.5</v>
      </c>
      <c r="I37" s="239">
        <v>2.1600000000000001E-2</v>
      </c>
    </row>
    <row r="38" spans="1:9" s="118" customFormat="1" ht="11.25" x14ac:dyDescent="0.2">
      <c r="A38" s="351"/>
      <c r="B38" s="357">
        <v>909001</v>
      </c>
      <c r="C38" s="377" t="s">
        <v>665</v>
      </c>
      <c r="D38" s="131">
        <v>50</v>
      </c>
      <c r="E38" s="130">
        <v>1227.77</v>
      </c>
      <c r="F38" s="130">
        <f t="shared" si="0"/>
        <v>1473.32</v>
      </c>
      <c r="G38" s="413"/>
      <c r="H38" s="194">
        <v>0</v>
      </c>
      <c r="I38" s="239">
        <v>2.0000000000000001E-4</v>
      </c>
    </row>
    <row r="39" spans="1:9" s="118" customFormat="1" ht="11.25" x14ac:dyDescent="0.2">
      <c r="A39" s="351"/>
      <c r="B39" s="357">
        <v>909005</v>
      </c>
      <c r="C39" s="377" t="s">
        <v>665</v>
      </c>
      <c r="D39" s="131">
        <v>110</v>
      </c>
      <c r="E39" s="130">
        <v>1387.93</v>
      </c>
      <c r="F39" s="130">
        <f t="shared" si="0"/>
        <v>1665.52</v>
      </c>
      <c r="G39" s="413"/>
      <c r="H39" s="194">
        <v>0</v>
      </c>
      <c r="I39" s="239">
        <v>8.0000000000000004E-4</v>
      </c>
    </row>
    <row r="40" spans="1:9" s="118" customFormat="1" ht="11.25" x14ac:dyDescent="0.2">
      <c r="A40" s="351"/>
      <c r="B40" s="357">
        <v>909009</v>
      </c>
      <c r="C40" s="377" t="s">
        <v>665</v>
      </c>
      <c r="D40" s="131">
        <v>160</v>
      </c>
      <c r="E40" s="130">
        <v>3363.02</v>
      </c>
      <c r="F40" s="130">
        <f t="shared" si="0"/>
        <v>4035.62</v>
      </c>
      <c r="G40" s="413"/>
      <c r="H40" s="194">
        <v>0</v>
      </c>
      <c r="I40" s="239">
        <v>1.8E-3</v>
      </c>
    </row>
    <row r="41" spans="1:9" s="118" customFormat="1" ht="11.25" x14ac:dyDescent="0.2">
      <c r="A41" s="351"/>
      <c r="B41" s="358">
        <v>905000</v>
      </c>
      <c r="C41" s="377" t="s">
        <v>666</v>
      </c>
      <c r="D41" s="287">
        <v>50</v>
      </c>
      <c r="E41" s="288">
        <v>149.25</v>
      </c>
      <c r="F41" s="288">
        <f t="shared" si="0"/>
        <v>179.1</v>
      </c>
      <c r="G41" s="414">
        <v>20</v>
      </c>
      <c r="H41" s="289">
        <v>5.8000000000000003E-2</v>
      </c>
      <c r="I41" s="290">
        <v>5.0000000000000001E-3</v>
      </c>
    </row>
    <row r="42" spans="1:9" s="118" customFormat="1" ht="11.25" x14ac:dyDescent="0.2">
      <c r="A42" s="351"/>
      <c r="B42" s="358">
        <v>905010</v>
      </c>
      <c r="C42" s="377" t="s">
        <v>666</v>
      </c>
      <c r="D42" s="287">
        <v>110</v>
      </c>
      <c r="E42" s="288">
        <v>408.79</v>
      </c>
      <c r="F42" s="288">
        <f t="shared" si="0"/>
        <v>490.55</v>
      </c>
      <c r="G42" s="414">
        <v>20</v>
      </c>
      <c r="H42" s="289">
        <v>0.33300000000000002</v>
      </c>
      <c r="I42" s="290">
        <v>4.0000000000000001E-3</v>
      </c>
    </row>
    <row r="43" spans="1:9" s="118" customFormat="1" ht="11.25" x14ac:dyDescent="0.2">
      <c r="A43" s="351"/>
      <c r="B43" s="358">
        <v>905020</v>
      </c>
      <c r="C43" s="377" t="s">
        <v>667</v>
      </c>
      <c r="D43" s="287" t="s">
        <v>125</v>
      </c>
      <c r="E43" s="288">
        <v>359.99</v>
      </c>
      <c r="F43" s="288">
        <f t="shared" si="0"/>
        <v>431.99</v>
      </c>
      <c r="G43" s="414">
        <v>6</v>
      </c>
      <c r="H43" s="289">
        <v>0.32200000000000001</v>
      </c>
      <c r="I43" s="290">
        <v>4.5999999999999999E-3</v>
      </c>
    </row>
    <row r="44" spans="1:9" s="118" customFormat="1" ht="11.25" x14ac:dyDescent="0.2">
      <c r="A44" s="351"/>
      <c r="B44" s="358">
        <v>905025</v>
      </c>
      <c r="C44" s="377" t="s">
        <v>668</v>
      </c>
      <c r="D44" s="287">
        <v>110</v>
      </c>
      <c r="E44" s="288">
        <v>373.86</v>
      </c>
      <c r="F44" s="288">
        <f t="shared" si="0"/>
        <v>448.63</v>
      </c>
      <c r="G44" s="414">
        <v>6</v>
      </c>
      <c r="H44" s="289">
        <v>0.215</v>
      </c>
      <c r="I44" s="290">
        <v>2.8E-3</v>
      </c>
    </row>
    <row r="45" spans="1:9" s="118" customFormat="1" ht="11.25" x14ac:dyDescent="0.2">
      <c r="A45" s="351"/>
      <c r="B45" s="358">
        <v>905030</v>
      </c>
      <c r="C45" s="377" t="s">
        <v>669</v>
      </c>
      <c r="D45" s="287" t="s">
        <v>427</v>
      </c>
      <c r="E45" s="288">
        <v>415.42</v>
      </c>
      <c r="F45" s="288">
        <f t="shared" si="0"/>
        <v>498.5</v>
      </c>
      <c r="G45" s="414">
        <v>20</v>
      </c>
      <c r="H45" s="289">
        <v>0.28100000000000003</v>
      </c>
      <c r="I45" s="290">
        <v>4.3E-3</v>
      </c>
    </row>
    <row r="46" spans="1:9" s="118" customFormat="1" ht="11.25" x14ac:dyDescent="0.2">
      <c r="A46" s="351"/>
      <c r="B46" s="358">
        <v>905040</v>
      </c>
      <c r="C46" s="377" t="s">
        <v>669</v>
      </c>
      <c r="D46" s="287" t="s">
        <v>486</v>
      </c>
      <c r="E46" s="288">
        <v>415.42</v>
      </c>
      <c r="F46" s="288">
        <f t="shared" si="0"/>
        <v>498.5</v>
      </c>
      <c r="G46" s="414">
        <v>14</v>
      </c>
      <c r="H46" s="289">
        <v>0.435</v>
      </c>
      <c r="I46" s="290">
        <v>6.0000000000000001E-3</v>
      </c>
    </row>
    <row r="47" spans="1:9" s="118" customFormat="1" ht="11.25" x14ac:dyDescent="0.2">
      <c r="A47" s="351"/>
      <c r="B47" s="358">
        <v>905050</v>
      </c>
      <c r="C47" s="377" t="s">
        <v>670</v>
      </c>
      <c r="D47" s="287">
        <v>110</v>
      </c>
      <c r="E47" s="288">
        <v>886.15</v>
      </c>
      <c r="F47" s="288">
        <f t="shared" si="0"/>
        <v>1063.3800000000001</v>
      </c>
      <c r="G47" s="414">
        <v>30</v>
      </c>
      <c r="H47" s="289">
        <v>0.46600000000000003</v>
      </c>
      <c r="I47" s="290">
        <v>4.4000000000000003E-3</v>
      </c>
    </row>
    <row r="48" spans="1:9" s="118" customFormat="1" ht="11.25" x14ac:dyDescent="0.2">
      <c r="A48" s="351"/>
      <c r="B48" s="358">
        <v>905060</v>
      </c>
      <c r="C48" s="377" t="s">
        <v>671</v>
      </c>
      <c r="D48" s="287">
        <v>110</v>
      </c>
      <c r="E48" s="288">
        <v>317</v>
      </c>
      <c r="F48" s="288">
        <f t="shared" si="0"/>
        <v>380.4</v>
      </c>
      <c r="G48" s="414">
        <v>36</v>
      </c>
      <c r="H48" s="289">
        <v>0.186</v>
      </c>
      <c r="I48" s="290">
        <v>1.6999999999999999E-3</v>
      </c>
    </row>
    <row r="49" spans="1:9" s="118" customFormat="1" ht="11.25" x14ac:dyDescent="0.2">
      <c r="A49" s="351"/>
      <c r="B49" s="358">
        <v>905065</v>
      </c>
      <c r="C49" s="377" t="s">
        <v>672</v>
      </c>
      <c r="D49" s="287">
        <v>110</v>
      </c>
      <c r="E49" s="288">
        <v>317</v>
      </c>
      <c r="F49" s="288">
        <f t="shared" si="0"/>
        <v>380.4</v>
      </c>
      <c r="G49" s="414">
        <v>36</v>
      </c>
      <c r="H49" s="289">
        <v>0.193</v>
      </c>
      <c r="I49" s="290">
        <v>1.6999999999999999E-3</v>
      </c>
    </row>
    <row r="50" spans="1:9" s="118" customFormat="1" ht="12" customHeight="1" x14ac:dyDescent="0.2">
      <c r="A50" s="351"/>
      <c r="B50" s="357">
        <v>388200</v>
      </c>
      <c r="C50" s="377" t="s">
        <v>673</v>
      </c>
      <c r="D50" s="131">
        <v>32</v>
      </c>
      <c r="E50" s="130">
        <v>95.09</v>
      </c>
      <c r="F50" s="130">
        <f t="shared" si="0"/>
        <v>114.11</v>
      </c>
      <c r="G50" s="413"/>
      <c r="H50" s="194">
        <v>7.3999999999999996E-2</v>
      </c>
      <c r="I50" s="239"/>
    </row>
    <row r="51" spans="1:9" s="118" customFormat="1" ht="12" customHeight="1" x14ac:dyDescent="0.2">
      <c r="A51" s="351"/>
      <c r="B51" s="357">
        <v>388203</v>
      </c>
      <c r="C51" s="377" t="s">
        <v>673</v>
      </c>
      <c r="D51" s="131">
        <v>40</v>
      </c>
      <c r="E51" s="130">
        <v>103.79</v>
      </c>
      <c r="F51" s="130">
        <f t="shared" si="0"/>
        <v>124.55</v>
      </c>
      <c r="G51" s="413"/>
      <c r="H51" s="194">
        <v>9.2999999999999999E-2</v>
      </c>
      <c r="I51" s="239"/>
    </row>
    <row r="52" spans="1:9" s="118" customFormat="1" ht="12" customHeight="1" x14ac:dyDescent="0.2">
      <c r="A52" s="351"/>
      <c r="B52" s="357">
        <v>388205</v>
      </c>
      <c r="C52" s="377" t="s">
        <v>673</v>
      </c>
      <c r="D52" s="131">
        <v>50</v>
      </c>
      <c r="E52" s="130">
        <v>114.26</v>
      </c>
      <c r="F52" s="130">
        <f t="shared" si="0"/>
        <v>137.11000000000001</v>
      </c>
      <c r="G52" s="413"/>
      <c r="H52" s="194">
        <v>9.9000000000000005E-2</v>
      </c>
      <c r="I52" s="239"/>
    </row>
    <row r="53" spans="1:9" s="118" customFormat="1" ht="12" customHeight="1" x14ac:dyDescent="0.2">
      <c r="A53" s="351"/>
      <c r="B53" s="357">
        <v>388207</v>
      </c>
      <c r="C53" s="377" t="s">
        <v>673</v>
      </c>
      <c r="D53" s="131">
        <v>75</v>
      </c>
      <c r="E53" s="130">
        <v>157.19999999999999</v>
      </c>
      <c r="F53" s="130">
        <f t="shared" si="0"/>
        <v>188.64</v>
      </c>
      <c r="G53" s="413"/>
      <c r="H53" s="194">
        <v>0.14000000000000001</v>
      </c>
      <c r="I53" s="239"/>
    </row>
    <row r="54" spans="1:9" s="118" customFormat="1" ht="12" customHeight="1" x14ac:dyDescent="0.2">
      <c r="A54" s="351"/>
      <c r="B54" s="357">
        <v>388208</v>
      </c>
      <c r="C54" s="377" t="s">
        <v>673</v>
      </c>
      <c r="D54" s="131">
        <v>90</v>
      </c>
      <c r="E54" s="130">
        <v>172.61</v>
      </c>
      <c r="F54" s="130">
        <f t="shared" si="0"/>
        <v>207.13</v>
      </c>
      <c r="G54" s="413"/>
      <c r="H54" s="194">
        <v>0.155</v>
      </c>
      <c r="I54" s="239"/>
    </row>
    <row r="55" spans="1:9" s="118" customFormat="1" ht="12" customHeight="1" x14ac:dyDescent="0.2">
      <c r="A55" s="351"/>
      <c r="B55" s="357">
        <v>388210</v>
      </c>
      <c r="C55" s="377" t="s">
        <v>673</v>
      </c>
      <c r="D55" s="131">
        <v>110</v>
      </c>
      <c r="E55" s="130">
        <v>197.31</v>
      </c>
      <c r="F55" s="130">
        <f t="shared" si="0"/>
        <v>236.77</v>
      </c>
      <c r="G55" s="413"/>
      <c r="H55" s="194">
        <v>0.182</v>
      </c>
      <c r="I55" s="239"/>
    </row>
    <row r="56" spans="1:9" s="118" customFormat="1" ht="12" customHeight="1" x14ac:dyDescent="0.2">
      <c r="A56" s="351"/>
      <c r="B56" s="357">
        <v>388213</v>
      </c>
      <c r="C56" s="377" t="s">
        <v>673</v>
      </c>
      <c r="D56" s="131">
        <v>125</v>
      </c>
      <c r="E56" s="130">
        <v>290.94</v>
      </c>
      <c r="F56" s="130">
        <f t="shared" si="0"/>
        <v>349.13</v>
      </c>
      <c r="G56" s="413"/>
      <c r="H56" s="194">
        <v>0.21299999999999999</v>
      </c>
      <c r="I56" s="239"/>
    </row>
    <row r="57" spans="1:9" s="118" customFormat="1" ht="12" customHeight="1" x14ac:dyDescent="0.2">
      <c r="A57" s="351"/>
      <c r="B57" s="357">
        <v>388215</v>
      </c>
      <c r="C57" s="377" t="s">
        <v>673</v>
      </c>
      <c r="D57" s="131">
        <v>160</v>
      </c>
      <c r="E57" s="130">
        <v>327.39</v>
      </c>
      <c r="F57" s="130">
        <f t="shared" si="0"/>
        <v>392.87</v>
      </c>
      <c r="G57" s="413"/>
      <c r="H57" s="194">
        <v>0.307</v>
      </c>
      <c r="I57" s="239"/>
    </row>
    <row r="58" spans="1:9" s="118" customFormat="1" ht="11.25" x14ac:dyDescent="0.2">
      <c r="A58" s="351"/>
      <c r="B58" s="359">
        <v>881500</v>
      </c>
      <c r="C58" s="160" t="s">
        <v>577</v>
      </c>
      <c r="D58" s="112">
        <v>50</v>
      </c>
      <c r="E58" s="113">
        <v>2280.9899999999998</v>
      </c>
      <c r="F58" s="113">
        <f t="shared" si="0"/>
        <v>2737.19</v>
      </c>
      <c r="G58" s="415"/>
      <c r="H58" s="284">
        <v>9.1999999999999998E-2</v>
      </c>
      <c r="I58" s="285"/>
    </row>
    <row r="59" spans="1:9" s="118" customFormat="1" ht="11.25" x14ac:dyDescent="0.2">
      <c r="A59" s="351"/>
      <c r="B59" s="359">
        <v>881510</v>
      </c>
      <c r="C59" s="160" t="s">
        <v>577</v>
      </c>
      <c r="D59" s="112">
        <v>75</v>
      </c>
      <c r="E59" s="113">
        <v>2645.78</v>
      </c>
      <c r="F59" s="113">
        <f t="shared" si="0"/>
        <v>3174.94</v>
      </c>
      <c r="G59" s="415"/>
      <c r="H59" s="284">
        <v>0.157</v>
      </c>
      <c r="I59" s="285"/>
    </row>
    <row r="60" spans="1:9" s="118" customFormat="1" ht="11.25" x14ac:dyDescent="0.2">
      <c r="A60" s="351"/>
      <c r="B60" s="359">
        <v>881520</v>
      </c>
      <c r="C60" s="160" t="s">
        <v>578</v>
      </c>
      <c r="D60" s="112">
        <v>90</v>
      </c>
      <c r="E60" s="113">
        <v>2794.1</v>
      </c>
      <c r="F60" s="113">
        <f t="shared" si="0"/>
        <v>3352.92</v>
      </c>
      <c r="G60" s="415"/>
      <c r="H60" s="284">
        <v>0.151</v>
      </c>
      <c r="I60" s="285"/>
    </row>
    <row r="61" spans="1:9" s="118" customFormat="1" ht="11.25" x14ac:dyDescent="0.2">
      <c r="A61" s="351"/>
      <c r="B61" s="359">
        <v>881535</v>
      </c>
      <c r="C61" s="160" t="s">
        <v>579</v>
      </c>
      <c r="D61" s="112">
        <v>110</v>
      </c>
      <c r="E61" s="113">
        <v>3994.41</v>
      </c>
      <c r="F61" s="113">
        <f t="shared" si="0"/>
        <v>4793.29</v>
      </c>
      <c r="G61" s="415"/>
      <c r="H61" s="284">
        <v>0.186</v>
      </c>
      <c r="I61" s="285"/>
    </row>
    <row r="62" spans="1:9" s="118" customFormat="1" ht="11.25" x14ac:dyDescent="0.2">
      <c r="A62" s="351"/>
      <c r="B62" s="359">
        <v>881540</v>
      </c>
      <c r="C62" s="160" t="s">
        <v>606</v>
      </c>
      <c r="D62" s="112">
        <v>125</v>
      </c>
      <c r="E62" s="113">
        <v>4217.04</v>
      </c>
      <c r="F62" s="113">
        <f t="shared" si="0"/>
        <v>5060.45</v>
      </c>
      <c r="G62" s="415"/>
      <c r="H62" s="284">
        <v>0.27600000000000002</v>
      </c>
      <c r="I62" s="285"/>
    </row>
    <row r="63" spans="1:9" s="118" customFormat="1" ht="11.25" x14ac:dyDescent="0.2">
      <c r="A63" s="351"/>
      <c r="B63" s="359">
        <v>881505</v>
      </c>
      <c r="C63" s="160" t="s">
        <v>580</v>
      </c>
      <c r="D63" s="112">
        <v>50</v>
      </c>
      <c r="E63" s="113">
        <v>2280.9899999999998</v>
      </c>
      <c r="F63" s="113">
        <f t="shared" si="0"/>
        <v>2737.19</v>
      </c>
      <c r="G63" s="415"/>
      <c r="H63" s="284">
        <v>9.1999999999999998E-2</v>
      </c>
      <c r="I63" s="285"/>
    </row>
    <row r="64" spans="1:9" s="118" customFormat="1" ht="11.25" x14ac:dyDescent="0.2">
      <c r="A64" s="351"/>
      <c r="B64" s="359">
        <v>881515</v>
      </c>
      <c r="C64" s="160" t="s">
        <v>580</v>
      </c>
      <c r="D64" s="112">
        <v>75</v>
      </c>
      <c r="E64" s="113">
        <v>2645.78</v>
      </c>
      <c r="F64" s="113">
        <f t="shared" si="0"/>
        <v>3174.94</v>
      </c>
      <c r="G64" s="415"/>
      <c r="H64" s="284">
        <v>0.157</v>
      </c>
      <c r="I64" s="285"/>
    </row>
    <row r="65" spans="1:9" s="118" customFormat="1" ht="11.25" x14ac:dyDescent="0.2">
      <c r="A65" s="351"/>
      <c r="B65" s="359">
        <v>881545</v>
      </c>
      <c r="C65" s="160" t="s">
        <v>580</v>
      </c>
      <c r="D65" s="112">
        <v>125</v>
      </c>
      <c r="E65" s="113">
        <v>4217.04</v>
      </c>
      <c r="F65" s="113">
        <f t="shared" si="0"/>
        <v>5060.45</v>
      </c>
      <c r="G65" s="415"/>
      <c r="H65" s="284">
        <v>0.27600000000000002</v>
      </c>
      <c r="I65" s="285"/>
    </row>
    <row r="66" spans="1:9" s="118" customFormat="1" ht="11.25" x14ac:dyDescent="0.2">
      <c r="A66" s="351"/>
      <c r="B66" s="359">
        <v>881580</v>
      </c>
      <c r="C66" s="160" t="s">
        <v>579</v>
      </c>
      <c r="D66" s="112">
        <v>160</v>
      </c>
      <c r="E66" s="113">
        <v>6880.81</v>
      </c>
      <c r="F66" s="113">
        <f t="shared" si="0"/>
        <v>8256.9699999999993</v>
      </c>
      <c r="G66" s="415"/>
      <c r="H66" s="284">
        <v>0.42199999999999999</v>
      </c>
      <c r="I66" s="285"/>
    </row>
    <row r="67" spans="1:9" s="118" customFormat="1" ht="11.25" x14ac:dyDescent="0.2">
      <c r="A67" s="351"/>
      <c r="B67" s="359">
        <v>881585</v>
      </c>
      <c r="C67" s="160" t="s">
        <v>581</v>
      </c>
      <c r="D67" s="112">
        <v>200</v>
      </c>
      <c r="E67" s="113">
        <v>8119.03</v>
      </c>
      <c r="F67" s="113">
        <f t="shared" si="0"/>
        <v>9742.84</v>
      </c>
      <c r="G67" s="415"/>
      <c r="H67" s="284">
        <v>0.59</v>
      </c>
      <c r="I67" s="285"/>
    </row>
    <row r="68" spans="1:9" s="118" customFormat="1" ht="11.25" x14ac:dyDescent="0.2">
      <c r="A68" s="351"/>
      <c r="B68" s="439">
        <v>881650</v>
      </c>
      <c r="C68" s="426" t="s">
        <v>620</v>
      </c>
      <c r="D68" s="427" t="s">
        <v>697</v>
      </c>
      <c r="E68" s="348">
        <v>16234.29</v>
      </c>
      <c r="F68" s="348">
        <f t="shared" si="0"/>
        <v>19481.150000000001</v>
      </c>
      <c r="G68" s="416"/>
      <c r="H68" s="349">
        <v>0</v>
      </c>
      <c r="I68" s="350"/>
    </row>
    <row r="69" spans="1:9" s="118" customFormat="1" x14ac:dyDescent="0.2">
      <c r="A69" s="136"/>
      <c r="B69" s="137"/>
      <c r="E69" s="132"/>
      <c r="F69" s="132"/>
      <c r="G69" s="133"/>
      <c r="I69" s="117"/>
    </row>
    <row r="70" spans="1:9" s="118" customFormat="1" x14ac:dyDescent="0.2">
      <c r="A70" s="136"/>
      <c r="B70" s="138"/>
      <c r="E70" s="118" t="s">
        <v>359</v>
      </c>
      <c r="G70" s="117"/>
      <c r="I70" s="117"/>
    </row>
    <row r="71" spans="1:9" s="118" customFormat="1" x14ac:dyDescent="0.2">
      <c r="A71" s="136"/>
      <c r="B71" s="138"/>
      <c r="E71" s="135"/>
      <c r="F71" s="135"/>
      <c r="G71" s="117"/>
      <c r="H71" s="301"/>
      <c r="I71" s="117"/>
    </row>
    <row r="72" spans="1:9" s="118" customFormat="1" ht="33.75" customHeight="1" x14ac:dyDescent="0.2">
      <c r="A72" s="136"/>
      <c r="B72" s="137"/>
      <c r="E72" s="117"/>
      <c r="F72" s="117"/>
      <c r="G72" s="117"/>
      <c r="H72" s="144"/>
      <c r="I72" s="117"/>
    </row>
    <row r="73" spans="1:9" s="118" customFormat="1" ht="33.75" customHeight="1" x14ac:dyDescent="0.2">
      <c r="A73" s="136"/>
      <c r="B73" s="137"/>
      <c r="E73" s="117"/>
      <c r="F73" s="117"/>
      <c r="G73" s="117"/>
      <c r="H73" s="144"/>
      <c r="I73" s="117"/>
    </row>
    <row r="74" spans="1:9" s="118" customFormat="1" ht="33.75" customHeight="1" x14ac:dyDescent="0.2">
      <c r="A74" s="136"/>
      <c r="B74" s="137"/>
      <c r="E74" s="117"/>
      <c r="F74" s="117"/>
      <c r="G74" s="117"/>
      <c r="H74" s="144"/>
      <c r="I74" s="117"/>
    </row>
    <row r="75" spans="1:9" s="118" customFormat="1" ht="21" customHeight="1" x14ac:dyDescent="0.2">
      <c r="A75" s="136"/>
      <c r="B75" s="137"/>
      <c r="E75" s="117"/>
      <c r="F75" s="117"/>
      <c r="G75" s="117"/>
      <c r="H75" s="144"/>
      <c r="I75" s="117"/>
    </row>
    <row r="76" spans="1:9" s="118" customFormat="1" ht="24" customHeight="1" x14ac:dyDescent="0.2">
      <c r="A76" s="136"/>
      <c r="B76" s="137"/>
      <c r="E76" s="117"/>
      <c r="F76" s="117"/>
      <c r="G76" s="117"/>
      <c r="H76" s="144"/>
      <c r="I76" s="117"/>
    </row>
    <row r="77" spans="1:9" s="118" customFormat="1" x14ac:dyDescent="0.2">
      <c r="A77" s="136"/>
      <c r="B77" s="137"/>
      <c r="E77" s="117"/>
      <c r="F77" s="117"/>
      <c r="G77" s="117"/>
      <c r="H77" s="144"/>
      <c r="I77" s="117"/>
    </row>
    <row r="78" spans="1:9" s="118" customFormat="1" x14ac:dyDescent="0.2">
      <c r="A78" s="136"/>
      <c r="B78" s="137"/>
      <c r="E78" s="117"/>
      <c r="F78" s="117"/>
      <c r="G78" s="117"/>
      <c r="H78" s="144"/>
      <c r="I78" s="117"/>
    </row>
    <row r="79" spans="1:9" s="118" customFormat="1" x14ac:dyDescent="0.2">
      <c r="A79" s="136"/>
      <c r="B79" s="137"/>
      <c r="E79" s="117"/>
      <c r="F79" s="117"/>
      <c r="G79" s="117"/>
      <c r="H79" s="144"/>
      <c r="I79" s="117"/>
    </row>
    <row r="80" spans="1:9" s="118" customFormat="1" x14ac:dyDescent="0.2">
      <c r="A80" s="136"/>
      <c r="B80" s="137"/>
      <c r="E80" s="117"/>
      <c r="F80" s="117"/>
      <c r="G80" s="117"/>
      <c r="H80" s="144"/>
      <c r="I80" s="117"/>
    </row>
    <row r="81" spans="1:9" s="118" customFormat="1" x14ac:dyDescent="0.2">
      <c r="A81" s="136"/>
      <c r="B81" s="137"/>
      <c r="E81" s="117"/>
      <c r="F81" s="117"/>
      <c r="G81" s="117"/>
      <c r="H81" s="144"/>
      <c r="I81" s="117"/>
    </row>
    <row r="82" spans="1:9" s="118" customFormat="1" x14ac:dyDescent="0.2">
      <c r="A82" s="136"/>
      <c r="B82" s="137"/>
      <c r="E82" s="117"/>
      <c r="F82" s="117"/>
      <c r="G82" s="117"/>
      <c r="H82" s="144"/>
      <c r="I82" s="117"/>
    </row>
    <row r="83" spans="1:9" s="118" customFormat="1" x14ac:dyDescent="0.2">
      <c r="A83" s="136"/>
      <c r="B83" s="137"/>
      <c r="E83" s="117"/>
      <c r="F83" s="117"/>
      <c r="G83" s="117"/>
      <c r="H83" s="144"/>
      <c r="I83" s="117"/>
    </row>
    <row r="84" spans="1:9" s="118" customFormat="1" x14ac:dyDescent="0.2">
      <c r="A84" s="136"/>
      <c r="B84" s="137"/>
      <c r="E84" s="117"/>
      <c r="F84" s="117"/>
      <c r="G84" s="117"/>
      <c r="H84" s="144"/>
      <c r="I84" s="117"/>
    </row>
    <row r="85" spans="1:9" s="118" customFormat="1" ht="13.5" thickBot="1" x14ac:dyDescent="0.25">
      <c r="A85" s="195"/>
      <c r="B85" s="137"/>
      <c r="E85" s="117"/>
      <c r="F85" s="117"/>
      <c r="G85" s="117"/>
      <c r="H85" s="144"/>
      <c r="I85" s="117"/>
    </row>
    <row r="86" spans="1:9" s="118" customFormat="1" x14ac:dyDescent="0.2">
      <c r="A86" s="117"/>
      <c r="B86" s="137"/>
      <c r="E86" s="117"/>
      <c r="F86" s="117"/>
      <c r="G86" s="117"/>
      <c r="H86" s="144"/>
      <c r="I86" s="117"/>
    </row>
    <row r="87" spans="1:9" s="118" customFormat="1" x14ac:dyDescent="0.2">
      <c r="A87" s="134"/>
      <c r="B87" s="137"/>
      <c r="E87" s="117"/>
      <c r="F87" s="117"/>
      <c r="G87" s="117"/>
      <c r="H87" s="144"/>
      <c r="I87" s="117"/>
    </row>
    <row r="88" spans="1:9" s="118" customFormat="1" x14ac:dyDescent="0.2">
      <c r="A88" s="134"/>
      <c r="B88" s="137"/>
      <c r="E88" s="117"/>
      <c r="F88" s="117"/>
      <c r="G88" s="117"/>
      <c r="H88" s="144"/>
      <c r="I88" s="117"/>
    </row>
    <row r="89" spans="1:9" s="118" customFormat="1" ht="19.5" hidden="1" customHeight="1" x14ac:dyDescent="0.2">
      <c r="A89" s="117"/>
      <c r="B89" s="137"/>
      <c r="E89" s="117"/>
      <c r="F89" s="117"/>
      <c r="G89" s="117"/>
      <c r="H89" s="144"/>
      <c r="I89" s="117"/>
    </row>
    <row r="90" spans="1:9" s="118" customFormat="1" ht="19.5" hidden="1" customHeight="1" x14ac:dyDescent="0.2">
      <c r="A90" s="117"/>
      <c r="B90" s="137"/>
      <c r="E90" s="117"/>
      <c r="F90" s="117"/>
      <c r="G90" s="117"/>
      <c r="H90" s="144"/>
      <c r="I90" s="117"/>
    </row>
  </sheetData>
  <mergeCells count="2">
    <mergeCell ref="H5:H6"/>
    <mergeCell ref="B1:I1"/>
  </mergeCells>
  <hyperlinks>
    <hyperlink ref="C6" r:id="rId1"/>
  </hyperlinks>
  <pageMargins left="0.24" right="0.23" top="0.23" bottom="0.23" header="0.17" footer="0.17"/>
  <pageSetup paperSize="9" scale="5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312"/>
  <sheetViews>
    <sheetView tabSelected="1" topLeftCell="B1" zoomScale="110" zoomScaleNormal="110" workbookViewId="0">
      <selection activeCell="H7" sqref="H7"/>
    </sheetView>
  </sheetViews>
  <sheetFormatPr defaultColWidth="9.140625" defaultRowHeight="5.65" customHeight="1" x14ac:dyDescent="0.2"/>
  <cols>
    <col min="1" max="1" width="6.85546875" style="30" hidden="1" customWidth="1"/>
    <col min="2" max="2" width="6.7109375" style="108" customWidth="1"/>
    <col min="3" max="3" width="29.42578125" style="1" customWidth="1"/>
    <col min="4" max="4" width="20.140625" style="30" customWidth="1"/>
    <col min="5" max="6" width="11" style="30" customWidth="1"/>
    <col min="7" max="7" width="5.7109375" style="30" customWidth="1"/>
    <col min="8" max="8" width="6" style="30" customWidth="1"/>
    <col min="9" max="9" width="6.85546875" style="30" customWidth="1"/>
    <col min="10" max="16384" width="9.140625" style="30"/>
  </cols>
  <sheetData>
    <row r="1" spans="1:9" ht="30.75" customHeight="1" x14ac:dyDescent="0.2">
      <c r="B1" s="446" t="s">
        <v>611</v>
      </c>
      <c r="C1" s="446"/>
      <c r="D1" s="446"/>
      <c r="E1" s="446"/>
      <c r="F1" s="446"/>
      <c r="G1" s="446"/>
      <c r="H1" s="446"/>
      <c r="I1" s="446"/>
    </row>
    <row r="2" spans="1:9" ht="21" customHeight="1" x14ac:dyDescent="0.2">
      <c r="C2" s="282"/>
      <c r="E2" s="304"/>
      <c r="F2" s="304"/>
      <c r="H2" s="3"/>
    </row>
    <row r="3" spans="1:9" ht="13.7" customHeight="1" x14ac:dyDescent="0.2">
      <c r="C3" s="281"/>
      <c r="D3" s="304"/>
      <c r="H3" s="60"/>
    </row>
    <row r="4" spans="1:9" ht="14.25" customHeight="1" x14ac:dyDescent="0.2">
      <c r="C4" s="44"/>
      <c r="D4" s="385"/>
      <c r="G4" s="6"/>
      <c r="H4" s="5"/>
    </row>
    <row r="5" spans="1:9" ht="15" customHeight="1" x14ac:dyDescent="0.2">
      <c r="C5" s="46"/>
      <c r="D5" s="153"/>
      <c r="G5" s="6"/>
      <c r="H5" s="7"/>
    </row>
    <row r="6" spans="1:9" ht="15.75" customHeight="1" x14ac:dyDescent="0.2">
      <c r="B6" s="302"/>
      <c r="C6" s="303" t="s">
        <v>363</v>
      </c>
      <c r="D6" s="153"/>
      <c r="G6" s="6"/>
      <c r="H6" s="7"/>
    </row>
    <row r="7" spans="1:9" ht="15" customHeight="1" x14ac:dyDescent="0.2">
      <c r="B7" s="302"/>
      <c r="C7" s="116" t="s">
        <v>297</v>
      </c>
      <c r="D7" s="154"/>
      <c r="E7" s="283"/>
      <c r="F7" s="283"/>
      <c r="G7" s="4"/>
      <c r="H7" s="7"/>
    </row>
    <row r="8" spans="1:9" ht="12" customHeight="1" x14ac:dyDescent="0.2">
      <c r="C8" s="44"/>
      <c r="D8" s="43"/>
      <c r="E8" s="43"/>
      <c r="F8" s="43"/>
      <c r="G8" s="6"/>
      <c r="H8" s="7"/>
    </row>
    <row r="9" spans="1:9" ht="11.25" customHeight="1" x14ac:dyDescent="0.2">
      <c r="D9" s="43"/>
      <c r="E9" s="43"/>
      <c r="F9" s="43"/>
      <c r="H9" s="9"/>
      <c r="I9" s="116"/>
    </row>
    <row r="10" spans="1:9" ht="12" customHeight="1" x14ac:dyDescent="0.2">
      <c r="D10" s="43"/>
      <c r="G10" s="12"/>
      <c r="H10" s="10"/>
      <c r="I10" s="286"/>
    </row>
    <row r="11" spans="1:9" ht="12" customHeight="1" thickBot="1" x14ac:dyDescent="0.25">
      <c r="B11" s="292" t="str">
        <f>'Доп. ассорт.|Комплектующие'!B11</f>
        <v>2025.04</v>
      </c>
      <c r="D11" s="43"/>
      <c r="E11" s="43"/>
      <c r="F11" s="43"/>
      <c r="G11" s="12"/>
      <c r="H11" s="10"/>
    </row>
    <row r="12" spans="1:9" ht="44.45" customHeight="1" thickBot="1" x14ac:dyDescent="0.25">
      <c r="A12" s="177" t="s">
        <v>0</v>
      </c>
      <c r="B12" s="216" t="s">
        <v>1</v>
      </c>
      <c r="C12" s="217" t="s">
        <v>291</v>
      </c>
      <c r="D12" s="218" t="s">
        <v>287</v>
      </c>
      <c r="E12" s="218" t="s">
        <v>293</v>
      </c>
      <c r="F12" s="218" t="s">
        <v>675</v>
      </c>
      <c r="G12" s="218" t="s">
        <v>607</v>
      </c>
      <c r="H12" s="218" t="s">
        <v>608</v>
      </c>
      <c r="I12" s="219" t="s">
        <v>17</v>
      </c>
    </row>
    <row r="13" spans="1:9" s="1" customFormat="1" ht="11.25" x14ac:dyDescent="0.2">
      <c r="A13" s="178"/>
      <c r="B13" s="200">
        <v>110000</v>
      </c>
      <c r="C13" s="308" t="s">
        <v>272</v>
      </c>
      <c r="D13" s="201" t="s">
        <v>18</v>
      </c>
      <c r="E13" s="202">
        <v>60.13</v>
      </c>
      <c r="F13" s="202">
        <f>ROUND(E13*1.2,2)</f>
        <v>72.16</v>
      </c>
      <c r="G13" s="203">
        <v>960</v>
      </c>
      <c r="H13" s="203">
        <v>20</v>
      </c>
      <c r="I13" s="204">
        <v>3.0249999999999999E-2</v>
      </c>
    </row>
    <row r="14" spans="1:9" s="1" customFormat="1" ht="11.25" x14ac:dyDescent="0.2">
      <c r="A14" s="179"/>
      <c r="B14" s="181">
        <v>110010</v>
      </c>
      <c r="C14" s="168" t="s">
        <v>272</v>
      </c>
      <c r="D14" s="112" t="s">
        <v>19</v>
      </c>
      <c r="E14" s="113">
        <v>69.12</v>
      </c>
      <c r="F14" s="113">
        <f t="shared" ref="F14:F77" si="0">ROUND(E14*1.2,2)</f>
        <v>82.94</v>
      </c>
      <c r="G14" s="114">
        <v>800</v>
      </c>
      <c r="H14" s="114">
        <v>20</v>
      </c>
      <c r="I14" s="164">
        <v>4.2320000000000003E-2</v>
      </c>
    </row>
    <row r="15" spans="1:9" s="1" customFormat="1" ht="11.25" x14ac:dyDescent="0.2">
      <c r="A15" s="179"/>
      <c r="B15" s="181">
        <v>110020</v>
      </c>
      <c r="C15" s="168" t="s">
        <v>272</v>
      </c>
      <c r="D15" s="112" t="s">
        <v>20</v>
      </c>
      <c r="E15" s="113">
        <v>87.18</v>
      </c>
      <c r="F15" s="113">
        <f t="shared" si="0"/>
        <v>104.62</v>
      </c>
      <c r="G15" s="114">
        <v>320</v>
      </c>
      <c r="H15" s="114">
        <v>20</v>
      </c>
      <c r="I15" s="164">
        <v>7.6049999999999993E-2</v>
      </c>
    </row>
    <row r="16" spans="1:9" s="1" customFormat="1" ht="11.25" x14ac:dyDescent="0.2">
      <c r="A16" s="179"/>
      <c r="B16" s="181">
        <v>110040</v>
      </c>
      <c r="C16" s="168" t="s">
        <v>272</v>
      </c>
      <c r="D16" s="112" t="s">
        <v>21</v>
      </c>
      <c r="E16" s="113">
        <v>126.3</v>
      </c>
      <c r="F16" s="113">
        <f t="shared" si="0"/>
        <v>151.56</v>
      </c>
      <c r="G16" s="114">
        <v>300</v>
      </c>
      <c r="H16" s="114">
        <v>10</v>
      </c>
      <c r="I16" s="164">
        <v>0.14368999999999998</v>
      </c>
    </row>
    <row r="17" spans="1:9" s="1" customFormat="1" ht="11.25" x14ac:dyDescent="0.2">
      <c r="A17" s="179"/>
      <c r="B17" s="181">
        <v>110050</v>
      </c>
      <c r="C17" s="168" t="s">
        <v>272</v>
      </c>
      <c r="D17" s="112" t="s">
        <v>22</v>
      </c>
      <c r="E17" s="113">
        <v>183.39</v>
      </c>
      <c r="F17" s="113">
        <f t="shared" si="0"/>
        <v>220.07</v>
      </c>
      <c r="G17" s="114">
        <v>300</v>
      </c>
      <c r="H17" s="114">
        <v>10</v>
      </c>
      <c r="I17" s="164">
        <v>0.21214</v>
      </c>
    </row>
    <row r="18" spans="1:9" s="1" customFormat="1" ht="11.25" x14ac:dyDescent="0.2">
      <c r="A18" s="179"/>
      <c r="B18" s="181">
        <v>110060</v>
      </c>
      <c r="C18" s="168" t="s">
        <v>272</v>
      </c>
      <c r="D18" s="112" t="s">
        <v>23</v>
      </c>
      <c r="E18" s="113">
        <v>225.46</v>
      </c>
      <c r="F18" s="113">
        <f t="shared" si="0"/>
        <v>270.55</v>
      </c>
      <c r="G18" s="114">
        <v>300</v>
      </c>
      <c r="H18" s="114">
        <v>10</v>
      </c>
      <c r="I18" s="164">
        <v>0.26994999999999997</v>
      </c>
    </row>
    <row r="19" spans="1:9" s="1" customFormat="1" ht="11.25" x14ac:dyDescent="0.2">
      <c r="A19" s="179"/>
      <c r="B19" s="181">
        <v>110070</v>
      </c>
      <c r="C19" s="168" t="s">
        <v>272</v>
      </c>
      <c r="D19" s="112" t="s">
        <v>373</v>
      </c>
      <c r="E19" s="113">
        <v>338.21</v>
      </c>
      <c r="F19" s="113">
        <f t="shared" si="0"/>
        <v>405.85</v>
      </c>
      <c r="G19" s="114">
        <v>300</v>
      </c>
      <c r="H19" s="114">
        <v>10</v>
      </c>
      <c r="I19" s="164">
        <v>0.4577</v>
      </c>
    </row>
    <row r="20" spans="1:9" s="1" customFormat="1" ht="11.25" x14ac:dyDescent="0.2">
      <c r="A20" s="179"/>
      <c r="B20" s="181">
        <v>111000</v>
      </c>
      <c r="C20" s="168" t="s">
        <v>272</v>
      </c>
      <c r="D20" s="112" t="s">
        <v>24</v>
      </c>
      <c r="E20" s="113">
        <v>72.17</v>
      </c>
      <c r="F20" s="113">
        <f t="shared" si="0"/>
        <v>86.6</v>
      </c>
      <c r="G20" s="114">
        <v>960</v>
      </c>
      <c r="H20" s="114">
        <v>20</v>
      </c>
      <c r="I20" s="164">
        <v>4.8820000000000002E-2</v>
      </c>
    </row>
    <row r="21" spans="1:9" s="1" customFormat="1" ht="11.25" x14ac:dyDescent="0.2">
      <c r="A21" s="179"/>
      <c r="B21" s="181">
        <v>111010</v>
      </c>
      <c r="C21" s="168" t="s">
        <v>272</v>
      </c>
      <c r="D21" s="112" t="s">
        <v>25</v>
      </c>
      <c r="E21" s="113">
        <v>81.180000000000007</v>
      </c>
      <c r="F21" s="113">
        <f t="shared" si="0"/>
        <v>97.42</v>
      </c>
      <c r="G21" s="114">
        <v>960</v>
      </c>
      <c r="H21" s="114">
        <v>20</v>
      </c>
      <c r="I21" s="164">
        <v>6.7379999999999995E-2</v>
      </c>
    </row>
    <row r="22" spans="1:9" s="1" customFormat="1" ht="11.25" x14ac:dyDescent="0.2">
      <c r="A22" s="179"/>
      <c r="B22" s="181">
        <v>111020</v>
      </c>
      <c r="C22" s="168" t="s">
        <v>272</v>
      </c>
      <c r="D22" s="112" t="s">
        <v>26</v>
      </c>
      <c r="E22" s="113">
        <v>102.23</v>
      </c>
      <c r="F22" s="113">
        <f t="shared" si="0"/>
        <v>122.68</v>
      </c>
      <c r="G22" s="114">
        <v>320</v>
      </c>
      <c r="H22" s="114">
        <v>20</v>
      </c>
      <c r="I22" s="164">
        <v>0.10963000000000001</v>
      </c>
    </row>
    <row r="23" spans="1:9" s="1" customFormat="1" ht="11.25" x14ac:dyDescent="0.2">
      <c r="A23" s="179"/>
      <c r="B23" s="181">
        <v>111030</v>
      </c>
      <c r="C23" s="168" t="s">
        <v>272</v>
      </c>
      <c r="D23" s="112" t="s">
        <v>27</v>
      </c>
      <c r="E23" s="113">
        <v>135.26</v>
      </c>
      <c r="F23" s="113">
        <f t="shared" si="0"/>
        <v>162.31</v>
      </c>
      <c r="G23" s="114">
        <v>260</v>
      </c>
      <c r="H23" s="114">
        <v>10</v>
      </c>
      <c r="I23" s="164">
        <v>0.1671</v>
      </c>
    </row>
    <row r="24" spans="1:9" s="1" customFormat="1" ht="11.25" x14ac:dyDescent="0.2">
      <c r="A24" s="179"/>
      <c r="B24" s="181">
        <v>111040</v>
      </c>
      <c r="C24" s="168" t="s">
        <v>272</v>
      </c>
      <c r="D24" s="112" t="s">
        <v>28</v>
      </c>
      <c r="E24" s="113">
        <v>147.32</v>
      </c>
      <c r="F24" s="113">
        <f t="shared" si="0"/>
        <v>176.78</v>
      </c>
      <c r="G24" s="114">
        <v>260</v>
      </c>
      <c r="H24" s="114">
        <v>10</v>
      </c>
      <c r="I24" s="164">
        <v>0.21306999999999998</v>
      </c>
    </row>
    <row r="25" spans="1:9" s="1" customFormat="1" ht="11.25" x14ac:dyDescent="0.2">
      <c r="A25" s="179"/>
      <c r="B25" s="181">
        <v>111050</v>
      </c>
      <c r="C25" s="168" t="s">
        <v>272</v>
      </c>
      <c r="D25" s="112" t="s">
        <v>29</v>
      </c>
      <c r="E25" s="113">
        <v>210.47</v>
      </c>
      <c r="F25" s="113">
        <f t="shared" si="0"/>
        <v>252.56</v>
      </c>
      <c r="G25" s="114">
        <v>260</v>
      </c>
      <c r="H25" s="114">
        <v>10</v>
      </c>
      <c r="I25" s="164">
        <v>0.31545000000000001</v>
      </c>
    </row>
    <row r="26" spans="1:9" s="1" customFormat="1" ht="11.25" x14ac:dyDescent="0.2">
      <c r="A26" s="179"/>
      <c r="B26" s="181">
        <v>111060</v>
      </c>
      <c r="C26" s="168" t="s">
        <v>272</v>
      </c>
      <c r="D26" s="112" t="s">
        <v>30</v>
      </c>
      <c r="E26" s="113">
        <v>264.58999999999997</v>
      </c>
      <c r="F26" s="113">
        <f t="shared" si="0"/>
        <v>317.51</v>
      </c>
      <c r="G26" s="114">
        <v>260</v>
      </c>
      <c r="H26" s="114">
        <v>10</v>
      </c>
      <c r="I26" s="164">
        <v>0.41448999999999997</v>
      </c>
    </row>
    <row r="27" spans="1:9" s="1" customFormat="1" ht="11.25" x14ac:dyDescent="0.2">
      <c r="A27" s="179"/>
      <c r="B27" s="181">
        <v>111070</v>
      </c>
      <c r="C27" s="168" t="s">
        <v>272</v>
      </c>
      <c r="D27" s="112" t="s">
        <v>374</v>
      </c>
      <c r="E27" s="113">
        <v>396.88</v>
      </c>
      <c r="F27" s="113">
        <f t="shared" si="0"/>
        <v>476.26</v>
      </c>
      <c r="G27" s="114">
        <v>260</v>
      </c>
      <c r="H27" s="114">
        <v>10</v>
      </c>
      <c r="I27" s="164">
        <v>0.68899999999999995</v>
      </c>
    </row>
    <row r="28" spans="1:9" s="1" customFormat="1" ht="11.25" x14ac:dyDescent="0.2">
      <c r="A28" s="179"/>
      <c r="B28" s="181">
        <v>112000</v>
      </c>
      <c r="C28" s="168" t="s">
        <v>272</v>
      </c>
      <c r="D28" s="112" t="s">
        <v>31</v>
      </c>
      <c r="E28" s="113">
        <v>78.180000000000007</v>
      </c>
      <c r="F28" s="113">
        <f t="shared" si="0"/>
        <v>93.82</v>
      </c>
      <c r="G28" s="114">
        <v>800</v>
      </c>
      <c r="H28" s="114">
        <v>20</v>
      </c>
      <c r="I28" s="164">
        <v>5.4259999999999996E-2</v>
      </c>
    </row>
    <row r="29" spans="1:9" s="1" customFormat="1" ht="11.25" x14ac:dyDescent="0.2">
      <c r="A29" s="179"/>
      <c r="B29" s="181">
        <v>112010</v>
      </c>
      <c r="C29" s="309" t="s">
        <v>272</v>
      </c>
      <c r="D29" s="112" t="s">
        <v>32</v>
      </c>
      <c r="E29" s="113">
        <v>93.2</v>
      </c>
      <c r="F29" s="113">
        <f t="shared" si="0"/>
        <v>111.84</v>
      </c>
      <c r="G29" s="114">
        <v>720</v>
      </c>
      <c r="H29" s="114">
        <v>20</v>
      </c>
      <c r="I29" s="164">
        <v>8.1360000000000002E-2</v>
      </c>
    </row>
    <row r="30" spans="1:9" s="1" customFormat="1" ht="11.25" x14ac:dyDescent="0.2">
      <c r="A30" s="179"/>
      <c r="B30" s="181">
        <v>112017</v>
      </c>
      <c r="C30" s="168" t="s">
        <v>272</v>
      </c>
      <c r="D30" s="156" t="s">
        <v>598</v>
      </c>
      <c r="E30" s="113">
        <v>106.76</v>
      </c>
      <c r="F30" s="113">
        <f t="shared" si="0"/>
        <v>128.11000000000001</v>
      </c>
      <c r="G30" s="114">
        <v>480</v>
      </c>
      <c r="H30" s="114">
        <v>20</v>
      </c>
      <c r="I30" s="164">
        <v>0.108</v>
      </c>
    </row>
    <row r="31" spans="1:9" s="1" customFormat="1" ht="11.25" x14ac:dyDescent="0.2">
      <c r="A31" s="179"/>
      <c r="B31" s="181">
        <v>112020</v>
      </c>
      <c r="C31" s="309" t="s">
        <v>272</v>
      </c>
      <c r="D31" s="112" t="s">
        <v>33</v>
      </c>
      <c r="E31" s="113">
        <v>120.26</v>
      </c>
      <c r="F31" s="113">
        <f t="shared" si="0"/>
        <v>144.31</v>
      </c>
      <c r="G31" s="114">
        <v>320</v>
      </c>
      <c r="H31" s="114">
        <v>20</v>
      </c>
      <c r="I31" s="164">
        <v>0.14008999999999999</v>
      </c>
    </row>
    <row r="32" spans="1:9" s="1" customFormat="1" ht="11.25" x14ac:dyDescent="0.2">
      <c r="A32" s="179"/>
      <c r="B32" s="181">
        <v>112030</v>
      </c>
      <c r="C32" s="309" t="s">
        <v>272</v>
      </c>
      <c r="D32" s="112" t="s">
        <v>34</v>
      </c>
      <c r="E32" s="113">
        <v>150.34</v>
      </c>
      <c r="F32" s="113">
        <f t="shared" si="0"/>
        <v>180.41</v>
      </c>
      <c r="G32" s="114">
        <v>200</v>
      </c>
      <c r="H32" s="114">
        <v>10</v>
      </c>
      <c r="I32" s="164">
        <v>0.20380999999999999</v>
      </c>
    </row>
    <row r="33" spans="1:9" s="1" customFormat="1" ht="11.25" x14ac:dyDescent="0.2">
      <c r="A33" s="179"/>
      <c r="B33" s="181">
        <v>112040</v>
      </c>
      <c r="C33" s="168" t="s">
        <v>272</v>
      </c>
      <c r="D33" s="112" t="s">
        <v>35</v>
      </c>
      <c r="E33" s="113">
        <v>189.41</v>
      </c>
      <c r="F33" s="113">
        <f t="shared" si="0"/>
        <v>227.29</v>
      </c>
      <c r="G33" s="114">
        <v>200</v>
      </c>
      <c r="H33" s="114">
        <v>10</v>
      </c>
      <c r="I33" s="164">
        <v>0.25356000000000001</v>
      </c>
    </row>
    <row r="34" spans="1:9" s="1" customFormat="1" ht="11.25" x14ac:dyDescent="0.2">
      <c r="A34" s="179"/>
      <c r="B34" s="181">
        <v>112050</v>
      </c>
      <c r="C34" s="168" t="s">
        <v>272</v>
      </c>
      <c r="D34" s="112" t="s">
        <v>36</v>
      </c>
      <c r="E34" s="113">
        <v>264.58999999999997</v>
      </c>
      <c r="F34" s="113">
        <f t="shared" si="0"/>
        <v>317.51</v>
      </c>
      <c r="G34" s="114">
        <v>200</v>
      </c>
      <c r="H34" s="114">
        <v>10</v>
      </c>
      <c r="I34" s="164">
        <v>0.39077000000000001</v>
      </c>
    </row>
    <row r="35" spans="1:9" s="1" customFormat="1" ht="11.25" x14ac:dyDescent="0.2">
      <c r="A35" s="179"/>
      <c r="B35" s="181">
        <v>112060</v>
      </c>
      <c r="C35" s="168" t="s">
        <v>272</v>
      </c>
      <c r="D35" s="112" t="s">
        <v>37</v>
      </c>
      <c r="E35" s="113">
        <v>327.72</v>
      </c>
      <c r="F35" s="113">
        <f t="shared" si="0"/>
        <v>393.26</v>
      </c>
      <c r="G35" s="114">
        <v>200</v>
      </c>
      <c r="H35" s="114">
        <v>10</v>
      </c>
      <c r="I35" s="164">
        <v>0.48444999999999999</v>
      </c>
    </row>
    <row r="36" spans="1:9" s="1" customFormat="1" ht="11.25" x14ac:dyDescent="0.2">
      <c r="A36" s="179"/>
      <c r="B36" s="181">
        <v>112070</v>
      </c>
      <c r="C36" s="168" t="s">
        <v>272</v>
      </c>
      <c r="D36" s="112" t="s">
        <v>244</v>
      </c>
      <c r="E36" s="113">
        <v>435.95</v>
      </c>
      <c r="F36" s="113">
        <f t="shared" si="0"/>
        <v>523.14</v>
      </c>
      <c r="G36" s="114">
        <v>200</v>
      </c>
      <c r="H36" s="114">
        <v>10</v>
      </c>
      <c r="I36" s="164">
        <v>0.75084000000000006</v>
      </c>
    </row>
    <row r="37" spans="1:9" s="1" customFormat="1" ht="11.25" x14ac:dyDescent="0.2">
      <c r="A37" s="179"/>
      <c r="B37" s="181">
        <v>113000</v>
      </c>
      <c r="C37" s="168" t="s">
        <v>272</v>
      </c>
      <c r="D37" s="112" t="s">
        <v>117</v>
      </c>
      <c r="E37" s="113">
        <v>110.78</v>
      </c>
      <c r="F37" s="113">
        <f t="shared" si="0"/>
        <v>132.94</v>
      </c>
      <c r="G37" s="114">
        <v>480</v>
      </c>
      <c r="H37" s="114">
        <v>20</v>
      </c>
      <c r="I37" s="164">
        <v>0.107</v>
      </c>
    </row>
    <row r="38" spans="1:9" s="1" customFormat="1" ht="11.25" x14ac:dyDescent="0.2">
      <c r="A38" s="179"/>
      <c r="B38" s="181">
        <v>113010</v>
      </c>
      <c r="C38" s="168" t="s">
        <v>272</v>
      </c>
      <c r="D38" s="112" t="s">
        <v>118</v>
      </c>
      <c r="E38" s="113">
        <v>152.68</v>
      </c>
      <c r="F38" s="113">
        <f t="shared" si="0"/>
        <v>183.22</v>
      </c>
      <c r="G38" s="114">
        <v>320</v>
      </c>
      <c r="H38" s="114">
        <v>20</v>
      </c>
      <c r="I38" s="164">
        <v>0.152</v>
      </c>
    </row>
    <row r="39" spans="1:9" s="1" customFormat="1" ht="11.25" x14ac:dyDescent="0.2">
      <c r="A39" s="179"/>
      <c r="B39" s="181">
        <v>113020</v>
      </c>
      <c r="C39" s="168" t="s">
        <v>272</v>
      </c>
      <c r="D39" s="112" t="s">
        <v>119</v>
      </c>
      <c r="E39" s="113">
        <v>224.53</v>
      </c>
      <c r="F39" s="113">
        <f t="shared" si="0"/>
        <v>269.44</v>
      </c>
      <c r="G39" s="114">
        <v>160</v>
      </c>
      <c r="H39" s="114">
        <v>20</v>
      </c>
      <c r="I39" s="164">
        <v>0.26200000000000001</v>
      </c>
    </row>
    <row r="40" spans="1:9" s="1" customFormat="1" ht="11.25" x14ac:dyDescent="0.2">
      <c r="A40" s="179"/>
      <c r="B40" s="181">
        <v>113030</v>
      </c>
      <c r="C40" s="168" t="s">
        <v>272</v>
      </c>
      <c r="D40" s="112" t="s">
        <v>120</v>
      </c>
      <c r="E40" s="113">
        <v>302.32</v>
      </c>
      <c r="F40" s="113">
        <f t="shared" si="0"/>
        <v>362.78</v>
      </c>
      <c r="G40" s="114">
        <v>120</v>
      </c>
      <c r="H40" s="114">
        <v>6</v>
      </c>
      <c r="I40" s="164">
        <v>0.37</v>
      </c>
    </row>
    <row r="41" spans="1:9" s="1" customFormat="1" ht="11.25" x14ac:dyDescent="0.2">
      <c r="A41" s="179"/>
      <c r="B41" s="181">
        <v>113040</v>
      </c>
      <c r="C41" s="168" t="s">
        <v>272</v>
      </c>
      <c r="D41" s="112" t="s">
        <v>121</v>
      </c>
      <c r="E41" s="113">
        <v>392.15</v>
      </c>
      <c r="F41" s="113">
        <f t="shared" si="0"/>
        <v>470.58</v>
      </c>
      <c r="G41" s="114">
        <v>120</v>
      </c>
      <c r="H41" s="114">
        <v>6</v>
      </c>
      <c r="I41" s="164">
        <v>0.48399999999999999</v>
      </c>
    </row>
    <row r="42" spans="1:9" s="1" customFormat="1" ht="11.25" x14ac:dyDescent="0.2">
      <c r="A42" s="179"/>
      <c r="B42" s="181">
        <v>113050</v>
      </c>
      <c r="C42" s="168" t="s">
        <v>272</v>
      </c>
      <c r="D42" s="112" t="s">
        <v>122</v>
      </c>
      <c r="E42" s="113">
        <v>517.87</v>
      </c>
      <c r="F42" s="113">
        <f t="shared" si="0"/>
        <v>621.44000000000005</v>
      </c>
      <c r="G42" s="114">
        <v>120</v>
      </c>
      <c r="H42" s="114">
        <v>6</v>
      </c>
      <c r="I42" s="164">
        <v>0.71099999999999997</v>
      </c>
    </row>
    <row r="43" spans="1:9" s="1" customFormat="1" ht="11.25" x14ac:dyDescent="0.2">
      <c r="A43" s="179"/>
      <c r="B43" s="181">
        <v>113060</v>
      </c>
      <c r="C43" s="168" t="s">
        <v>272</v>
      </c>
      <c r="D43" s="112" t="s">
        <v>123</v>
      </c>
      <c r="E43" s="113">
        <v>691.31</v>
      </c>
      <c r="F43" s="113">
        <f t="shared" si="0"/>
        <v>829.57</v>
      </c>
      <c r="G43" s="114">
        <v>120</v>
      </c>
      <c r="H43" s="114">
        <v>6</v>
      </c>
      <c r="I43" s="164">
        <v>0.92700000000000005</v>
      </c>
    </row>
    <row r="44" spans="1:9" s="1" customFormat="1" ht="11.25" x14ac:dyDescent="0.2">
      <c r="A44" s="179"/>
      <c r="B44" s="181">
        <v>113070</v>
      </c>
      <c r="C44" s="168" t="s">
        <v>272</v>
      </c>
      <c r="D44" s="112" t="s">
        <v>288</v>
      </c>
      <c r="E44" s="113">
        <v>1036.99</v>
      </c>
      <c r="F44" s="113">
        <f t="shared" si="0"/>
        <v>1244.3900000000001</v>
      </c>
      <c r="G44" s="114">
        <v>120</v>
      </c>
      <c r="H44" s="114">
        <v>6</v>
      </c>
      <c r="I44" s="164">
        <v>1.391</v>
      </c>
    </row>
    <row r="45" spans="1:9" s="1" customFormat="1" ht="11.25" x14ac:dyDescent="0.2">
      <c r="A45" s="179"/>
      <c r="B45" s="181">
        <v>114000</v>
      </c>
      <c r="C45" s="168" t="s">
        <v>272</v>
      </c>
      <c r="D45" s="112" t="s">
        <v>87</v>
      </c>
      <c r="E45" s="113">
        <v>250.13</v>
      </c>
      <c r="F45" s="113">
        <f t="shared" si="0"/>
        <v>300.16000000000003</v>
      </c>
      <c r="G45" s="114">
        <v>320</v>
      </c>
      <c r="H45" s="114">
        <v>20</v>
      </c>
      <c r="I45" s="164">
        <v>0.15</v>
      </c>
    </row>
    <row r="46" spans="1:9" s="1" customFormat="1" ht="11.25" x14ac:dyDescent="0.2">
      <c r="A46" s="179"/>
      <c r="B46" s="181">
        <v>114010</v>
      </c>
      <c r="C46" s="168" t="s">
        <v>272</v>
      </c>
      <c r="D46" s="112" t="s">
        <v>88</v>
      </c>
      <c r="E46" s="113">
        <v>260.23</v>
      </c>
      <c r="F46" s="113">
        <f t="shared" si="0"/>
        <v>312.27999999999997</v>
      </c>
      <c r="G46" s="114">
        <v>240</v>
      </c>
      <c r="H46" s="114">
        <v>20</v>
      </c>
      <c r="I46" s="164">
        <v>0.222</v>
      </c>
    </row>
    <row r="47" spans="1:9" s="1" customFormat="1" ht="11.25" x14ac:dyDescent="0.2">
      <c r="A47" s="179"/>
      <c r="B47" s="181">
        <v>114020</v>
      </c>
      <c r="C47" s="168" t="s">
        <v>272</v>
      </c>
      <c r="D47" s="112" t="s">
        <v>89</v>
      </c>
      <c r="E47" s="113">
        <v>378.56</v>
      </c>
      <c r="F47" s="113">
        <f t="shared" si="0"/>
        <v>454.27</v>
      </c>
      <c r="G47" s="114">
        <v>120</v>
      </c>
      <c r="H47" s="114">
        <v>20</v>
      </c>
      <c r="I47" s="164">
        <v>0.39700000000000002</v>
      </c>
    </row>
    <row r="48" spans="1:9" s="1" customFormat="1" ht="11.25" x14ac:dyDescent="0.2">
      <c r="A48" s="179"/>
      <c r="B48" s="181">
        <v>114030</v>
      </c>
      <c r="C48" s="168" t="s">
        <v>272</v>
      </c>
      <c r="D48" s="112" t="s">
        <v>153</v>
      </c>
      <c r="E48" s="113">
        <v>497.83</v>
      </c>
      <c r="F48" s="113">
        <f t="shared" si="0"/>
        <v>597.4</v>
      </c>
      <c r="G48" s="114">
        <v>96</v>
      </c>
      <c r="H48" s="114">
        <v>4</v>
      </c>
      <c r="I48" s="164">
        <v>0.54100000000000004</v>
      </c>
    </row>
    <row r="49" spans="1:9" s="1" customFormat="1" ht="11.25" x14ac:dyDescent="0.2">
      <c r="A49" s="179"/>
      <c r="B49" s="181">
        <v>114040</v>
      </c>
      <c r="C49" s="168" t="s">
        <v>272</v>
      </c>
      <c r="D49" s="112" t="s">
        <v>90</v>
      </c>
      <c r="E49" s="113">
        <v>550.91</v>
      </c>
      <c r="F49" s="113">
        <f t="shared" si="0"/>
        <v>661.09</v>
      </c>
      <c r="G49" s="114">
        <v>96</v>
      </c>
      <c r="H49" s="114">
        <v>4</v>
      </c>
      <c r="I49" s="164">
        <v>0.69499999999999995</v>
      </c>
    </row>
    <row r="50" spans="1:9" s="1" customFormat="1" ht="11.25" x14ac:dyDescent="0.2">
      <c r="A50" s="179"/>
      <c r="B50" s="181">
        <v>114050</v>
      </c>
      <c r="C50" s="168" t="s">
        <v>272</v>
      </c>
      <c r="D50" s="112" t="s">
        <v>154</v>
      </c>
      <c r="E50" s="113">
        <v>969.61</v>
      </c>
      <c r="F50" s="113">
        <f t="shared" si="0"/>
        <v>1163.53</v>
      </c>
      <c r="G50" s="114">
        <v>96</v>
      </c>
      <c r="H50" s="114">
        <v>4</v>
      </c>
      <c r="I50" s="164">
        <v>0.99199999999999999</v>
      </c>
    </row>
    <row r="51" spans="1:9" s="1" customFormat="1" ht="11.25" x14ac:dyDescent="0.2">
      <c r="A51" s="179"/>
      <c r="B51" s="181">
        <v>114060</v>
      </c>
      <c r="C51" s="168" t="s">
        <v>272</v>
      </c>
      <c r="D51" s="112" t="s">
        <v>91</v>
      </c>
      <c r="E51" s="113">
        <v>1068.01</v>
      </c>
      <c r="F51" s="113">
        <f t="shared" si="0"/>
        <v>1281.6099999999999</v>
      </c>
      <c r="G51" s="114">
        <v>96</v>
      </c>
      <c r="H51" s="114">
        <v>4</v>
      </c>
      <c r="I51" s="164">
        <v>1.335</v>
      </c>
    </row>
    <row r="52" spans="1:9" s="1" customFormat="1" ht="11.25" x14ac:dyDescent="0.2">
      <c r="A52" s="179"/>
      <c r="B52" s="181">
        <v>114070</v>
      </c>
      <c r="C52" s="168" t="s">
        <v>272</v>
      </c>
      <c r="D52" s="112" t="s">
        <v>245</v>
      </c>
      <c r="E52" s="113">
        <v>1602.01</v>
      </c>
      <c r="F52" s="113">
        <f t="shared" si="0"/>
        <v>1922.41</v>
      </c>
      <c r="G52" s="114">
        <v>96</v>
      </c>
      <c r="H52" s="114">
        <v>4</v>
      </c>
      <c r="I52" s="164">
        <v>1.9370000000000001</v>
      </c>
    </row>
    <row r="53" spans="1:9" s="1" customFormat="1" ht="11.25" x14ac:dyDescent="0.2">
      <c r="A53" s="179"/>
      <c r="B53" s="181">
        <v>115000</v>
      </c>
      <c r="C53" s="168" t="s">
        <v>272</v>
      </c>
      <c r="D53" s="112" t="s">
        <v>124</v>
      </c>
      <c r="E53" s="113">
        <v>174.36</v>
      </c>
      <c r="F53" s="113">
        <f t="shared" si="0"/>
        <v>209.23</v>
      </c>
      <c r="G53" s="114">
        <v>160</v>
      </c>
      <c r="H53" s="114">
        <v>20</v>
      </c>
      <c r="I53" s="164">
        <v>0.21167</v>
      </c>
    </row>
    <row r="54" spans="1:9" s="1" customFormat="1" ht="11.25" x14ac:dyDescent="0.2">
      <c r="A54" s="179"/>
      <c r="B54" s="181">
        <v>115010</v>
      </c>
      <c r="C54" s="168" t="s">
        <v>272</v>
      </c>
      <c r="D54" s="112" t="s">
        <v>125</v>
      </c>
      <c r="E54" s="113">
        <v>225.46</v>
      </c>
      <c r="F54" s="113">
        <f t="shared" si="0"/>
        <v>270.55</v>
      </c>
      <c r="G54" s="114">
        <v>160</v>
      </c>
      <c r="H54" s="114">
        <v>20</v>
      </c>
      <c r="I54" s="164">
        <v>0.29355999999999999</v>
      </c>
    </row>
    <row r="55" spans="1:9" s="1" customFormat="1" ht="11.25" x14ac:dyDescent="0.2">
      <c r="A55" s="179"/>
      <c r="B55" s="181">
        <v>115017</v>
      </c>
      <c r="C55" s="168" t="s">
        <v>272</v>
      </c>
      <c r="D55" s="156" t="s">
        <v>599</v>
      </c>
      <c r="E55" s="113">
        <v>278.08</v>
      </c>
      <c r="F55" s="113">
        <f t="shared" si="0"/>
        <v>333.7</v>
      </c>
      <c r="G55" s="114">
        <v>120</v>
      </c>
      <c r="H55" s="114">
        <v>15</v>
      </c>
      <c r="I55" s="164">
        <v>0.35099999999999998</v>
      </c>
    </row>
    <row r="56" spans="1:9" s="1" customFormat="1" ht="11.25" x14ac:dyDescent="0.2">
      <c r="A56" s="179"/>
      <c r="B56" s="181">
        <v>115020</v>
      </c>
      <c r="C56" s="168" t="s">
        <v>272</v>
      </c>
      <c r="D56" s="112" t="s">
        <v>101</v>
      </c>
      <c r="E56" s="113">
        <v>330.71</v>
      </c>
      <c r="F56" s="113">
        <f t="shared" si="0"/>
        <v>396.85</v>
      </c>
      <c r="G56" s="114">
        <v>80</v>
      </c>
      <c r="H56" s="114">
        <v>10</v>
      </c>
      <c r="I56" s="164">
        <v>0.50604000000000005</v>
      </c>
    </row>
    <row r="57" spans="1:9" s="1" customFormat="1" ht="11.25" x14ac:dyDescent="0.2">
      <c r="A57" s="179"/>
      <c r="B57" s="181">
        <v>115030</v>
      </c>
      <c r="C57" s="168" t="s">
        <v>272</v>
      </c>
      <c r="D57" s="112" t="s">
        <v>126</v>
      </c>
      <c r="E57" s="113">
        <v>444.97</v>
      </c>
      <c r="F57" s="113">
        <f t="shared" si="0"/>
        <v>533.96</v>
      </c>
      <c r="G57" s="114">
        <v>60</v>
      </c>
      <c r="H57" s="114">
        <v>4</v>
      </c>
      <c r="I57" s="164">
        <v>0.71395000000000008</v>
      </c>
    </row>
    <row r="58" spans="1:9" s="1" customFormat="1" ht="11.25" x14ac:dyDescent="0.2">
      <c r="A58" s="179"/>
      <c r="B58" s="181">
        <v>115040</v>
      </c>
      <c r="C58" s="168" t="s">
        <v>272</v>
      </c>
      <c r="D58" s="112" t="s">
        <v>102</v>
      </c>
      <c r="E58" s="113">
        <v>502.07</v>
      </c>
      <c r="F58" s="113">
        <f t="shared" si="0"/>
        <v>602.48</v>
      </c>
      <c r="G58" s="114">
        <v>60</v>
      </c>
      <c r="H58" s="114">
        <v>4</v>
      </c>
      <c r="I58" s="164">
        <v>0.92249999999999999</v>
      </c>
    </row>
    <row r="59" spans="1:9" s="1" customFormat="1" ht="11.25" x14ac:dyDescent="0.2">
      <c r="A59" s="179"/>
      <c r="B59" s="181">
        <v>115050</v>
      </c>
      <c r="C59" s="168" t="s">
        <v>272</v>
      </c>
      <c r="D59" s="112" t="s">
        <v>127</v>
      </c>
      <c r="E59" s="113">
        <v>745.64</v>
      </c>
      <c r="F59" s="113">
        <f t="shared" si="0"/>
        <v>894.77</v>
      </c>
      <c r="G59" s="114">
        <v>60</v>
      </c>
      <c r="H59" s="114">
        <v>4</v>
      </c>
      <c r="I59" s="164">
        <v>1.345</v>
      </c>
    </row>
    <row r="60" spans="1:9" s="1" customFormat="1" ht="11.25" x14ac:dyDescent="0.2">
      <c r="A60" s="179"/>
      <c r="B60" s="181">
        <v>115060</v>
      </c>
      <c r="C60" s="168" t="s">
        <v>272</v>
      </c>
      <c r="D60" s="112" t="s">
        <v>103</v>
      </c>
      <c r="E60" s="113">
        <v>838.83</v>
      </c>
      <c r="F60" s="113">
        <f t="shared" si="0"/>
        <v>1006.6</v>
      </c>
      <c r="G60" s="114">
        <v>60</v>
      </c>
      <c r="H60" s="114">
        <v>4</v>
      </c>
      <c r="I60" s="164">
        <v>1.77</v>
      </c>
    </row>
    <row r="61" spans="1:9" s="1" customFormat="1" ht="11.25" x14ac:dyDescent="0.2">
      <c r="A61" s="179"/>
      <c r="B61" s="181">
        <v>115070</v>
      </c>
      <c r="C61" s="168" t="s">
        <v>272</v>
      </c>
      <c r="D61" s="112" t="s">
        <v>270</v>
      </c>
      <c r="E61" s="113">
        <v>1225.4000000000001</v>
      </c>
      <c r="F61" s="113">
        <f t="shared" si="0"/>
        <v>1470.48</v>
      </c>
      <c r="G61" s="114">
        <v>60</v>
      </c>
      <c r="H61" s="114">
        <v>4</v>
      </c>
      <c r="I61" s="164">
        <v>2.6213299999999999</v>
      </c>
    </row>
    <row r="62" spans="1:9" s="1" customFormat="1" ht="11.25" x14ac:dyDescent="0.2">
      <c r="A62" s="179"/>
      <c r="B62" s="181">
        <v>115080</v>
      </c>
      <c r="C62" s="168" t="s">
        <v>272</v>
      </c>
      <c r="D62" s="112" t="s">
        <v>375</v>
      </c>
      <c r="E62" s="113">
        <v>1660.85</v>
      </c>
      <c r="F62" s="113">
        <f t="shared" si="0"/>
        <v>1993.02</v>
      </c>
      <c r="G62" s="114">
        <v>60</v>
      </c>
      <c r="H62" s="114">
        <v>4</v>
      </c>
      <c r="I62" s="164">
        <v>3.32</v>
      </c>
    </row>
    <row r="63" spans="1:9" s="1" customFormat="1" ht="11.25" x14ac:dyDescent="0.2">
      <c r="A63" s="179"/>
      <c r="B63" s="182">
        <v>116000</v>
      </c>
      <c r="C63" s="306" t="s">
        <v>272</v>
      </c>
      <c r="D63" s="67" t="s">
        <v>38</v>
      </c>
      <c r="E63" s="89">
        <v>315.86</v>
      </c>
      <c r="F63" s="89">
        <f t="shared" si="0"/>
        <v>379.03</v>
      </c>
      <c r="G63" s="93">
        <v>120</v>
      </c>
      <c r="H63" s="93">
        <v>1</v>
      </c>
      <c r="I63" s="165">
        <v>0.29299999999999998</v>
      </c>
    </row>
    <row r="64" spans="1:9" s="1" customFormat="1" ht="11.25" x14ac:dyDescent="0.2">
      <c r="A64" s="179"/>
      <c r="B64" s="182">
        <v>116010</v>
      </c>
      <c r="C64" s="306" t="s">
        <v>272</v>
      </c>
      <c r="D64" s="67" t="s">
        <v>39</v>
      </c>
      <c r="E64" s="89">
        <v>452.46</v>
      </c>
      <c r="F64" s="89">
        <f t="shared" si="0"/>
        <v>542.95000000000005</v>
      </c>
      <c r="G64" s="93">
        <v>120</v>
      </c>
      <c r="H64" s="93">
        <v>1</v>
      </c>
      <c r="I64" s="165">
        <v>0.40600000000000003</v>
      </c>
    </row>
    <row r="65" spans="1:9" s="1" customFormat="1" ht="11.25" x14ac:dyDescent="0.2">
      <c r="A65" s="179"/>
      <c r="B65" s="182">
        <v>116020</v>
      </c>
      <c r="C65" s="306" t="s">
        <v>272</v>
      </c>
      <c r="D65" s="67" t="s">
        <v>7</v>
      </c>
      <c r="E65" s="89">
        <v>712.95</v>
      </c>
      <c r="F65" s="89">
        <f t="shared" si="0"/>
        <v>855.54</v>
      </c>
      <c r="G65" s="93">
        <v>60</v>
      </c>
      <c r="H65" s="93">
        <v>1</v>
      </c>
      <c r="I65" s="165">
        <v>0.68600000000000005</v>
      </c>
    </row>
    <row r="66" spans="1:9" s="1" customFormat="1" ht="11.25" x14ac:dyDescent="0.2">
      <c r="A66" s="179"/>
      <c r="B66" s="182">
        <v>116030</v>
      </c>
      <c r="C66" s="306" t="s">
        <v>272</v>
      </c>
      <c r="D66" s="67" t="s">
        <v>40</v>
      </c>
      <c r="E66" s="89">
        <v>987.16</v>
      </c>
      <c r="F66" s="89">
        <f t="shared" si="0"/>
        <v>1184.5899999999999</v>
      </c>
      <c r="G66" s="93">
        <v>54</v>
      </c>
      <c r="H66" s="93">
        <v>1</v>
      </c>
      <c r="I66" s="165">
        <v>1.0249999999999999</v>
      </c>
    </row>
    <row r="67" spans="1:9" s="1" customFormat="1" ht="11.25" x14ac:dyDescent="0.2">
      <c r="A67" s="179"/>
      <c r="B67" s="182">
        <v>116040</v>
      </c>
      <c r="C67" s="306" t="s">
        <v>272</v>
      </c>
      <c r="D67" s="67" t="s">
        <v>8</v>
      </c>
      <c r="E67" s="89">
        <v>1151.69</v>
      </c>
      <c r="F67" s="89">
        <f t="shared" si="0"/>
        <v>1382.03</v>
      </c>
      <c r="G67" s="93">
        <v>54</v>
      </c>
      <c r="H67" s="93">
        <v>1</v>
      </c>
      <c r="I67" s="165">
        <v>1.2470000000000001</v>
      </c>
    </row>
    <row r="68" spans="1:9" s="1" customFormat="1" ht="11.25" x14ac:dyDescent="0.2">
      <c r="A68" s="179"/>
      <c r="B68" s="182">
        <v>116050</v>
      </c>
      <c r="C68" s="306" t="s">
        <v>272</v>
      </c>
      <c r="D68" s="67" t="s">
        <v>41</v>
      </c>
      <c r="E68" s="89">
        <v>1590.41</v>
      </c>
      <c r="F68" s="89">
        <f t="shared" si="0"/>
        <v>1908.49</v>
      </c>
      <c r="G68" s="93">
        <v>54</v>
      </c>
      <c r="H68" s="93">
        <v>1</v>
      </c>
      <c r="I68" s="165">
        <v>1.9450000000000001</v>
      </c>
    </row>
    <row r="69" spans="1:9" s="1" customFormat="1" ht="11.25" x14ac:dyDescent="0.2">
      <c r="A69" s="179"/>
      <c r="B69" s="182">
        <v>116060</v>
      </c>
      <c r="C69" s="306" t="s">
        <v>272</v>
      </c>
      <c r="D69" s="67" t="s">
        <v>9</v>
      </c>
      <c r="E69" s="89">
        <v>2138.8200000000002</v>
      </c>
      <c r="F69" s="89">
        <f t="shared" si="0"/>
        <v>2566.58</v>
      </c>
      <c r="G69" s="93">
        <v>54</v>
      </c>
      <c r="H69" s="93">
        <v>1</v>
      </c>
      <c r="I69" s="165">
        <v>2.3690000000000002</v>
      </c>
    </row>
    <row r="70" spans="1:9" s="1" customFormat="1" ht="11.25" x14ac:dyDescent="0.2">
      <c r="A70" s="179"/>
      <c r="B70" s="182">
        <v>116070</v>
      </c>
      <c r="C70" s="306" t="s">
        <v>272</v>
      </c>
      <c r="D70" s="67" t="s">
        <v>246</v>
      </c>
      <c r="E70" s="89">
        <v>3290.5</v>
      </c>
      <c r="F70" s="89">
        <f t="shared" si="0"/>
        <v>3948.6</v>
      </c>
      <c r="G70" s="93">
        <v>54</v>
      </c>
      <c r="H70" s="93">
        <v>1</v>
      </c>
      <c r="I70" s="165">
        <v>3.8</v>
      </c>
    </row>
    <row r="71" spans="1:9" s="1" customFormat="1" ht="11.25" x14ac:dyDescent="0.2">
      <c r="A71" s="179"/>
      <c r="B71" s="182">
        <v>117000</v>
      </c>
      <c r="C71" s="306" t="s">
        <v>272</v>
      </c>
      <c r="D71" s="67" t="s">
        <v>42</v>
      </c>
      <c r="E71" s="89">
        <v>701.97</v>
      </c>
      <c r="F71" s="89">
        <f t="shared" si="0"/>
        <v>842.36</v>
      </c>
      <c r="G71" s="93">
        <v>84</v>
      </c>
      <c r="H71" s="93">
        <v>1</v>
      </c>
      <c r="I71" s="165">
        <v>0.49099999999999999</v>
      </c>
    </row>
    <row r="72" spans="1:9" s="1" customFormat="1" ht="11.25" x14ac:dyDescent="0.2">
      <c r="A72" s="179"/>
      <c r="B72" s="182">
        <v>117010</v>
      </c>
      <c r="C72" s="306" t="s">
        <v>272</v>
      </c>
      <c r="D72" s="67" t="s">
        <v>43</v>
      </c>
      <c r="E72" s="89">
        <v>877.46</v>
      </c>
      <c r="F72" s="89">
        <f t="shared" si="0"/>
        <v>1052.95</v>
      </c>
      <c r="G72" s="93">
        <v>70</v>
      </c>
      <c r="H72" s="93">
        <v>1</v>
      </c>
      <c r="I72" s="165">
        <v>0.67400000000000004</v>
      </c>
    </row>
    <row r="73" spans="1:9" s="1" customFormat="1" ht="11.25" x14ac:dyDescent="0.2">
      <c r="A73" s="179"/>
      <c r="B73" s="182">
        <v>117020</v>
      </c>
      <c r="C73" s="306" t="s">
        <v>272</v>
      </c>
      <c r="D73" s="67" t="s">
        <v>44</v>
      </c>
      <c r="E73" s="89">
        <v>1228.3900000000001</v>
      </c>
      <c r="F73" s="89">
        <f t="shared" si="0"/>
        <v>1474.07</v>
      </c>
      <c r="G73" s="93">
        <v>35</v>
      </c>
      <c r="H73" s="93">
        <v>1</v>
      </c>
      <c r="I73" s="165">
        <v>1.1319999999999999</v>
      </c>
    </row>
    <row r="74" spans="1:9" s="1" customFormat="1" ht="11.25" x14ac:dyDescent="0.2">
      <c r="A74" s="179"/>
      <c r="B74" s="182">
        <v>117030</v>
      </c>
      <c r="C74" s="306" t="s">
        <v>272</v>
      </c>
      <c r="D74" s="67" t="s">
        <v>45</v>
      </c>
      <c r="E74" s="89">
        <v>1579.39</v>
      </c>
      <c r="F74" s="89">
        <f t="shared" si="0"/>
        <v>1895.27</v>
      </c>
      <c r="G74" s="93">
        <v>35</v>
      </c>
      <c r="H74" s="93">
        <v>1</v>
      </c>
      <c r="I74" s="165">
        <v>1.6519999999999999</v>
      </c>
    </row>
    <row r="75" spans="1:9" s="1" customFormat="1" ht="11.25" x14ac:dyDescent="0.2">
      <c r="A75" s="179"/>
      <c r="B75" s="182">
        <v>117040</v>
      </c>
      <c r="C75" s="306" t="s">
        <v>272</v>
      </c>
      <c r="D75" s="75" t="s">
        <v>46</v>
      </c>
      <c r="E75" s="89">
        <v>1821.56</v>
      </c>
      <c r="F75" s="89">
        <f t="shared" si="0"/>
        <v>2185.87</v>
      </c>
      <c r="G75" s="90">
        <v>35</v>
      </c>
      <c r="H75" s="91">
        <v>1</v>
      </c>
      <c r="I75" s="165">
        <v>2.048</v>
      </c>
    </row>
    <row r="76" spans="1:9" s="1" customFormat="1" ht="11.25" x14ac:dyDescent="0.2">
      <c r="A76" s="179"/>
      <c r="B76" s="182">
        <v>117050</v>
      </c>
      <c r="C76" s="306" t="s">
        <v>272</v>
      </c>
      <c r="D76" s="75" t="s">
        <v>47</v>
      </c>
      <c r="E76" s="89">
        <v>2593.67</v>
      </c>
      <c r="F76" s="89">
        <f t="shared" si="0"/>
        <v>3112.4</v>
      </c>
      <c r="G76" s="90">
        <v>35</v>
      </c>
      <c r="H76" s="91">
        <v>1</v>
      </c>
      <c r="I76" s="165">
        <v>3.109</v>
      </c>
    </row>
    <row r="77" spans="1:9" s="1" customFormat="1" ht="11.25" x14ac:dyDescent="0.2">
      <c r="A77" s="179"/>
      <c r="B77" s="182">
        <v>117060</v>
      </c>
      <c r="C77" s="306" t="s">
        <v>272</v>
      </c>
      <c r="D77" s="75" t="s">
        <v>48</v>
      </c>
      <c r="E77" s="89">
        <v>3369.31</v>
      </c>
      <c r="F77" s="89">
        <f t="shared" si="0"/>
        <v>4043.17</v>
      </c>
      <c r="G77" s="90">
        <v>35</v>
      </c>
      <c r="H77" s="91">
        <v>1</v>
      </c>
      <c r="I77" s="165">
        <v>3.879</v>
      </c>
    </row>
    <row r="78" spans="1:9" s="1" customFormat="1" ht="11.25" x14ac:dyDescent="0.2">
      <c r="A78" s="179"/>
      <c r="B78" s="182">
        <v>117070</v>
      </c>
      <c r="C78" s="306" t="s">
        <v>272</v>
      </c>
      <c r="D78" s="75" t="s">
        <v>271</v>
      </c>
      <c r="E78" s="89">
        <v>5053.99</v>
      </c>
      <c r="F78" s="89">
        <f t="shared" ref="F78:F141" si="1">ROUND(E78*1.2,2)</f>
        <v>6064.79</v>
      </c>
      <c r="G78" s="90">
        <v>35</v>
      </c>
      <c r="H78" s="91">
        <v>1</v>
      </c>
      <c r="I78" s="165">
        <v>6.25</v>
      </c>
    </row>
    <row r="79" spans="1:9" s="1" customFormat="1" ht="11.25" x14ac:dyDescent="0.2">
      <c r="A79" s="179"/>
      <c r="B79" s="182">
        <v>110100</v>
      </c>
      <c r="C79" s="305" t="s">
        <v>274</v>
      </c>
      <c r="D79" s="75" t="s">
        <v>400</v>
      </c>
      <c r="E79" s="89">
        <v>55.61</v>
      </c>
      <c r="F79" s="89">
        <f t="shared" si="1"/>
        <v>66.73</v>
      </c>
      <c r="G79" s="90">
        <v>1400</v>
      </c>
      <c r="H79" s="91">
        <v>20</v>
      </c>
      <c r="I79" s="165">
        <v>2.4E-2</v>
      </c>
    </row>
    <row r="80" spans="1:9" s="1" customFormat="1" ht="11.25" x14ac:dyDescent="0.2">
      <c r="A80" s="179"/>
      <c r="B80" s="182">
        <v>110110</v>
      </c>
      <c r="C80" s="306" t="s">
        <v>274</v>
      </c>
      <c r="D80" s="75" t="s">
        <v>401</v>
      </c>
      <c r="E80" s="89">
        <v>61.17</v>
      </c>
      <c r="F80" s="89">
        <f t="shared" si="1"/>
        <v>73.400000000000006</v>
      </c>
      <c r="G80" s="90">
        <v>1400</v>
      </c>
      <c r="H80" s="91">
        <v>20</v>
      </c>
      <c r="I80" s="165">
        <v>2.5000000000000001E-2</v>
      </c>
    </row>
    <row r="81" spans="1:9" s="1" customFormat="1" ht="11.25" x14ac:dyDescent="0.2">
      <c r="A81" s="179"/>
      <c r="B81" s="182">
        <v>110120</v>
      </c>
      <c r="C81" s="306" t="s">
        <v>274</v>
      </c>
      <c r="D81" s="75" t="s">
        <v>402</v>
      </c>
      <c r="E81" s="89">
        <v>66.73</v>
      </c>
      <c r="F81" s="89">
        <f t="shared" si="1"/>
        <v>80.08</v>
      </c>
      <c r="G81" s="90">
        <v>1400</v>
      </c>
      <c r="H81" s="91">
        <v>20</v>
      </c>
      <c r="I81" s="165">
        <v>2.5000000000000001E-2</v>
      </c>
    </row>
    <row r="82" spans="1:9" s="1" customFormat="1" ht="11.25" x14ac:dyDescent="0.2">
      <c r="A82" s="179"/>
      <c r="B82" s="182">
        <v>110130</v>
      </c>
      <c r="C82" s="306" t="s">
        <v>274</v>
      </c>
      <c r="D82" s="75" t="s">
        <v>403</v>
      </c>
      <c r="E82" s="89">
        <v>66.73</v>
      </c>
      <c r="F82" s="89">
        <f t="shared" si="1"/>
        <v>80.08</v>
      </c>
      <c r="G82" s="90">
        <v>1400</v>
      </c>
      <c r="H82" s="91">
        <v>20</v>
      </c>
      <c r="I82" s="165">
        <v>2.7E-2</v>
      </c>
    </row>
    <row r="83" spans="1:9" s="1" customFormat="1" ht="11.25" x14ac:dyDescent="0.2">
      <c r="A83" s="179"/>
      <c r="B83" s="182">
        <v>110140</v>
      </c>
      <c r="C83" s="306" t="s">
        <v>274</v>
      </c>
      <c r="D83" s="75" t="s">
        <v>404</v>
      </c>
      <c r="E83" s="89">
        <v>66.73</v>
      </c>
      <c r="F83" s="89">
        <f t="shared" si="1"/>
        <v>80.08</v>
      </c>
      <c r="G83" s="90">
        <v>1400</v>
      </c>
      <c r="H83" s="91">
        <v>20</v>
      </c>
      <c r="I83" s="165">
        <v>2.8000000000000001E-2</v>
      </c>
    </row>
    <row r="84" spans="1:9" s="1" customFormat="1" ht="11.25" x14ac:dyDescent="0.2">
      <c r="A84" s="179"/>
      <c r="B84" s="182">
        <v>111100</v>
      </c>
      <c r="C84" s="306" t="s">
        <v>274</v>
      </c>
      <c r="D84" s="75" t="s">
        <v>405</v>
      </c>
      <c r="E84" s="89">
        <v>44.47</v>
      </c>
      <c r="F84" s="89">
        <f t="shared" si="1"/>
        <v>53.36</v>
      </c>
      <c r="G84" s="90">
        <v>960</v>
      </c>
      <c r="H84" s="91">
        <v>20</v>
      </c>
      <c r="I84" s="165">
        <v>3.4000000000000002E-2</v>
      </c>
    </row>
    <row r="85" spans="1:9" s="1" customFormat="1" ht="11.25" x14ac:dyDescent="0.2">
      <c r="A85" s="179"/>
      <c r="B85" s="182">
        <v>111110</v>
      </c>
      <c r="C85" s="306" t="s">
        <v>274</v>
      </c>
      <c r="D85" s="75" t="s">
        <v>406</v>
      </c>
      <c r="E85" s="89">
        <v>45.39</v>
      </c>
      <c r="F85" s="89">
        <f t="shared" si="1"/>
        <v>54.47</v>
      </c>
      <c r="G85" s="90">
        <v>960</v>
      </c>
      <c r="H85" s="91">
        <v>20</v>
      </c>
      <c r="I85" s="165">
        <v>3.5000000000000003E-2</v>
      </c>
    </row>
    <row r="86" spans="1:9" s="1" customFormat="1" ht="11.25" x14ac:dyDescent="0.2">
      <c r="A86" s="179"/>
      <c r="B86" s="181">
        <v>111120</v>
      </c>
      <c r="C86" s="168" t="s">
        <v>274</v>
      </c>
      <c r="D86" s="112" t="s">
        <v>407</v>
      </c>
      <c r="E86" s="113">
        <v>45.91</v>
      </c>
      <c r="F86" s="113">
        <f t="shared" si="1"/>
        <v>55.09</v>
      </c>
      <c r="G86" s="114">
        <v>960</v>
      </c>
      <c r="H86" s="114">
        <v>20</v>
      </c>
      <c r="I86" s="164">
        <v>3.2000000000000001E-2</v>
      </c>
    </row>
    <row r="87" spans="1:9" s="1" customFormat="1" ht="11.25" x14ac:dyDescent="0.2">
      <c r="A87" s="179"/>
      <c r="B87" s="182">
        <v>111130</v>
      </c>
      <c r="C87" s="306" t="s">
        <v>274</v>
      </c>
      <c r="D87" s="75" t="s">
        <v>408</v>
      </c>
      <c r="E87" s="89">
        <v>46.34</v>
      </c>
      <c r="F87" s="89">
        <f t="shared" si="1"/>
        <v>55.61</v>
      </c>
      <c r="G87" s="90">
        <v>960</v>
      </c>
      <c r="H87" s="91">
        <v>20</v>
      </c>
      <c r="I87" s="165">
        <v>3.9E-2</v>
      </c>
    </row>
    <row r="88" spans="1:9" s="1" customFormat="1" ht="11.25" x14ac:dyDescent="0.2">
      <c r="A88" s="179"/>
      <c r="B88" s="181">
        <v>111140</v>
      </c>
      <c r="C88" s="168" t="s">
        <v>274</v>
      </c>
      <c r="D88" s="112" t="s">
        <v>409</v>
      </c>
      <c r="E88" s="113">
        <v>48.01</v>
      </c>
      <c r="F88" s="113">
        <f t="shared" si="1"/>
        <v>57.61</v>
      </c>
      <c r="G88" s="114">
        <v>960</v>
      </c>
      <c r="H88" s="114">
        <v>20</v>
      </c>
      <c r="I88" s="164">
        <v>3.5999999999999997E-2</v>
      </c>
    </row>
    <row r="89" spans="1:9" s="1" customFormat="1" ht="11.25" x14ac:dyDescent="0.2">
      <c r="A89" s="179"/>
      <c r="B89" s="181">
        <v>112100</v>
      </c>
      <c r="C89" s="168" t="s">
        <v>274</v>
      </c>
      <c r="D89" s="112" t="s">
        <v>410</v>
      </c>
      <c r="E89" s="113">
        <v>46.21</v>
      </c>
      <c r="F89" s="113">
        <f t="shared" si="1"/>
        <v>55.45</v>
      </c>
      <c r="G89" s="114">
        <v>960</v>
      </c>
      <c r="H89" s="114">
        <v>20</v>
      </c>
      <c r="I89" s="164">
        <v>4.2999999999999997E-2</v>
      </c>
    </row>
    <row r="90" spans="1:9" s="1" customFormat="1" ht="11.25" x14ac:dyDescent="0.2">
      <c r="A90" s="179"/>
      <c r="B90" s="181">
        <v>112110</v>
      </c>
      <c r="C90" s="168" t="s">
        <v>274</v>
      </c>
      <c r="D90" s="112" t="s">
        <v>411</v>
      </c>
      <c r="E90" s="113">
        <v>48.56</v>
      </c>
      <c r="F90" s="113">
        <f t="shared" si="1"/>
        <v>58.27</v>
      </c>
      <c r="G90" s="114">
        <v>960</v>
      </c>
      <c r="H90" s="114">
        <v>20</v>
      </c>
      <c r="I90" s="164">
        <v>4.5999999999999999E-2</v>
      </c>
    </row>
    <row r="91" spans="1:9" s="1" customFormat="1" ht="11.25" x14ac:dyDescent="0.2">
      <c r="A91" s="179"/>
      <c r="B91" s="181">
        <v>112120</v>
      </c>
      <c r="C91" s="168" t="s">
        <v>274</v>
      </c>
      <c r="D91" s="112" t="s">
        <v>412</v>
      </c>
      <c r="E91" s="113">
        <v>40.880000000000003</v>
      </c>
      <c r="F91" s="113">
        <f t="shared" si="1"/>
        <v>49.06</v>
      </c>
      <c r="G91" s="114">
        <v>960</v>
      </c>
      <c r="H91" s="114">
        <v>20</v>
      </c>
      <c r="I91" s="164">
        <v>4.7E-2</v>
      </c>
    </row>
    <row r="92" spans="1:9" s="1" customFormat="1" ht="11.25" x14ac:dyDescent="0.2">
      <c r="A92" s="179"/>
      <c r="B92" s="183">
        <v>112130</v>
      </c>
      <c r="C92" s="306" t="s">
        <v>274</v>
      </c>
      <c r="D92" s="75" t="s">
        <v>413</v>
      </c>
      <c r="E92" s="89">
        <v>72.010000000000005</v>
      </c>
      <c r="F92" s="89">
        <f t="shared" si="1"/>
        <v>86.41</v>
      </c>
      <c r="G92" s="91">
        <v>960</v>
      </c>
      <c r="H92" s="91">
        <v>20</v>
      </c>
      <c r="I92" s="165">
        <v>5.0999999999999997E-2</v>
      </c>
    </row>
    <row r="93" spans="1:9" s="1" customFormat="1" ht="11.25" x14ac:dyDescent="0.2">
      <c r="A93" s="179"/>
      <c r="B93" s="181">
        <v>112140</v>
      </c>
      <c r="C93" s="168" t="s">
        <v>274</v>
      </c>
      <c r="D93" s="112" t="s">
        <v>414</v>
      </c>
      <c r="E93" s="113">
        <v>43.99</v>
      </c>
      <c r="F93" s="113">
        <f t="shared" si="1"/>
        <v>52.79</v>
      </c>
      <c r="G93" s="114">
        <v>960</v>
      </c>
      <c r="H93" s="114">
        <v>20</v>
      </c>
      <c r="I93" s="164">
        <v>5.3999999999999999E-2</v>
      </c>
    </row>
    <row r="94" spans="1:9" s="1" customFormat="1" ht="11.25" x14ac:dyDescent="0.2">
      <c r="A94" s="179"/>
      <c r="B94" s="182">
        <v>113100</v>
      </c>
      <c r="C94" s="306" t="s">
        <v>274</v>
      </c>
      <c r="D94" s="75" t="s">
        <v>415</v>
      </c>
      <c r="E94" s="89">
        <v>90.76</v>
      </c>
      <c r="F94" s="89">
        <f t="shared" si="1"/>
        <v>108.91</v>
      </c>
      <c r="G94" s="90">
        <v>480</v>
      </c>
      <c r="H94" s="91">
        <v>20</v>
      </c>
      <c r="I94" s="165">
        <v>7.3999999999999996E-2</v>
      </c>
    </row>
    <row r="95" spans="1:9" s="1" customFormat="1" ht="11.25" x14ac:dyDescent="0.2">
      <c r="A95" s="179"/>
      <c r="B95" s="182">
        <v>113110</v>
      </c>
      <c r="C95" s="306" t="s">
        <v>274</v>
      </c>
      <c r="D95" s="75" t="s">
        <v>416</v>
      </c>
      <c r="E95" s="89">
        <v>100.17</v>
      </c>
      <c r="F95" s="89">
        <f t="shared" si="1"/>
        <v>120.2</v>
      </c>
      <c r="G95" s="90">
        <v>480</v>
      </c>
      <c r="H95" s="91">
        <v>20</v>
      </c>
      <c r="I95" s="165">
        <v>7.9000000000000001E-2</v>
      </c>
    </row>
    <row r="96" spans="1:9" s="1" customFormat="1" ht="11.25" x14ac:dyDescent="0.2">
      <c r="A96" s="179"/>
      <c r="B96" s="181">
        <v>113120</v>
      </c>
      <c r="C96" s="168" t="s">
        <v>274</v>
      </c>
      <c r="D96" s="112" t="s">
        <v>417</v>
      </c>
      <c r="E96" s="113">
        <v>92.69</v>
      </c>
      <c r="F96" s="113">
        <f t="shared" si="1"/>
        <v>111.23</v>
      </c>
      <c r="G96" s="114">
        <v>480</v>
      </c>
      <c r="H96" s="114">
        <v>20</v>
      </c>
      <c r="I96" s="164">
        <v>8.1000000000000003E-2</v>
      </c>
    </row>
    <row r="97" spans="1:9" s="1" customFormat="1" ht="11.25" x14ac:dyDescent="0.2">
      <c r="A97" s="179"/>
      <c r="B97" s="182">
        <v>113130</v>
      </c>
      <c r="C97" s="306" t="s">
        <v>274</v>
      </c>
      <c r="D97" s="75" t="s">
        <v>418</v>
      </c>
      <c r="E97" s="89">
        <v>106.42</v>
      </c>
      <c r="F97" s="89">
        <f t="shared" si="1"/>
        <v>127.7</v>
      </c>
      <c r="G97" s="90">
        <v>480</v>
      </c>
      <c r="H97" s="91">
        <v>20</v>
      </c>
      <c r="I97" s="165">
        <v>8.2000000000000003E-2</v>
      </c>
    </row>
    <row r="98" spans="1:9" s="1" customFormat="1" ht="11.25" x14ac:dyDescent="0.2">
      <c r="A98" s="179"/>
      <c r="B98" s="181">
        <v>113140</v>
      </c>
      <c r="C98" s="168" t="s">
        <v>274</v>
      </c>
      <c r="D98" s="112" t="s">
        <v>419</v>
      </c>
      <c r="E98" s="113">
        <v>107.91</v>
      </c>
      <c r="F98" s="113">
        <f t="shared" si="1"/>
        <v>129.49</v>
      </c>
      <c r="G98" s="114">
        <v>480</v>
      </c>
      <c r="H98" s="114">
        <v>20</v>
      </c>
      <c r="I98" s="164">
        <v>9.8000000000000004E-2</v>
      </c>
    </row>
    <row r="99" spans="1:9" s="1" customFormat="1" ht="11.25" x14ac:dyDescent="0.2">
      <c r="A99" s="179"/>
      <c r="B99" s="182">
        <v>114100</v>
      </c>
      <c r="C99" s="306" t="s">
        <v>274</v>
      </c>
      <c r="D99" s="67" t="s">
        <v>420</v>
      </c>
      <c r="E99" s="89">
        <v>162.53</v>
      </c>
      <c r="F99" s="89">
        <f t="shared" si="1"/>
        <v>195.04</v>
      </c>
      <c r="G99" s="93">
        <v>400</v>
      </c>
      <c r="H99" s="93">
        <v>20</v>
      </c>
      <c r="I99" s="165">
        <v>9.9000000000000005E-2</v>
      </c>
    </row>
    <row r="100" spans="1:9" s="1" customFormat="1" ht="11.25" x14ac:dyDescent="0.2">
      <c r="A100" s="179"/>
      <c r="B100" s="182">
        <v>114110</v>
      </c>
      <c r="C100" s="306" t="s">
        <v>274</v>
      </c>
      <c r="D100" s="67" t="s">
        <v>421</v>
      </c>
      <c r="E100" s="89">
        <v>162.53</v>
      </c>
      <c r="F100" s="89">
        <f t="shared" si="1"/>
        <v>195.04</v>
      </c>
      <c r="G100" s="93">
        <v>400</v>
      </c>
      <c r="H100" s="93">
        <v>20</v>
      </c>
      <c r="I100" s="165">
        <v>0.105</v>
      </c>
    </row>
    <row r="101" spans="1:9" s="1" customFormat="1" ht="11.25" x14ac:dyDescent="0.2">
      <c r="A101" s="179"/>
      <c r="B101" s="182">
        <v>114120</v>
      </c>
      <c r="C101" s="306" t="s">
        <v>274</v>
      </c>
      <c r="D101" s="67" t="s">
        <v>422</v>
      </c>
      <c r="E101" s="89">
        <v>162.53</v>
      </c>
      <c r="F101" s="89">
        <f t="shared" si="1"/>
        <v>195.04</v>
      </c>
      <c r="G101" s="93">
        <v>400</v>
      </c>
      <c r="H101" s="93">
        <v>20</v>
      </c>
      <c r="I101" s="165">
        <v>0.114</v>
      </c>
    </row>
    <row r="102" spans="1:9" s="1" customFormat="1" ht="11.25" x14ac:dyDescent="0.2">
      <c r="A102" s="179"/>
      <c r="B102" s="182">
        <v>114130</v>
      </c>
      <c r="C102" s="306" t="s">
        <v>274</v>
      </c>
      <c r="D102" s="67" t="s">
        <v>423</v>
      </c>
      <c r="E102" s="89">
        <v>183.77</v>
      </c>
      <c r="F102" s="89">
        <f t="shared" si="1"/>
        <v>220.52</v>
      </c>
      <c r="G102" s="93">
        <v>240</v>
      </c>
      <c r="H102" s="93">
        <v>20</v>
      </c>
      <c r="I102" s="165">
        <v>0.125</v>
      </c>
    </row>
    <row r="103" spans="1:9" s="1" customFormat="1" ht="11.25" x14ac:dyDescent="0.2">
      <c r="A103" s="179"/>
      <c r="B103" s="182">
        <v>114140</v>
      </c>
      <c r="C103" s="306" t="s">
        <v>274</v>
      </c>
      <c r="D103" s="67" t="s">
        <v>424</v>
      </c>
      <c r="E103" s="89">
        <v>183.77</v>
      </c>
      <c r="F103" s="89">
        <f t="shared" si="1"/>
        <v>220.52</v>
      </c>
      <c r="G103" s="93">
        <v>240</v>
      </c>
      <c r="H103" s="93">
        <v>20</v>
      </c>
      <c r="I103" s="165">
        <v>0.13900000000000001</v>
      </c>
    </row>
    <row r="104" spans="1:9" s="1" customFormat="1" ht="11.25" x14ac:dyDescent="0.2">
      <c r="A104" s="179"/>
      <c r="B104" s="181">
        <v>115100</v>
      </c>
      <c r="C104" s="168" t="s">
        <v>274</v>
      </c>
      <c r="D104" s="112" t="s">
        <v>425</v>
      </c>
      <c r="E104" s="113">
        <v>136.09</v>
      </c>
      <c r="F104" s="113">
        <f t="shared" si="1"/>
        <v>163.31</v>
      </c>
      <c r="G104" s="114">
        <v>240</v>
      </c>
      <c r="H104" s="114">
        <v>20</v>
      </c>
      <c r="I104" s="164">
        <v>0.16900000000000001</v>
      </c>
    </row>
    <row r="105" spans="1:9" s="1" customFormat="1" ht="11.25" x14ac:dyDescent="0.2">
      <c r="A105" s="179"/>
      <c r="B105" s="181">
        <v>115110</v>
      </c>
      <c r="C105" s="168" t="s">
        <v>274</v>
      </c>
      <c r="D105" s="112" t="s">
        <v>426</v>
      </c>
      <c r="E105" s="113">
        <v>139.03</v>
      </c>
      <c r="F105" s="113">
        <f t="shared" si="1"/>
        <v>166.84</v>
      </c>
      <c r="G105" s="114">
        <v>240</v>
      </c>
      <c r="H105" s="114">
        <v>20</v>
      </c>
      <c r="I105" s="164">
        <v>0.186</v>
      </c>
    </row>
    <row r="106" spans="1:9" s="1" customFormat="1" ht="11.25" x14ac:dyDescent="0.2">
      <c r="A106" s="179"/>
      <c r="B106" s="181">
        <v>115120</v>
      </c>
      <c r="C106" s="168" t="s">
        <v>274</v>
      </c>
      <c r="D106" s="112" t="s">
        <v>427</v>
      </c>
      <c r="E106" s="113">
        <v>125.73</v>
      </c>
      <c r="F106" s="113">
        <f t="shared" si="1"/>
        <v>150.88</v>
      </c>
      <c r="G106" s="114">
        <v>240</v>
      </c>
      <c r="H106" s="114">
        <v>20</v>
      </c>
      <c r="I106" s="164">
        <v>0.20300000000000001</v>
      </c>
    </row>
    <row r="107" spans="1:9" s="1" customFormat="1" ht="11.25" x14ac:dyDescent="0.2">
      <c r="A107" s="179"/>
      <c r="B107" s="183">
        <v>115130</v>
      </c>
      <c r="C107" s="306" t="s">
        <v>274</v>
      </c>
      <c r="D107" s="75" t="s">
        <v>428</v>
      </c>
      <c r="E107" s="89">
        <v>166.82</v>
      </c>
      <c r="F107" s="89">
        <f t="shared" si="1"/>
        <v>200.18</v>
      </c>
      <c r="G107" s="91">
        <v>160</v>
      </c>
      <c r="H107" s="91">
        <v>20</v>
      </c>
      <c r="I107" s="165">
        <v>0.22500000000000001</v>
      </c>
    </row>
    <row r="108" spans="1:9" s="1" customFormat="1" ht="11.25" x14ac:dyDescent="0.2">
      <c r="A108" s="179"/>
      <c r="B108" s="181">
        <v>115140</v>
      </c>
      <c r="C108" s="168" t="s">
        <v>274</v>
      </c>
      <c r="D108" s="112" t="s">
        <v>429</v>
      </c>
      <c r="E108" s="113">
        <v>147.78</v>
      </c>
      <c r="F108" s="113">
        <f t="shared" si="1"/>
        <v>177.34</v>
      </c>
      <c r="G108" s="114">
        <v>160</v>
      </c>
      <c r="H108" s="114">
        <v>20</v>
      </c>
      <c r="I108" s="164">
        <v>0.246</v>
      </c>
    </row>
    <row r="109" spans="1:9" s="1" customFormat="1" ht="11.25" x14ac:dyDescent="0.2">
      <c r="A109" s="179"/>
      <c r="B109" s="182">
        <v>116100</v>
      </c>
      <c r="C109" s="306" t="s">
        <v>274</v>
      </c>
      <c r="D109" s="75" t="s">
        <v>430</v>
      </c>
      <c r="E109" s="89">
        <v>438.71</v>
      </c>
      <c r="F109" s="89">
        <f t="shared" si="1"/>
        <v>526.45000000000005</v>
      </c>
      <c r="G109" s="90">
        <v>160</v>
      </c>
      <c r="H109" s="91">
        <v>20</v>
      </c>
      <c r="I109" s="165">
        <v>0.215</v>
      </c>
    </row>
    <row r="110" spans="1:9" s="1" customFormat="1" ht="11.25" x14ac:dyDescent="0.2">
      <c r="A110" s="179"/>
      <c r="B110" s="182">
        <v>116110</v>
      </c>
      <c r="C110" s="306" t="s">
        <v>274</v>
      </c>
      <c r="D110" s="75" t="s">
        <v>431</v>
      </c>
      <c r="E110" s="89">
        <v>438.71</v>
      </c>
      <c r="F110" s="89">
        <f t="shared" si="1"/>
        <v>526.45000000000005</v>
      </c>
      <c r="G110" s="90">
        <v>160</v>
      </c>
      <c r="H110" s="91">
        <v>20</v>
      </c>
      <c r="I110" s="165">
        <v>0.23400000000000001</v>
      </c>
    </row>
    <row r="111" spans="1:9" s="1" customFormat="1" ht="11.25" x14ac:dyDescent="0.2">
      <c r="A111" s="179"/>
      <c r="B111" s="182">
        <v>116120</v>
      </c>
      <c r="C111" s="306" t="s">
        <v>274</v>
      </c>
      <c r="D111" s="75" t="s">
        <v>432</v>
      </c>
      <c r="E111" s="89">
        <v>548.41999999999996</v>
      </c>
      <c r="F111" s="89">
        <f t="shared" si="1"/>
        <v>658.1</v>
      </c>
      <c r="G111" s="90">
        <v>160</v>
      </c>
      <c r="H111" s="91">
        <v>20</v>
      </c>
      <c r="I111" s="165">
        <v>0.27100000000000002</v>
      </c>
    </row>
    <row r="112" spans="1:9" s="1" customFormat="1" ht="11.25" x14ac:dyDescent="0.2">
      <c r="A112" s="179"/>
      <c r="B112" s="182">
        <v>116130</v>
      </c>
      <c r="C112" s="306" t="s">
        <v>274</v>
      </c>
      <c r="D112" s="67" t="s">
        <v>433</v>
      </c>
      <c r="E112" s="89">
        <v>594.9</v>
      </c>
      <c r="F112" s="89">
        <f t="shared" si="1"/>
        <v>713.88</v>
      </c>
      <c r="G112" s="90">
        <v>160</v>
      </c>
      <c r="H112" s="91">
        <v>20</v>
      </c>
      <c r="I112" s="165">
        <v>0.29299999999999998</v>
      </c>
    </row>
    <row r="113" spans="1:9" s="1" customFormat="1" ht="11.25" x14ac:dyDescent="0.2">
      <c r="A113" s="179"/>
      <c r="B113" s="182">
        <v>116140</v>
      </c>
      <c r="C113" s="306" t="s">
        <v>274</v>
      </c>
      <c r="D113" s="67" t="s">
        <v>434</v>
      </c>
      <c r="E113" s="89">
        <v>781.5</v>
      </c>
      <c r="F113" s="89">
        <f t="shared" si="1"/>
        <v>937.8</v>
      </c>
      <c r="G113" s="90">
        <v>120</v>
      </c>
      <c r="H113" s="91">
        <v>10</v>
      </c>
      <c r="I113" s="165">
        <v>0.32900000000000001</v>
      </c>
    </row>
    <row r="114" spans="1:9" s="1" customFormat="1" ht="11.25" x14ac:dyDescent="0.2">
      <c r="A114" s="179"/>
      <c r="B114" s="182">
        <v>117100</v>
      </c>
      <c r="C114" s="306" t="s">
        <v>274</v>
      </c>
      <c r="D114" s="67" t="s">
        <v>435</v>
      </c>
      <c r="E114" s="89">
        <v>973.46</v>
      </c>
      <c r="F114" s="89">
        <f t="shared" si="1"/>
        <v>1168.1500000000001</v>
      </c>
      <c r="G114" s="90">
        <v>80</v>
      </c>
      <c r="H114" s="91">
        <v>10</v>
      </c>
      <c r="I114" s="165">
        <v>0.47699999999999998</v>
      </c>
    </row>
    <row r="115" spans="1:9" s="1" customFormat="1" ht="11.25" x14ac:dyDescent="0.2">
      <c r="A115" s="179"/>
      <c r="B115" s="182">
        <v>117110</v>
      </c>
      <c r="C115" s="306" t="s">
        <v>274</v>
      </c>
      <c r="D115" s="67" t="s">
        <v>436</v>
      </c>
      <c r="E115" s="89">
        <v>1003.62</v>
      </c>
      <c r="F115" s="89">
        <f t="shared" si="1"/>
        <v>1204.3399999999999</v>
      </c>
      <c r="G115" s="90">
        <v>80</v>
      </c>
      <c r="H115" s="91">
        <v>10</v>
      </c>
      <c r="I115" s="165">
        <v>0.52100000000000002</v>
      </c>
    </row>
    <row r="116" spans="1:9" s="1" customFormat="1" ht="11.25" x14ac:dyDescent="0.2">
      <c r="A116" s="179"/>
      <c r="B116" s="182">
        <v>117120</v>
      </c>
      <c r="C116" s="306" t="s">
        <v>274</v>
      </c>
      <c r="D116" s="67" t="s">
        <v>437</v>
      </c>
      <c r="E116" s="89">
        <v>1096.83</v>
      </c>
      <c r="F116" s="89">
        <f t="shared" si="1"/>
        <v>1316.2</v>
      </c>
      <c r="G116" s="90">
        <v>60</v>
      </c>
      <c r="H116" s="91">
        <v>5</v>
      </c>
      <c r="I116" s="165">
        <v>0.54600000000000004</v>
      </c>
    </row>
    <row r="117" spans="1:9" s="1" customFormat="1" ht="11.25" x14ac:dyDescent="0.2">
      <c r="A117" s="179"/>
      <c r="B117" s="182">
        <v>117140</v>
      </c>
      <c r="C117" s="306" t="s">
        <v>274</v>
      </c>
      <c r="D117" s="67" t="s">
        <v>438</v>
      </c>
      <c r="E117" s="89">
        <v>1096.83</v>
      </c>
      <c r="F117" s="89">
        <f t="shared" si="1"/>
        <v>1316.2</v>
      </c>
      <c r="G117" s="90">
        <v>60</v>
      </c>
      <c r="H117" s="91">
        <v>5</v>
      </c>
      <c r="I117" s="165">
        <v>0.60899999999999999</v>
      </c>
    </row>
    <row r="118" spans="1:9" s="1" customFormat="1" ht="11.25" x14ac:dyDescent="0.2">
      <c r="A118" s="179"/>
      <c r="B118" s="182">
        <v>110200</v>
      </c>
      <c r="C118" s="307" t="s">
        <v>275</v>
      </c>
      <c r="D118" s="75" t="s">
        <v>439</v>
      </c>
      <c r="E118" s="89">
        <v>111.21</v>
      </c>
      <c r="F118" s="89">
        <f t="shared" si="1"/>
        <v>133.44999999999999</v>
      </c>
      <c r="G118" s="90">
        <v>960</v>
      </c>
      <c r="H118" s="91">
        <v>20</v>
      </c>
      <c r="I118" s="165">
        <v>4.5999999999999999E-2</v>
      </c>
    </row>
    <row r="119" spans="1:9" s="1" customFormat="1" ht="11.25" x14ac:dyDescent="0.2">
      <c r="A119" s="179"/>
      <c r="B119" s="182">
        <v>111200</v>
      </c>
      <c r="C119" s="307" t="s">
        <v>275</v>
      </c>
      <c r="D119" s="75" t="s">
        <v>440</v>
      </c>
      <c r="E119" s="89">
        <v>109.36</v>
      </c>
      <c r="F119" s="89">
        <f t="shared" si="1"/>
        <v>131.22999999999999</v>
      </c>
      <c r="G119" s="90">
        <v>960</v>
      </c>
      <c r="H119" s="91">
        <v>20</v>
      </c>
      <c r="I119" s="165">
        <v>6.8000000000000005E-2</v>
      </c>
    </row>
    <row r="120" spans="1:9" s="1" customFormat="1" ht="11.25" x14ac:dyDescent="0.2">
      <c r="A120" s="179"/>
      <c r="B120" s="182">
        <v>112210</v>
      </c>
      <c r="C120" s="307" t="s">
        <v>275</v>
      </c>
      <c r="D120" s="75" t="s">
        <v>441</v>
      </c>
      <c r="E120" s="89">
        <v>122.34</v>
      </c>
      <c r="F120" s="89">
        <f t="shared" si="1"/>
        <v>146.81</v>
      </c>
      <c r="G120" s="90">
        <v>480</v>
      </c>
      <c r="H120" s="91">
        <v>20</v>
      </c>
      <c r="I120" s="165">
        <v>0.08</v>
      </c>
    </row>
    <row r="121" spans="1:9" s="1" customFormat="1" ht="11.25" x14ac:dyDescent="0.2">
      <c r="A121" s="179"/>
      <c r="B121" s="181">
        <v>112200</v>
      </c>
      <c r="C121" s="168" t="s">
        <v>275</v>
      </c>
      <c r="D121" s="112" t="s">
        <v>442</v>
      </c>
      <c r="E121" s="113">
        <v>88.02</v>
      </c>
      <c r="F121" s="113">
        <f t="shared" si="1"/>
        <v>105.62</v>
      </c>
      <c r="G121" s="114">
        <v>480</v>
      </c>
      <c r="H121" s="114">
        <v>20</v>
      </c>
      <c r="I121" s="164">
        <v>9.0999999999999998E-2</v>
      </c>
    </row>
    <row r="122" spans="1:9" s="1" customFormat="1" ht="11.25" x14ac:dyDescent="0.2">
      <c r="A122" s="179"/>
      <c r="B122" s="182">
        <v>113210</v>
      </c>
      <c r="C122" s="307" t="s">
        <v>275</v>
      </c>
      <c r="D122" s="75" t="s">
        <v>443</v>
      </c>
      <c r="E122" s="89">
        <v>169.02</v>
      </c>
      <c r="F122" s="89">
        <f t="shared" si="1"/>
        <v>202.82</v>
      </c>
      <c r="G122" s="90">
        <v>400</v>
      </c>
      <c r="H122" s="91">
        <v>20</v>
      </c>
      <c r="I122" s="165">
        <v>0.128</v>
      </c>
    </row>
    <row r="123" spans="1:9" s="1" customFormat="1" ht="11.25" x14ac:dyDescent="0.2">
      <c r="A123" s="179"/>
      <c r="B123" s="181">
        <v>113200</v>
      </c>
      <c r="C123" s="168" t="s">
        <v>275</v>
      </c>
      <c r="D123" s="112" t="s">
        <v>444</v>
      </c>
      <c r="E123" s="113">
        <v>179.6</v>
      </c>
      <c r="F123" s="113">
        <f t="shared" si="1"/>
        <v>215.52</v>
      </c>
      <c r="G123" s="114">
        <v>240</v>
      </c>
      <c r="H123" s="114">
        <v>20</v>
      </c>
      <c r="I123" s="164">
        <v>0.16800000000000001</v>
      </c>
    </row>
    <row r="124" spans="1:9" s="1" customFormat="1" ht="11.25" x14ac:dyDescent="0.2">
      <c r="A124" s="179"/>
      <c r="B124" s="182">
        <v>114220</v>
      </c>
      <c r="C124" s="307" t="s">
        <v>275</v>
      </c>
      <c r="D124" s="67" t="s">
        <v>445</v>
      </c>
      <c r="E124" s="89">
        <v>294.33999999999997</v>
      </c>
      <c r="F124" s="89">
        <f t="shared" si="1"/>
        <v>353.21</v>
      </c>
      <c r="G124" s="93">
        <v>240</v>
      </c>
      <c r="H124" s="93">
        <v>20</v>
      </c>
      <c r="I124" s="165">
        <v>0.16600000000000001</v>
      </c>
    </row>
    <row r="125" spans="1:9" s="1" customFormat="1" ht="11.25" x14ac:dyDescent="0.2">
      <c r="A125" s="179"/>
      <c r="B125" s="182">
        <v>114210</v>
      </c>
      <c r="C125" s="307" t="s">
        <v>275</v>
      </c>
      <c r="D125" s="67" t="s">
        <v>446</v>
      </c>
      <c r="E125" s="89">
        <v>344.26</v>
      </c>
      <c r="F125" s="89">
        <f t="shared" si="1"/>
        <v>413.11</v>
      </c>
      <c r="G125" s="93">
        <v>240</v>
      </c>
      <c r="H125" s="93">
        <v>20</v>
      </c>
      <c r="I125" s="165">
        <v>0.20300000000000001</v>
      </c>
    </row>
    <row r="126" spans="1:9" s="1" customFormat="1" ht="11.25" x14ac:dyDescent="0.2">
      <c r="A126" s="179"/>
      <c r="B126" s="182">
        <v>114200</v>
      </c>
      <c r="C126" s="307" t="s">
        <v>275</v>
      </c>
      <c r="D126" s="67" t="s">
        <v>447</v>
      </c>
      <c r="E126" s="89">
        <v>300.33999999999997</v>
      </c>
      <c r="F126" s="89">
        <f t="shared" si="1"/>
        <v>360.41</v>
      </c>
      <c r="G126" s="93">
        <v>160</v>
      </c>
      <c r="H126" s="93">
        <v>20</v>
      </c>
      <c r="I126" s="165">
        <v>0.23599999999999999</v>
      </c>
    </row>
    <row r="127" spans="1:9" s="1" customFormat="1" ht="11.25" x14ac:dyDescent="0.2">
      <c r="A127" s="179"/>
      <c r="B127" s="181">
        <v>115220</v>
      </c>
      <c r="C127" s="168" t="s">
        <v>275</v>
      </c>
      <c r="D127" s="112" t="s">
        <v>448</v>
      </c>
      <c r="E127" s="113">
        <v>166.56</v>
      </c>
      <c r="F127" s="113">
        <f t="shared" si="1"/>
        <v>199.87</v>
      </c>
      <c r="G127" s="114">
        <v>240</v>
      </c>
      <c r="H127" s="114">
        <v>20</v>
      </c>
      <c r="I127" s="164">
        <v>0.245</v>
      </c>
    </row>
    <row r="128" spans="1:9" s="1" customFormat="1" ht="11.25" x14ac:dyDescent="0.2">
      <c r="A128" s="179"/>
      <c r="B128" s="183">
        <v>115210</v>
      </c>
      <c r="C128" s="307" t="s">
        <v>275</v>
      </c>
      <c r="D128" s="75" t="s">
        <v>449</v>
      </c>
      <c r="E128" s="89">
        <v>320.32</v>
      </c>
      <c r="F128" s="89">
        <f t="shared" si="1"/>
        <v>384.38</v>
      </c>
      <c r="G128" s="91">
        <v>160</v>
      </c>
      <c r="H128" s="91">
        <v>20</v>
      </c>
      <c r="I128" s="165">
        <v>0.29699999999999999</v>
      </c>
    </row>
    <row r="129" spans="1:9" s="27" customFormat="1" ht="11.25" x14ac:dyDescent="0.2">
      <c r="A129" s="179"/>
      <c r="B129" s="183">
        <v>115230</v>
      </c>
      <c r="C129" s="307" t="s">
        <v>275</v>
      </c>
      <c r="D129" s="75" t="s">
        <v>632</v>
      </c>
      <c r="E129" s="88">
        <v>396.9</v>
      </c>
      <c r="F129" s="88">
        <f t="shared" si="1"/>
        <v>476.28</v>
      </c>
      <c r="G129" s="93">
        <v>120</v>
      </c>
      <c r="H129" s="93">
        <v>10</v>
      </c>
      <c r="I129" s="279">
        <v>0.307</v>
      </c>
    </row>
    <row r="130" spans="1:9" s="1" customFormat="1" ht="11.25" x14ac:dyDescent="0.2">
      <c r="A130" s="179"/>
      <c r="B130" s="181">
        <v>115200</v>
      </c>
      <c r="C130" s="168" t="s">
        <v>275</v>
      </c>
      <c r="D130" s="112" t="s">
        <v>450</v>
      </c>
      <c r="E130" s="113">
        <v>269.56</v>
      </c>
      <c r="F130" s="113">
        <f t="shared" si="1"/>
        <v>323.47000000000003</v>
      </c>
      <c r="G130" s="114">
        <v>80</v>
      </c>
      <c r="H130" s="114">
        <v>10</v>
      </c>
      <c r="I130" s="164">
        <v>0.43</v>
      </c>
    </row>
    <row r="131" spans="1:9" s="1" customFormat="1" ht="11.25" x14ac:dyDescent="0.2">
      <c r="A131" s="179"/>
      <c r="B131" s="182">
        <v>116210</v>
      </c>
      <c r="C131" s="307" t="s">
        <v>275</v>
      </c>
      <c r="D131" s="75" t="s">
        <v>451</v>
      </c>
      <c r="E131" s="89">
        <v>1206.51</v>
      </c>
      <c r="F131" s="89">
        <f t="shared" si="1"/>
        <v>1447.81</v>
      </c>
      <c r="G131" s="90">
        <v>60</v>
      </c>
      <c r="H131" s="91">
        <v>5</v>
      </c>
      <c r="I131" s="165">
        <v>0.45900000000000002</v>
      </c>
    </row>
    <row r="132" spans="1:9" s="1" customFormat="1" ht="11.25" x14ac:dyDescent="0.2">
      <c r="A132" s="179"/>
      <c r="B132" s="182">
        <v>116200</v>
      </c>
      <c r="C132" s="307" t="s">
        <v>275</v>
      </c>
      <c r="D132" s="75" t="s">
        <v>452</v>
      </c>
      <c r="E132" s="89">
        <v>2854.5</v>
      </c>
      <c r="F132" s="89">
        <f t="shared" si="1"/>
        <v>3425.4</v>
      </c>
      <c r="G132" s="90">
        <v>60</v>
      </c>
      <c r="H132" s="91">
        <v>5</v>
      </c>
      <c r="I132" s="165">
        <v>0.61199999999999999</v>
      </c>
    </row>
    <row r="133" spans="1:9" s="1" customFormat="1" ht="11.25" x14ac:dyDescent="0.2">
      <c r="A133" s="179"/>
      <c r="B133" s="182">
        <v>117210</v>
      </c>
      <c r="C133" s="307" t="s">
        <v>275</v>
      </c>
      <c r="D133" s="75" t="s">
        <v>453</v>
      </c>
      <c r="E133" s="89">
        <v>2604.98</v>
      </c>
      <c r="F133" s="89">
        <f t="shared" si="1"/>
        <v>3125.98</v>
      </c>
      <c r="G133" s="90">
        <v>40</v>
      </c>
      <c r="H133" s="91">
        <v>5</v>
      </c>
      <c r="I133" s="165">
        <v>0.73499999999999999</v>
      </c>
    </row>
    <row r="134" spans="1:9" s="1" customFormat="1" ht="11.25" x14ac:dyDescent="0.2">
      <c r="A134" s="179"/>
      <c r="B134" s="182">
        <v>117200</v>
      </c>
      <c r="C134" s="307" t="s">
        <v>275</v>
      </c>
      <c r="D134" s="75" t="s">
        <v>454</v>
      </c>
      <c r="E134" s="89">
        <v>4113.1400000000003</v>
      </c>
      <c r="F134" s="89">
        <f t="shared" si="1"/>
        <v>4935.7700000000004</v>
      </c>
      <c r="G134" s="90">
        <v>32</v>
      </c>
      <c r="H134" s="91">
        <v>4</v>
      </c>
      <c r="I134" s="165">
        <v>1.1379999999999999</v>
      </c>
    </row>
    <row r="135" spans="1:9" s="1" customFormat="1" ht="11.25" x14ac:dyDescent="0.2">
      <c r="A135" s="179"/>
      <c r="B135" s="182">
        <v>110300</v>
      </c>
      <c r="C135" s="307" t="s">
        <v>275</v>
      </c>
      <c r="D135" s="75" t="s">
        <v>455</v>
      </c>
      <c r="E135" s="89">
        <v>137.72999999999999</v>
      </c>
      <c r="F135" s="89">
        <f t="shared" si="1"/>
        <v>165.28</v>
      </c>
      <c r="G135" s="90">
        <v>960</v>
      </c>
      <c r="H135" s="91">
        <v>20</v>
      </c>
      <c r="I135" s="165">
        <v>4.3999999999999997E-2</v>
      </c>
    </row>
    <row r="136" spans="1:9" s="1" customFormat="1" ht="11.25" x14ac:dyDescent="0.2">
      <c r="A136" s="179"/>
      <c r="B136" s="182">
        <v>111300</v>
      </c>
      <c r="C136" s="307" t="s">
        <v>275</v>
      </c>
      <c r="D136" s="75" t="s">
        <v>456</v>
      </c>
      <c r="E136" s="89">
        <v>112.68</v>
      </c>
      <c r="F136" s="89">
        <f t="shared" si="1"/>
        <v>135.22</v>
      </c>
      <c r="G136" s="90">
        <v>960</v>
      </c>
      <c r="H136" s="91">
        <v>20</v>
      </c>
      <c r="I136" s="165">
        <v>5.6000000000000001E-2</v>
      </c>
    </row>
    <row r="137" spans="1:9" s="1" customFormat="1" ht="11.25" x14ac:dyDescent="0.2">
      <c r="A137" s="179"/>
      <c r="B137" s="182">
        <v>112310</v>
      </c>
      <c r="C137" s="307" t="s">
        <v>275</v>
      </c>
      <c r="D137" s="75" t="s">
        <v>457</v>
      </c>
      <c r="E137" s="89">
        <v>151.59</v>
      </c>
      <c r="F137" s="89">
        <f t="shared" si="1"/>
        <v>181.91</v>
      </c>
      <c r="G137" s="90">
        <v>480</v>
      </c>
      <c r="H137" s="91">
        <v>20</v>
      </c>
      <c r="I137" s="165">
        <v>6.9000000000000006E-2</v>
      </c>
    </row>
    <row r="138" spans="1:9" s="1" customFormat="1" ht="11.25" x14ac:dyDescent="0.2">
      <c r="A138" s="179"/>
      <c r="B138" s="182">
        <v>112300</v>
      </c>
      <c r="C138" s="307" t="s">
        <v>275</v>
      </c>
      <c r="D138" s="75" t="s">
        <v>458</v>
      </c>
      <c r="E138" s="89">
        <v>137.72999999999999</v>
      </c>
      <c r="F138" s="89">
        <f t="shared" si="1"/>
        <v>165.28</v>
      </c>
      <c r="G138" s="90">
        <v>480</v>
      </c>
      <c r="H138" s="91">
        <v>20</v>
      </c>
      <c r="I138" s="165">
        <v>8.5000000000000006E-2</v>
      </c>
    </row>
    <row r="139" spans="1:9" s="1" customFormat="1" ht="11.25" x14ac:dyDescent="0.2">
      <c r="A139" s="179"/>
      <c r="B139" s="182">
        <v>113310</v>
      </c>
      <c r="C139" s="307" t="s">
        <v>275</v>
      </c>
      <c r="D139" s="75" t="s">
        <v>459</v>
      </c>
      <c r="E139" s="89">
        <v>187.79</v>
      </c>
      <c r="F139" s="89">
        <f t="shared" si="1"/>
        <v>225.35</v>
      </c>
      <c r="G139" s="90">
        <v>480</v>
      </c>
      <c r="H139" s="91">
        <v>20</v>
      </c>
      <c r="I139" s="165">
        <v>0.121</v>
      </c>
    </row>
    <row r="140" spans="1:9" s="1" customFormat="1" ht="11.25" x14ac:dyDescent="0.2">
      <c r="A140" s="179"/>
      <c r="B140" s="182">
        <v>113300</v>
      </c>
      <c r="C140" s="307" t="s">
        <v>275</v>
      </c>
      <c r="D140" s="75" t="s">
        <v>460</v>
      </c>
      <c r="E140" s="89">
        <v>250.38</v>
      </c>
      <c r="F140" s="89">
        <f t="shared" si="1"/>
        <v>300.45999999999998</v>
      </c>
      <c r="G140" s="90">
        <v>240</v>
      </c>
      <c r="H140" s="91">
        <v>20</v>
      </c>
      <c r="I140" s="165">
        <v>0.153</v>
      </c>
    </row>
    <row r="141" spans="1:9" s="1" customFormat="1" ht="11.25" x14ac:dyDescent="0.2">
      <c r="A141" s="179"/>
      <c r="B141" s="182">
        <v>115320</v>
      </c>
      <c r="C141" s="307" t="s">
        <v>275</v>
      </c>
      <c r="D141" s="75" t="s">
        <v>461</v>
      </c>
      <c r="E141" s="89">
        <v>262.89</v>
      </c>
      <c r="F141" s="89">
        <f t="shared" si="1"/>
        <v>315.47000000000003</v>
      </c>
      <c r="G141" s="90">
        <v>240</v>
      </c>
      <c r="H141" s="91">
        <v>20</v>
      </c>
      <c r="I141" s="165">
        <v>0.22700000000000001</v>
      </c>
    </row>
    <row r="142" spans="1:9" s="1" customFormat="1" ht="11.25" x14ac:dyDescent="0.2">
      <c r="A142" s="179"/>
      <c r="B142" s="182">
        <v>115310</v>
      </c>
      <c r="C142" s="307" t="s">
        <v>275</v>
      </c>
      <c r="D142" s="75" t="s">
        <v>462</v>
      </c>
      <c r="E142" s="89">
        <v>281.66000000000003</v>
      </c>
      <c r="F142" s="89">
        <f t="shared" ref="F142:F205" si="2">ROUND(E142*1.2,2)</f>
        <v>337.99</v>
      </c>
      <c r="G142" s="90">
        <v>160</v>
      </c>
      <c r="H142" s="91">
        <v>20</v>
      </c>
      <c r="I142" s="165">
        <v>0.25700000000000001</v>
      </c>
    </row>
    <row r="143" spans="1:9" s="1" customFormat="1" ht="11.25" x14ac:dyDescent="0.2">
      <c r="A143" s="179"/>
      <c r="B143" s="182">
        <v>115300</v>
      </c>
      <c r="C143" s="307" t="s">
        <v>275</v>
      </c>
      <c r="D143" s="75" t="s">
        <v>463</v>
      </c>
      <c r="E143" s="89">
        <v>344.26</v>
      </c>
      <c r="F143" s="89">
        <f t="shared" si="2"/>
        <v>413.11</v>
      </c>
      <c r="G143" s="90">
        <v>120</v>
      </c>
      <c r="H143" s="91">
        <v>10</v>
      </c>
      <c r="I143" s="165">
        <v>0.371</v>
      </c>
    </row>
    <row r="144" spans="1:9" s="1" customFormat="1" ht="11.25" x14ac:dyDescent="0.2">
      <c r="A144" s="179"/>
      <c r="B144" s="182">
        <v>110400</v>
      </c>
      <c r="C144" s="307" t="s">
        <v>275</v>
      </c>
      <c r="D144" s="75" t="s">
        <v>464</v>
      </c>
      <c r="E144" s="89">
        <v>111.21</v>
      </c>
      <c r="F144" s="89">
        <f t="shared" si="2"/>
        <v>133.44999999999999</v>
      </c>
      <c r="G144" s="90">
        <v>960</v>
      </c>
      <c r="H144" s="91">
        <v>20</v>
      </c>
      <c r="I144" s="165">
        <v>4.2999999999999997E-2</v>
      </c>
    </row>
    <row r="145" spans="1:9" s="1" customFormat="1" ht="11.25" x14ac:dyDescent="0.2">
      <c r="A145" s="179"/>
      <c r="B145" s="182">
        <v>111400</v>
      </c>
      <c r="C145" s="307" t="s">
        <v>275</v>
      </c>
      <c r="D145" s="75" t="s">
        <v>465</v>
      </c>
      <c r="E145" s="89">
        <v>109.36</v>
      </c>
      <c r="F145" s="89">
        <f t="shared" si="2"/>
        <v>131.22999999999999</v>
      </c>
      <c r="G145" s="90">
        <v>960</v>
      </c>
      <c r="H145" s="91">
        <v>20</v>
      </c>
      <c r="I145" s="165">
        <v>6.3E-2</v>
      </c>
    </row>
    <row r="146" spans="1:9" s="1" customFormat="1" ht="11.25" x14ac:dyDescent="0.2">
      <c r="A146" s="179"/>
      <c r="B146" s="182">
        <v>112410</v>
      </c>
      <c r="C146" s="307" t="s">
        <v>275</v>
      </c>
      <c r="D146" s="75" t="s">
        <v>466</v>
      </c>
      <c r="E146" s="89">
        <v>129.75</v>
      </c>
      <c r="F146" s="89">
        <f t="shared" si="2"/>
        <v>155.69999999999999</v>
      </c>
      <c r="G146" s="90">
        <v>480</v>
      </c>
      <c r="H146" s="91">
        <v>20</v>
      </c>
      <c r="I146" s="165">
        <v>6.9000000000000006E-2</v>
      </c>
    </row>
    <row r="147" spans="1:9" s="1" customFormat="1" ht="11.25" x14ac:dyDescent="0.2">
      <c r="A147" s="179"/>
      <c r="B147" s="181">
        <v>112400</v>
      </c>
      <c r="C147" s="168" t="s">
        <v>275</v>
      </c>
      <c r="D147" s="112" t="s">
        <v>467</v>
      </c>
      <c r="E147" s="113">
        <v>88.02</v>
      </c>
      <c r="F147" s="113">
        <f t="shared" si="2"/>
        <v>105.62</v>
      </c>
      <c r="G147" s="114">
        <v>480</v>
      </c>
      <c r="H147" s="114">
        <v>20</v>
      </c>
      <c r="I147" s="164">
        <v>0.08</v>
      </c>
    </row>
    <row r="148" spans="1:9" s="1" customFormat="1" ht="11.25" x14ac:dyDescent="0.2">
      <c r="A148" s="179"/>
      <c r="B148" s="182">
        <v>113410</v>
      </c>
      <c r="C148" s="307" t="s">
        <v>275</v>
      </c>
      <c r="D148" s="75" t="s">
        <v>468</v>
      </c>
      <c r="E148" s="89">
        <v>187.79</v>
      </c>
      <c r="F148" s="89">
        <f t="shared" si="2"/>
        <v>225.35</v>
      </c>
      <c r="G148" s="90">
        <v>400</v>
      </c>
      <c r="H148" s="91">
        <v>20</v>
      </c>
      <c r="I148" s="165">
        <v>0.104</v>
      </c>
    </row>
    <row r="149" spans="1:9" s="1" customFormat="1" ht="11.25" x14ac:dyDescent="0.2">
      <c r="A149" s="179"/>
      <c r="B149" s="181">
        <v>113400</v>
      </c>
      <c r="C149" s="168" t="s">
        <v>275</v>
      </c>
      <c r="D149" s="112" t="s">
        <v>469</v>
      </c>
      <c r="E149" s="113">
        <v>174.97</v>
      </c>
      <c r="F149" s="113">
        <f t="shared" si="2"/>
        <v>209.96</v>
      </c>
      <c r="G149" s="114">
        <v>240</v>
      </c>
      <c r="H149" s="114">
        <v>20</v>
      </c>
      <c r="I149" s="164">
        <v>0.14399999999999999</v>
      </c>
    </row>
    <row r="150" spans="1:9" s="1" customFormat="1" ht="11.25" x14ac:dyDescent="0.2">
      <c r="A150" s="179"/>
      <c r="B150" s="182">
        <v>114420</v>
      </c>
      <c r="C150" s="307" t="s">
        <v>275</v>
      </c>
      <c r="D150" s="67" t="s">
        <v>470</v>
      </c>
      <c r="E150" s="89">
        <v>268.57</v>
      </c>
      <c r="F150" s="89">
        <f t="shared" si="2"/>
        <v>322.27999999999997</v>
      </c>
      <c r="G150" s="93">
        <v>240</v>
      </c>
      <c r="H150" s="93">
        <v>20</v>
      </c>
      <c r="I150" s="165">
        <v>0.14899999999999999</v>
      </c>
    </row>
    <row r="151" spans="1:9" s="1" customFormat="1" ht="11.25" x14ac:dyDescent="0.2">
      <c r="A151" s="179"/>
      <c r="B151" s="182">
        <v>114410</v>
      </c>
      <c r="C151" s="307" t="s">
        <v>275</v>
      </c>
      <c r="D151" s="67" t="s">
        <v>471</v>
      </c>
      <c r="E151" s="89">
        <v>315.35000000000002</v>
      </c>
      <c r="F151" s="89">
        <f t="shared" si="2"/>
        <v>378.42</v>
      </c>
      <c r="G151" s="93">
        <v>240</v>
      </c>
      <c r="H151" s="93">
        <v>20</v>
      </c>
      <c r="I151" s="165">
        <v>0.17499999999999999</v>
      </c>
    </row>
    <row r="152" spans="1:9" s="1" customFormat="1" ht="11.25" x14ac:dyDescent="0.2">
      <c r="A152" s="179"/>
      <c r="B152" s="182">
        <v>114400</v>
      </c>
      <c r="C152" s="307" t="s">
        <v>275</v>
      </c>
      <c r="D152" s="67" t="s">
        <v>472</v>
      </c>
      <c r="E152" s="89">
        <v>285.91000000000003</v>
      </c>
      <c r="F152" s="89">
        <f t="shared" si="2"/>
        <v>343.09</v>
      </c>
      <c r="G152" s="93">
        <v>160</v>
      </c>
      <c r="H152" s="93">
        <v>20</v>
      </c>
      <c r="I152" s="165">
        <v>0.219</v>
      </c>
    </row>
    <row r="153" spans="1:9" s="1" customFormat="1" ht="11.25" x14ac:dyDescent="0.2">
      <c r="A153" s="179"/>
      <c r="B153" s="181">
        <v>115420</v>
      </c>
      <c r="C153" s="168" t="s">
        <v>275</v>
      </c>
      <c r="D153" s="112" t="s">
        <v>473</v>
      </c>
      <c r="E153" s="113">
        <v>172.9</v>
      </c>
      <c r="F153" s="113">
        <f t="shared" si="2"/>
        <v>207.48</v>
      </c>
      <c r="G153" s="114">
        <v>240</v>
      </c>
      <c r="H153" s="114">
        <v>20</v>
      </c>
      <c r="I153" s="164">
        <v>0.25600000000000001</v>
      </c>
    </row>
    <row r="154" spans="1:9" s="1" customFormat="1" ht="11.25" x14ac:dyDescent="0.2">
      <c r="A154" s="179"/>
      <c r="B154" s="183">
        <v>115410</v>
      </c>
      <c r="C154" s="307" t="s">
        <v>275</v>
      </c>
      <c r="D154" s="75" t="s">
        <v>474</v>
      </c>
      <c r="E154" s="89">
        <v>293.39999999999998</v>
      </c>
      <c r="F154" s="89">
        <f t="shared" si="2"/>
        <v>352.08</v>
      </c>
      <c r="G154" s="91">
        <v>160</v>
      </c>
      <c r="H154" s="91">
        <v>20</v>
      </c>
      <c r="I154" s="165">
        <v>0.246</v>
      </c>
    </row>
    <row r="155" spans="1:9" s="27" customFormat="1" ht="11.25" x14ac:dyDescent="0.2">
      <c r="A155" s="179"/>
      <c r="B155" s="75">
        <v>115430</v>
      </c>
      <c r="C155" s="433" t="s">
        <v>275</v>
      </c>
      <c r="D155" s="75" t="s">
        <v>633</v>
      </c>
      <c r="E155" s="88">
        <v>396.9</v>
      </c>
      <c r="F155" s="88">
        <f t="shared" si="2"/>
        <v>476.28</v>
      </c>
      <c r="G155" s="93">
        <v>120</v>
      </c>
      <c r="H155" s="93">
        <v>10</v>
      </c>
      <c r="I155" s="279">
        <v>0.30499999999999999</v>
      </c>
    </row>
    <row r="156" spans="1:9" s="1" customFormat="1" ht="11.25" x14ac:dyDescent="0.2">
      <c r="A156" s="179"/>
      <c r="B156" s="181">
        <v>115400</v>
      </c>
      <c r="C156" s="168" t="s">
        <v>275</v>
      </c>
      <c r="D156" s="112" t="s">
        <v>475</v>
      </c>
      <c r="E156" s="113">
        <v>238.9</v>
      </c>
      <c r="F156" s="113">
        <f t="shared" si="2"/>
        <v>286.68</v>
      </c>
      <c r="G156" s="114">
        <v>120</v>
      </c>
      <c r="H156" s="114">
        <v>10</v>
      </c>
      <c r="I156" s="164">
        <v>0.35</v>
      </c>
    </row>
    <row r="157" spans="1:9" s="1" customFormat="1" ht="11.25" x14ac:dyDescent="0.2">
      <c r="A157" s="179"/>
      <c r="B157" s="182">
        <v>116410</v>
      </c>
      <c r="C157" s="307" t="s">
        <v>275</v>
      </c>
      <c r="D157" s="75" t="s">
        <v>476</v>
      </c>
      <c r="E157" s="89">
        <v>1179.0999999999999</v>
      </c>
      <c r="F157" s="89">
        <f t="shared" si="2"/>
        <v>1414.92</v>
      </c>
      <c r="G157" s="90">
        <v>60</v>
      </c>
      <c r="H157" s="91">
        <v>5</v>
      </c>
      <c r="I157" s="165">
        <v>0.44</v>
      </c>
    </row>
    <row r="158" spans="1:9" s="1" customFormat="1" ht="11.25" x14ac:dyDescent="0.2">
      <c r="A158" s="179"/>
      <c r="B158" s="182">
        <v>116400</v>
      </c>
      <c r="C158" s="307" t="s">
        <v>275</v>
      </c>
      <c r="D158" s="75" t="s">
        <v>477</v>
      </c>
      <c r="E158" s="89">
        <v>2659.79</v>
      </c>
      <c r="F158" s="89">
        <f t="shared" si="2"/>
        <v>3191.75</v>
      </c>
      <c r="G158" s="90">
        <v>60</v>
      </c>
      <c r="H158" s="91">
        <v>5</v>
      </c>
      <c r="I158" s="165">
        <v>0.49</v>
      </c>
    </row>
    <row r="159" spans="1:9" s="1" customFormat="1" ht="11.25" x14ac:dyDescent="0.2">
      <c r="A159" s="179"/>
      <c r="B159" s="182">
        <v>117410</v>
      </c>
      <c r="C159" s="307" t="s">
        <v>275</v>
      </c>
      <c r="D159" s="75" t="s">
        <v>478</v>
      </c>
      <c r="E159" s="89">
        <v>2386.66</v>
      </c>
      <c r="F159" s="89">
        <f t="shared" si="2"/>
        <v>2863.99</v>
      </c>
      <c r="G159" s="90">
        <v>60</v>
      </c>
      <c r="H159" s="91">
        <v>5</v>
      </c>
      <c r="I159" s="165">
        <v>0.71399999999999997</v>
      </c>
    </row>
    <row r="160" spans="1:9" s="1" customFormat="1" ht="11.25" x14ac:dyDescent="0.2">
      <c r="A160" s="179"/>
      <c r="B160" s="182">
        <v>117400</v>
      </c>
      <c r="C160" s="307" t="s">
        <v>275</v>
      </c>
      <c r="D160" s="75" t="s">
        <v>479</v>
      </c>
      <c r="E160" s="89">
        <v>3446.55</v>
      </c>
      <c r="F160" s="89">
        <f t="shared" si="2"/>
        <v>4135.8599999999997</v>
      </c>
      <c r="G160" s="90">
        <v>48</v>
      </c>
      <c r="H160" s="91">
        <v>4</v>
      </c>
      <c r="I160" s="165">
        <v>0.9</v>
      </c>
    </row>
    <row r="161" spans="1:9" s="1" customFormat="1" ht="22.5" x14ac:dyDescent="0.2">
      <c r="A161" s="179"/>
      <c r="B161" s="75">
        <v>115740</v>
      </c>
      <c r="C161" s="436" t="s">
        <v>604</v>
      </c>
      <c r="D161" s="75" t="s">
        <v>480</v>
      </c>
      <c r="E161" s="89">
        <v>1946.25</v>
      </c>
      <c r="F161" s="89">
        <f t="shared" si="2"/>
        <v>2335.5</v>
      </c>
      <c r="G161" s="90">
        <v>96</v>
      </c>
      <c r="H161" s="91">
        <v>8</v>
      </c>
      <c r="I161" s="165">
        <v>0.38100000000000001</v>
      </c>
    </row>
    <row r="162" spans="1:9" s="1" customFormat="1" ht="11.25" x14ac:dyDescent="0.2">
      <c r="A162" s="179"/>
      <c r="B162" s="182">
        <v>111710</v>
      </c>
      <c r="C162" s="65" t="s">
        <v>276</v>
      </c>
      <c r="D162" s="75" t="s">
        <v>72</v>
      </c>
      <c r="E162" s="89">
        <v>81.569999999999993</v>
      </c>
      <c r="F162" s="89">
        <f t="shared" si="2"/>
        <v>97.88</v>
      </c>
      <c r="G162" s="90">
        <v>1400</v>
      </c>
      <c r="H162" s="91">
        <v>20</v>
      </c>
      <c r="I162" s="165">
        <v>2.1999999999999999E-2</v>
      </c>
    </row>
    <row r="163" spans="1:9" s="1" customFormat="1" ht="11.25" x14ac:dyDescent="0.2">
      <c r="A163" s="179"/>
      <c r="B163" s="182">
        <v>112720</v>
      </c>
      <c r="C163" s="65" t="s">
        <v>276</v>
      </c>
      <c r="D163" s="75" t="s">
        <v>73</v>
      </c>
      <c r="E163" s="89">
        <v>111.21</v>
      </c>
      <c r="F163" s="89">
        <f t="shared" si="2"/>
        <v>133.44999999999999</v>
      </c>
      <c r="G163" s="90">
        <v>960</v>
      </c>
      <c r="H163" s="91">
        <v>20</v>
      </c>
      <c r="I163" s="165">
        <v>3.4000000000000002E-2</v>
      </c>
    </row>
    <row r="164" spans="1:9" s="1" customFormat="1" ht="11.25" x14ac:dyDescent="0.2">
      <c r="A164" s="179"/>
      <c r="B164" s="181">
        <v>112710</v>
      </c>
      <c r="C164" s="160" t="s">
        <v>276</v>
      </c>
      <c r="D164" s="112" t="s">
        <v>74</v>
      </c>
      <c r="E164" s="113">
        <v>46.21</v>
      </c>
      <c r="F164" s="113">
        <f t="shared" si="2"/>
        <v>55.45</v>
      </c>
      <c r="G164" s="114">
        <v>960</v>
      </c>
      <c r="H164" s="114">
        <v>20</v>
      </c>
      <c r="I164" s="164">
        <v>3.3000000000000002E-2</v>
      </c>
    </row>
    <row r="165" spans="1:9" s="1" customFormat="1" ht="11.25" x14ac:dyDescent="0.2">
      <c r="A165" s="179"/>
      <c r="B165" s="181">
        <v>112715</v>
      </c>
      <c r="C165" s="168" t="s">
        <v>277</v>
      </c>
      <c r="D165" s="112" t="s">
        <v>150</v>
      </c>
      <c r="E165" s="113">
        <v>83.41</v>
      </c>
      <c r="F165" s="113">
        <f t="shared" si="2"/>
        <v>100.09</v>
      </c>
      <c r="G165" s="114">
        <v>960</v>
      </c>
      <c r="H165" s="114">
        <v>20</v>
      </c>
      <c r="I165" s="164">
        <v>3.5999999999999997E-2</v>
      </c>
    </row>
    <row r="166" spans="1:9" s="1" customFormat="1" ht="11.25" x14ac:dyDescent="0.2">
      <c r="A166" s="179"/>
      <c r="B166" s="182">
        <v>113710</v>
      </c>
      <c r="C166" s="65" t="s">
        <v>276</v>
      </c>
      <c r="D166" s="75" t="s">
        <v>289</v>
      </c>
      <c r="E166" s="89">
        <v>84.52</v>
      </c>
      <c r="F166" s="89">
        <f t="shared" si="2"/>
        <v>101.42</v>
      </c>
      <c r="G166" s="90">
        <v>576</v>
      </c>
      <c r="H166" s="91">
        <v>12</v>
      </c>
      <c r="I166" s="165">
        <v>0.06</v>
      </c>
    </row>
    <row r="167" spans="1:9" s="1" customFormat="1" ht="11.25" x14ac:dyDescent="0.2">
      <c r="A167" s="179"/>
      <c r="B167" s="182">
        <v>113715</v>
      </c>
      <c r="C167" s="65" t="s">
        <v>277</v>
      </c>
      <c r="D167" s="75" t="s">
        <v>295</v>
      </c>
      <c r="E167" s="89">
        <v>93.88</v>
      </c>
      <c r="F167" s="89">
        <f t="shared" si="2"/>
        <v>112.66</v>
      </c>
      <c r="G167" s="90">
        <v>960</v>
      </c>
      <c r="H167" s="91">
        <v>20</v>
      </c>
      <c r="I167" s="165">
        <v>4.8000000000000001E-2</v>
      </c>
    </row>
    <row r="168" spans="1:9" s="1" customFormat="1" ht="11.25" x14ac:dyDescent="0.2">
      <c r="A168" s="179"/>
      <c r="B168" s="182">
        <v>114720</v>
      </c>
      <c r="C168" s="65" t="s">
        <v>276</v>
      </c>
      <c r="D168" s="67" t="s">
        <v>100</v>
      </c>
      <c r="E168" s="89">
        <v>152.38999999999999</v>
      </c>
      <c r="F168" s="89">
        <f t="shared" si="2"/>
        <v>182.87</v>
      </c>
      <c r="G168" s="93">
        <v>480</v>
      </c>
      <c r="H168" s="93">
        <v>20</v>
      </c>
      <c r="I168" s="165">
        <v>7.9000000000000001E-2</v>
      </c>
    </row>
    <row r="169" spans="1:9" s="1" customFormat="1" ht="11.25" x14ac:dyDescent="0.2">
      <c r="A169" s="179"/>
      <c r="B169" s="182">
        <v>114730</v>
      </c>
      <c r="C169" s="65" t="s">
        <v>277</v>
      </c>
      <c r="D169" s="75" t="s">
        <v>525</v>
      </c>
      <c r="E169" s="89">
        <v>551.55999999999995</v>
      </c>
      <c r="F169" s="89">
        <f t="shared" si="2"/>
        <v>661.87</v>
      </c>
      <c r="G169" s="93">
        <v>480</v>
      </c>
      <c r="H169" s="93">
        <v>20</v>
      </c>
      <c r="I169" s="165">
        <v>7.0999999999999994E-2</v>
      </c>
    </row>
    <row r="170" spans="1:9" s="1" customFormat="1" ht="11.25" x14ac:dyDescent="0.2">
      <c r="A170" s="179"/>
      <c r="B170" s="182">
        <v>114710</v>
      </c>
      <c r="C170" s="65" t="s">
        <v>276</v>
      </c>
      <c r="D170" s="67" t="s">
        <v>148</v>
      </c>
      <c r="E170" s="89">
        <v>159.04</v>
      </c>
      <c r="F170" s="89">
        <f t="shared" si="2"/>
        <v>190.85</v>
      </c>
      <c r="G170" s="93">
        <v>480</v>
      </c>
      <c r="H170" s="93">
        <v>20</v>
      </c>
      <c r="I170" s="165">
        <v>8.5000000000000006E-2</v>
      </c>
    </row>
    <row r="171" spans="1:9" s="1" customFormat="1" ht="11.25" x14ac:dyDescent="0.2">
      <c r="A171" s="179"/>
      <c r="B171" s="181">
        <v>115720</v>
      </c>
      <c r="C171" s="160" t="s">
        <v>276</v>
      </c>
      <c r="D171" s="112" t="s">
        <v>144</v>
      </c>
      <c r="E171" s="113">
        <v>100.16</v>
      </c>
      <c r="F171" s="113">
        <f t="shared" si="2"/>
        <v>120.19</v>
      </c>
      <c r="G171" s="114">
        <v>480</v>
      </c>
      <c r="H171" s="114">
        <v>20</v>
      </c>
      <c r="I171" s="164">
        <v>0.11700000000000001</v>
      </c>
    </row>
    <row r="172" spans="1:9" s="1" customFormat="1" ht="11.25" x14ac:dyDescent="0.2">
      <c r="A172" s="179"/>
      <c r="B172" s="181">
        <v>115725</v>
      </c>
      <c r="C172" s="160" t="s">
        <v>277</v>
      </c>
      <c r="D172" s="112" t="s">
        <v>145</v>
      </c>
      <c r="E172" s="113">
        <v>100.16</v>
      </c>
      <c r="F172" s="113">
        <f t="shared" si="2"/>
        <v>120.19</v>
      </c>
      <c r="G172" s="114">
        <v>480</v>
      </c>
      <c r="H172" s="114">
        <v>20</v>
      </c>
      <c r="I172" s="164">
        <v>0.10100000000000001</v>
      </c>
    </row>
    <row r="173" spans="1:9" s="1" customFormat="1" ht="11.25" x14ac:dyDescent="0.2">
      <c r="A173" s="179"/>
      <c r="B173" s="182">
        <v>115710</v>
      </c>
      <c r="C173" s="65" t="s">
        <v>276</v>
      </c>
      <c r="D173" s="75" t="s">
        <v>152</v>
      </c>
      <c r="E173" s="89">
        <v>147.12</v>
      </c>
      <c r="F173" s="89">
        <f t="shared" si="2"/>
        <v>176.54</v>
      </c>
      <c r="G173" s="90">
        <v>480</v>
      </c>
      <c r="H173" s="91">
        <v>20</v>
      </c>
      <c r="I173" s="165">
        <v>0.126</v>
      </c>
    </row>
    <row r="174" spans="1:9" s="1" customFormat="1" ht="11.25" x14ac:dyDescent="0.2">
      <c r="A174" s="179"/>
      <c r="B174" s="182">
        <v>115715</v>
      </c>
      <c r="C174" s="65" t="s">
        <v>277</v>
      </c>
      <c r="D174" s="75" t="s">
        <v>296</v>
      </c>
      <c r="E174" s="89">
        <v>147.12</v>
      </c>
      <c r="F174" s="89">
        <f t="shared" si="2"/>
        <v>176.54</v>
      </c>
      <c r="G174" s="90">
        <v>480</v>
      </c>
      <c r="H174" s="91">
        <v>20</v>
      </c>
      <c r="I174" s="165">
        <v>9.8000000000000004E-2</v>
      </c>
    </row>
    <row r="175" spans="1:9" s="1" customFormat="1" ht="11.25" x14ac:dyDescent="0.2">
      <c r="A175" s="179"/>
      <c r="B175" s="182">
        <v>115700</v>
      </c>
      <c r="C175" s="65" t="s">
        <v>276</v>
      </c>
      <c r="D175" s="67" t="s">
        <v>149</v>
      </c>
      <c r="E175" s="89">
        <v>198.46</v>
      </c>
      <c r="F175" s="89">
        <f t="shared" si="2"/>
        <v>238.15</v>
      </c>
      <c r="G175" s="93">
        <v>240</v>
      </c>
      <c r="H175" s="93">
        <v>20</v>
      </c>
      <c r="I175" s="165">
        <v>0.122</v>
      </c>
    </row>
    <row r="176" spans="1:9" s="1" customFormat="1" ht="11.25" x14ac:dyDescent="0.2">
      <c r="A176" s="179"/>
      <c r="B176" s="182">
        <v>115705</v>
      </c>
      <c r="C176" s="65" t="s">
        <v>277</v>
      </c>
      <c r="D176" s="75" t="s">
        <v>523</v>
      </c>
      <c r="E176" s="89">
        <v>201.42</v>
      </c>
      <c r="F176" s="89">
        <f t="shared" si="2"/>
        <v>241.7</v>
      </c>
      <c r="G176" s="90">
        <v>480</v>
      </c>
      <c r="H176" s="91">
        <v>20</v>
      </c>
      <c r="I176" s="165">
        <v>0.115</v>
      </c>
    </row>
    <row r="177" spans="1:9" s="1" customFormat="1" ht="11.25" x14ac:dyDescent="0.2">
      <c r="A177" s="179"/>
      <c r="B177" s="182">
        <v>116710</v>
      </c>
      <c r="C177" s="65" t="s">
        <v>276</v>
      </c>
      <c r="D177" s="75" t="s">
        <v>115</v>
      </c>
      <c r="E177" s="89">
        <v>312.38</v>
      </c>
      <c r="F177" s="89">
        <f t="shared" si="2"/>
        <v>374.86</v>
      </c>
      <c r="G177" s="90">
        <v>240</v>
      </c>
      <c r="H177" s="91">
        <v>20</v>
      </c>
      <c r="I177" s="165">
        <v>0.17299999999999999</v>
      </c>
    </row>
    <row r="178" spans="1:9" s="1" customFormat="1" ht="11.25" x14ac:dyDescent="0.2">
      <c r="A178" s="179"/>
      <c r="B178" s="182">
        <v>117710</v>
      </c>
      <c r="C178" s="65" t="s">
        <v>276</v>
      </c>
      <c r="D178" s="75" t="s">
        <v>116</v>
      </c>
      <c r="E178" s="89">
        <v>904.9</v>
      </c>
      <c r="F178" s="89">
        <f t="shared" si="2"/>
        <v>1085.8800000000001</v>
      </c>
      <c r="G178" s="90">
        <v>160</v>
      </c>
      <c r="H178" s="91">
        <v>20</v>
      </c>
      <c r="I178" s="165">
        <v>0.29899999999999999</v>
      </c>
    </row>
    <row r="179" spans="1:9" s="1" customFormat="1" ht="11.25" x14ac:dyDescent="0.2">
      <c r="A179" s="179"/>
      <c r="B179" s="182">
        <v>117700</v>
      </c>
      <c r="C179" s="65" t="s">
        <v>276</v>
      </c>
      <c r="D179" s="75" t="s">
        <v>75</v>
      </c>
      <c r="E179" s="89">
        <v>932.3</v>
      </c>
      <c r="F179" s="89">
        <f t="shared" si="2"/>
        <v>1118.76</v>
      </c>
      <c r="G179" s="90">
        <v>160</v>
      </c>
      <c r="H179" s="91">
        <v>20</v>
      </c>
      <c r="I179" s="165">
        <v>0.28999999999999998</v>
      </c>
    </row>
    <row r="180" spans="1:9" s="1" customFormat="1" ht="11.25" x14ac:dyDescent="0.2">
      <c r="A180" s="179"/>
      <c r="B180" s="181">
        <v>115440</v>
      </c>
      <c r="C180" s="160" t="s">
        <v>278</v>
      </c>
      <c r="D180" s="156" t="s">
        <v>569</v>
      </c>
      <c r="E180" s="113">
        <v>203.9</v>
      </c>
      <c r="F180" s="113">
        <f t="shared" si="2"/>
        <v>244.68</v>
      </c>
      <c r="G180" s="114">
        <v>144</v>
      </c>
      <c r="H180" s="114">
        <v>12</v>
      </c>
      <c r="I180" s="164">
        <v>0.11</v>
      </c>
    </row>
    <row r="181" spans="1:9" s="1" customFormat="1" ht="11.25" x14ac:dyDescent="0.2">
      <c r="A181" s="179"/>
      <c r="B181" s="182">
        <v>112900</v>
      </c>
      <c r="C181" s="65" t="s">
        <v>278</v>
      </c>
      <c r="D181" s="75" t="s">
        <v>458</v>
      </c>
      <c r="E181" s="89">
        <v>556.07000000000005</v>
      </c>
      <c r="F181" s="89">
        <f t="shared" si="2"/>
        <v>667.28</v>
      </c>
      <c r="G181" s="90">
        <v>480</v>
      </c>
      <c r="H181" s="91">
        <v>20</v>
      </c>
      <c r="I181" s="165">
        <v>0.106</v>
      </c>
    </row>
    <row r="182" spans="1:9" s="1" customFormat="1" ht="11.25" x14ac:dyDescent="0.2">
      <c r="A182" s="179"/>
      <c r="B182" s="181">
        <v>115480</v>
      </c>
      <c r="C182" s="160" t="s">
        <v>278</v>
      </c>
      <c r="D182" s="156" t="s">
        <v>570</v>
      </c>
      <c r="E182" s="113">
        <v>203.9</v>
      </c>
      <c r="F182" s="113">
        <f t="shared" si="2"/>
        <v>244.68</v>
      </c>
      <c r="G182" s="114">
        <v>144</v>
      </c>
      <c r="H182" s="114">
        <v>12</v>
      </c>
      <c r="I182" s="164">
        <v>0.1</v>
      </c>
    </row>
    <row r="183" spans="1:9" s="1" customFormat="1" ht="11.25" x14ac:dyDescent="0.2">
      <c r="A183" s="179"/>
      <c r="B183" s="182">
        <v>113900</v>
      </c>
      <c r="C183" s="65" t="s">
        <v>278</v>
      </c>
      <c r="D183" s="75" t="s">
        <v>460</v>
      </c>
      <c r="E183" s="89">
        <v>696.83</v>
      </c>
      <c r="F183" s="89">
        <f t="shared" si="2"/>
        <v>836.2</v>
      </c>
      <c r="G183" s="90">
        <v>240</v>
      </c>
      <c r="H183" s="91">
        <v>20</v>
      </c>
      <c r="I183" s="165">
        <v>0.183</v>
      </c>
    </row>
    <row r="184" spans="1:9" s="1" customFormat="1" ht="11.25" x14ac:dyDescent="0.2">
      <c r="A184" s="179"/>
      <c r="B184" s="182">
        <v>114900</v>
      </c>
      <c r="C184" s="65" t="s">
        <v>278</v>
      </c>
      <c r="D184" s="67" t="s">
        <v>472</v>
      </c>
      <c r="E184" s="89">
        <v>370.71</v>
      </c>
      <c r="F184" s="89">
        <f t="shared" si="2"/>
        <v>444.85</v>
      </c>
      <c r="G184" s="93">
        <v>96</v>
      </c>
      <c r="H184" s="93">
        <v>8</v>
      </c>
      <c r="I184" s="165">
        <v>0.252</v>
      </c>
    </row>
    <row r="185" spans="1:9" s="1" customFormat="1" ht="11.25" x14ac:dyDescent="0.2">
      <c r="A185" s="179"/>
      <c r="B185" s="181">
        <v>115540</v>
      </c>
      <c r="C185" s="160" t="s">
        <v>278</v>
      </c>
      <c r="D185" s="156" t="s">
        <v>572</v>
      </c>
      <c r="E185" s="113">
        <v>407.78</v>
      </c>
      <c r="F185" s="113">
        <f t="shared" si="2"/>
        <v>489.34</v>
      </c>
      <c r="G185" s="114">
        <v>192</v>
      </c>
      <c r="H185" s="114">
        <v>24</v>
      </c>
      <c r="I185" s="164">
        <v>0.25</v>
      </c>
    </row>
    <row r="186" spans="1:9" s="1" customFormat="1" ht="11.25" x14ac:dyDescent="0.2">
      <c r="A186" s="179"/>
      <c r="B186" s="182">
        <v>115910</v>
      </c>
      <c r="C186" s="65" t="s">
        <v>278</v>
      </c>
      <c r="D186" s="75" t="s">
        <v>573</v>
      </c>
      <c r="E186" s="89">
        <v>407.78</v>
      </c>
      <c r="F186" s="89">
        <f t="shared" si="2"/>
        <v>489.34</v>
      </c>
      <c r="G186" s="90">
        <v>120</v>
      </c>
      <c r="H186" s="91">
        <v>10</v>
      </c>
      <c r="I186" s="165">
        <v>0.23100000000000001</v>
      </c>
    </row>
    <row r="187" spans="1:9" s="1" customFormat="1" ht="11.25" x14ac:dyDescent="0.2">
      <c r="A187" s="179"/>
      <c r="B187" s="181">
        <v>115580</v>
      </c>
      <c r="C187" s="160" t="s">
        <v>278</v>
      </c>
      <c r="D187" s="156" t="s">
        <v>574</v>
      </c>
      <c r="E187" s="113">
        <v>407.78</v>
      </c>
      <c r="F187" s="113">
        <f t="shared" si="2"/>
        <v>489.34</v>
      </c>
      <c r="G187" s="114">
        <v>208</v>
      </c>
      <c r="H187" s="114">
        <v>26</v>
      </c>
      <c r="I187" s="164">
        <v>0.22</v>
      </c>
    </row>
    <row r="188" spans="1:9" s="1" customFormat="1" ht="11.25" x14ac:dyDescent="0.2">
      <c r="A188" s="179"/>
      <c r="B188" s="181">
        <v>115680</v>
      </c>
      <c r="C188" s="160" t="s">
        <v>278</v>
      </c>
      <c r="D188" s="156" t="s">
        <v>571</v>
      </c>
      <c r="E188" s="113">
        <v>407.78</v>
      </c>
      <c r="F188" s="113">
        <f t="shared" si="2"/>
        <v>489.34</v>
      </c>
      <c r="G188" s="114">
        <v>144</v>
      </c>
      <c r="H188" s="114">
        <v>18</v>
      </c>
      <c r="I188" s="164">
        <v>0.32</v>
      </c>
    </row>
    <row r="189" spans="1:9" s="1" customFormat="1" ht="11.25" x14ac:dyDescent="0.2">
      <c r="A189" s="179"/>
      <c r="B189" s="182">
        <v>115900</v>
      </c>
      <c r="C189" s="65" t="s">
        <v>278</v>
      </c>
      <c r="D189" s="75" t="s">
        <v>463</v>
      </c>
      <c r="E189" s="89">
        <v>667.28</v>
      </c>
      <c r="F189" s="89">
        <f t="shared" si="2"/>
        <v>800.74</v>
      </c>
      <c r="G189" s="90">
        <v>60</v>
      </c>
      <c r="H189" s="91">
        <v>5</v>
      </c>
      <c r="I189" s="165">
        <v>0.45300000000000001</v>
      </c>
    </row>
    <row r="190" spans="1:9" s="1" customFormat="1" ht="11.25" x14ac:dyDescent="0.2">
      <c r="A190" s="179"/>
      <c r="B190" s="181">
        <v>115880</v>
      </c>
      <c r="C190" s="160" t="s">
        <v>278</v>
      </c>
      <c r="D190" s="156" t="s">
        <v>399</v>
      </c>
      <c r="E190" s="113">
        <v>500.46</v>
      </c>
      <c r="F190" s="113">
        <f t="shared" si="2"/>
        <v>600.54999999999995</v>
      </c>
      <c r="G190" s="114">
        <v>80</v>
      </c>
      <c r="H190" s="114">
        <v>10</v>
      </c>
      <c r="I190" s="164">
        <v>0.38500000000000001</v>
      </c>
    </row>
    <row r="191" spans="1:9" s="1" customFormat="1" ht="11.25" x14ac:dyDescent="0.2">
      <c r="A191" s="179"/>
      <c r="B191" s="181">
        <v>115935</v>
      </c>
      <c r="C191" s="160" t="s">
        <v>278</v>
      </c>
      <c r="D191" s="112" t="s">
        <v>480</v>
      </c>
      <c r="E191" s="113">
        <v>500.46</v>
      </c>
      <c r="F191" s="113">
        <f t="shared" si="2"/>
        <v>600.54999999999995</v>
      </c>
      <c r="G191" s="114">
        <v>96</v>
      </c>
      <c r="H191" s="114">
        <v>12</v>
      </c>
      <c r="I191" s="164">
        <v>0.38500000000000001</v>
      </c>
    </row>
    <row r="192" spans="1:9" s="1" customFormat="1" ht="22.5" x14ac:dyDescent="0.2">
      <c r="A192" s="179"/>
      <c r="B192" s="182">
        <v>115930</v>
      </c>
      <c r="C192" s="65" t="s">
        <v>605</v>
      </c>
      <c r="D192" s="75" t="s">
        <v>480</v>
      </c>
      <c r="E192" s="88">
        <v>685.83</v>
      </c>
      <c r="F192" s="88">
        <f t="shared" si="2"/>
        <v>823</v>
      </c>
      <c r="G192" s="93">
        <v>60</v>
      </c>
      <c r="H192" s="93">
        <v>5</v>
      </c>
      <c r="I192" s="279">
        <v>0.45100000000000001</v>
      </c>
    </row>
    <row r="193" spans="1:9" s="1" customFormat="1" ht="22.5" x14ac:dyDescent="0.2">
      <c r="A193" s="179"/>
      <c r="B193" s="182">
        <v>115920</v>
      </c>
      <c r="C193" s="65" t="s">
        <v>324</v>
      </c>
      <c r="D193" s="75" t="s">
        <v>482</v>
      </c>
      <c r="E193" s="89">
        <v>1075.06</v>
      </c>
      <c r="F193" s="89">
        <f t="shared" si="2"/>
        <v>1290.07</v>
      </c>
      <c r="G193" s="90">
        <v>80</v>
      </c>
      <c r="H193" s="91">
        <v>10</v>
      </c>
      <c r="I193" s="165">
        <v>0.46300000000000002</v>
      </c>
    </row>
    <row r="194" spans="1:9" s="1" customFormat="1" ht="22.5" x14ac:dyDescent="0.2">
      <c r="A194" s="179"/>
      <c r="B194" s="181">
        <v>115940</v>
      </c>
      <c r="C194" s="160" t="s">
        <v>381</v>
      </c>
      <c r="D194" s="112" t="s">
        <v>483</v>
      </c>
      <c r="E194" s="113">
        <v>556.07000000000005</v>
      </c>
      <c r="F194" s="113">
        <f t="shared" si="2"/>
        <v>667.28</v>
      </c>
      <c r="G194" s="114">
        <v>96</v>
      </c>
      <c r="H194" s="114">
        <v>12</v>
      </c>
      <c r="I194" s="164">
        <v>0.38700000000000001</v>
      </c>
    </row>
    <row r="195" spans="1:9" s="1" customFormat="1" ht="22.5" x14ac:dyDescent="0.2">
      <c r="A195" s="179"/>
      <c r="B195" s="181">
        <v>115950</v>
      </c>
      <c r="C195" s="160" t="s">
        <v>390</v>
      </c>
      <c r="D195" s="112" t="s">
        <v>481</v>
      </c>
      <c r="E195" s="113">
        <v>519</v>
      </c>
      <c r="F195" s="113">
        <f t="shared" si="2"/>
        <v>622.79999999999995</v>
      </c>
      <c r="G195" s="114">
        <v>120</v>
      </c>
      <c r="H195" s="114">
        <v>15</v>
      </c>
      <c r="I195" s="166">
        <v>0.35599999999999998</v>
      </c>
    </row>
    <row r="196" spans="1:9" s="1" customFormat="1" ht="22.5" x14ac:dyDescent="0.2">
      <c r="A196" s="179"/>
      <c r="B196" s="181">
        <v>115960</v>
      </c>
      <c r="C196" s="160" t="s">
        <v>391</v>
      </c>
      <c r="D196" s="112" t="s">
        <v>481</v>
      </c>
      <c r="E196" s="113">
        <v>519</v>
      </c>
      <c r="F196" s="113">
        <f t="shared" si="2"/>
        <v>622.79999999999995</v>
      </c>
      <c r="G196" s="114">
        <v>120</v>
      </c>
      <c r="H196" s="114">
        <v>15</v>
      </c>
      <c r="I196" s="166">
        <v>0.36199999999999999</v>
      </c>
    </row>
    <row r="197" spans="1:9" s="1" customFormat="1" ht="11.25" x14ac:dyDescent="0.2">
      <c r="A197" s="179"/>
      <c r="B197" s="181">
        <v>115970</v>
      </c>
      <c r="C197" s="160" t="s">
        <v>485</v>
      </c>
      <c r="D197" s="156" t="s">
        <v>398</v>
      </c>
      <c r="E197" s="113">
        <v>556.07000000000005</v>
      </c>
      <c r="F197" s="113">
        <f t="shared" si="2"/>
        <v>667.28</v>
      </c>
      <c r="G197" s="114">
        <v>96</v>
      </c>
      <c r="H197" s="114">
        <v>12</v>
      </c>
      <c r="I197" s="166">
        <v>0.377</v>
      </c>
    </row>
    <row r="198" spans="1:9" s="1" customFormat="1" ht="11.25" x14ac:dyDescent="0.2">
      <c r="A198" s="179"/>
      <c r="B198" s="183">
        <v>112810</v>
      </c>
      <c r="C198" s="84" t="s">
        <v>348</v>
      </c>
      <c r="D198" s="75">
        <v>50</v>
      </c>
      <c r="E198" s="89">
        <v>292.16000000000003</v>
      </c>
      <c r="F198" s="89">
        <f t="shared" si="2"/>
        <v>350.59</v>
      </c>
      <c r="G198" s="91">
        <v>480</v>
      </c>
      <c r="H198" s="91">
        <v>20</v>
      </c>
      <c r="I198" s="165">
        <v>6.7000000000000004E-2</v>
      </c>
    </row>
    <row r="199" spans="1:9" s="1" customFormat="1" ht="11.25" x14ac:dyDescent="0.2">
      <c r="A199" s="179"/>
      <c r="B199" s="183">
        <v>113810</v>
      </c>
      <c r="C199" s="84" t="s">
        <v>348</v>
      </c>
      <c r="D199" s="75">
        <v>75</v>
      </c>
      <c r="E199" s="89">
        <v>306.74</v>
      </c>
      <c r="F199" s="89">
        <f t="shared" si="2"/>
        <v>368.09</v>
      </c>
      <c r="G199" s="91">
        <v>480</v>
      </c>
      <c r="H199" s="91">
        <v>20</v>
      </c>
      <c r="I199" s="165">
        <v>9.8000000000000004E-2</v>
      </c>
    </row>
    <row r="200" spans="1:9" s="1" customFormat="1" ht="11.25" x14ac:dyDescent="0.2">
      <c r="A200" s="179"/>
      <c r="B200" s="183">
        <v>115810</v>
      </c>
      <c r="C200" s="84" t="s">
        <v>348</v>
      </c>
      <c r="D200" s="75">
        <v>110</v>
      </c>
      <c r="E200" s="89">
        <v>423.66</v>
      </c>
      <c r="F200" s="89">
        <f t="shared" si="2"/>
        <v>508.39</v>
      </c>
      <c r="G200" s="91">
        <v>240</v>
      </c>
      <c r="H200" s="91">
        <v>20</v>
      </c>
      <c r="I200" s="165">
        <v>0.224</v>
      </c>
    </row>
    <row r="201" spans="1:9" s="1" customFormat="1" ht="11.25" x14ac:dyDescent="0.2">
      <c r="A201" s="179"/>
      <c r="B201" s="182">
        <v>110510</v>
      </c>
      <c r="C201" s="84" t="s">
        <v>279</v>
      </c>
      <c r="D201" s="75">
        <v>32</v>
      </c>
      <c r="E201" s="89">
        <v>77.849999999999994</v>
      </c>
      <c r="F201" s="89">
        <f t="shared" si="2"/>
        <v>93.42</v>
      </c>
      <c r="G201" s="90">
        <v>1400</v>
      </c>
      <c r="H201" s="91">
        <v>20</v>
      </c>
      <c r="I201" s="165">
        <v>2.8000000000000001E-2</v>
      </c>
    </row>
    <row r="202" spans="1:9" s="1" customFormat="1" ht="11.25" x14ac:dyDescent="0.2">
      <c r="A202" s="179"/>
      <c r="B202" s="182">
        <v>111510</v>
      </c>
      <c r="C202" s="84" t="s">
        <v>279</v>
      </c>
      <c r="D202" s="75">
        <v>40</v>
      </c>
      <c r="E202" s="89">
        <v>83.41</v>
      </c>
      <c r="F202" s="89">
        <f t="shared" si="2"/>
        <v>100.09</v>
      </c>
      <c r="G202" s="90">
        <v>960</v>
      </c>
      <c r="H202" s="91">
        <v>20</v>
      </c>
      <c r="I202" s="165">
        <v>0.04</v>
      </c>
    </row>
    <row r="203" spans="1:9" s="1" customFormat="1" ht="11.25" x14ac:dyDescent="0.2">
      <c r="A203" s="179"/>
      <c r="B203" s="181">
        <v>112510</v>
      </c>
      <c r="C203" s="168" t="s">
        <v>279</v>
      </c>
      <c r="D203" s="112">
        <v>50</v>
      </c>
      <c r="E203" s="113">
        <v>69.2</v>
      </c>
      <c r="F203" s="113">
        <f t="shared" si="2"/>
        <v>83.04</v>
      </c>
      <c r="G203" s="114">
        <v>960</v>
      </c>
      <c r="H203" s="114">
        <v>20</v>
      </c>
      <c r="I203" s="164">
        <v>5.3999999999999999E-2</v>
      </c>
    </row>
    <row r="204" spans="1:9" s="1" customFormat="1" ht="11.25" x14ac:dyDescent="0.2">
      <c r="A204" s="179"/>
      <c r="B204" s="183">
        <v>113510</v>
      </c>
      <c r="C204" s="84" t="s">
        <v>279</v>
      </c>
      <c r="D204" s="75">
        <v>75</v>
      </c>
      <c r="E204" s="89">
        <v>125.16</v>
      </c>
      <c r="F204" s="89">
        <f t="shared" si="2"/>
        <v>150.19</v>
      </c>
      <c r="G204" s="91">
        <v>480</v>
      </c>
      <c r="H204" s="91">
        <v>20</v>
      </c>
      <c r="I204" s="165">
        <v>8.5000000000000006E-2</v>
      </c>
    </row>
    <row r="205" spans="1:9" s="1" customFormat="1" ht="11.25" x14ac:dyDescent="0.2">
      <c r="A205" s="179"/>
      <c r="B205" s="183">
        <v>114510</v>
      </c>
      <c r="C205" s="84" t="s">
        <v>279</v>
      </c>
      <c r="D205" s="75">
        <v>90</v>
      </c>
      <c r="E205" s="89">
        <v>236.5</v>
      </c>
      <c r="F205" s="89">
        <f t="shared" si="2"/>
        <v>283.8</v>
      </c>
      <c r="G205" s="91">
        <v>480</v>
      </c>
      <c r="H205" s="91">
        <v>20</v>
      </c>
      <c r="I205" s="165">
        <v>0.10100000000000001</v>
      </c>
    </row>
    <row r="206" spans="1:9" s="1" customFormat="1" ht="11.25" x14ac:dyDescent="0.2">
      <c r="A206" s="179"/>
      <c r="B206" s="181">
        <v>115510</v>
      </c>
      <c r="C206" s="168" t="s">
        <v>279</v>
      </c>
      <c r="D206" s="112">
        <v>110</v>
      </c>
      <c r="E206" s="113">
        <v>144.22999999999999</v>
      </c>
      <c r="F206" s="113">
        <f t="shared" ref="F206:F269" si="3">ROUND(E206*1.2,2)</f>
        <v>173.08</v>
      </c>
      <c r="G206" s="114">
        <v>240</v>
      </c>
      <c r="H206" s="114">
        <v>20</v>
      </c>
      <c r="I206" s="164">
        <v>0.192</v>
      </c>
    </row>
    <row r="207" spans="1:9" s="1" customFormat="1" ht="11.25" x14ac:dyDescent="0.2">
      <c r="A207" s="179"/>
      <c r="B207" s="183">
        <v>116510</v>
      </c>
      <c r="C207" s="84" t="s">
        <v>279</v>
      </c>
      <c r="D207" s="75">
        <v>125</v>
      </c>
      <c r="E207" s="89">
        <v>630.66999999999996</v>
      </c>
      <c r="F207" s="89">
        <f t="shared" si="3"/>
        <v>756.8</v>
      </c>
      <c r="G207" s="91">
        <v>160</v>
      </c>
      <c r="H207" s="91">
        <v>20</v>
      </c>
      <c r="I207" s="165">
        <v>0.245</v>
      </c>
    </row>
    <row r="208" spans="1:9" s="1" customFormat="1" ht="11.25" x14ac:dyDescent="0.2">
      <c r="A208" s="179"/>
      <c r="B208" s="183">
        <v>117510</v>
      </c>
      <c r="C208" s="84" t="s">
        <v>279</v>
      </c>
      <c r="D208" s="75">
        <v>160</v>
      </c>
      <c r="E208" s="89">
        <v>946.03</v>
      </c>
      <c r="F208" s="89">
        <f t="shared" si="3"/>
        <v>1135.24</v>
      </c>
      <c r="G208" s="91">
        <v>120</v>
      </c>
      <c r="H208" s="91">
        <v>15</v>
      </c>
      <c r="I208" s="165">
        <v>0.45300000000000001</v>
      </c>
    </row>
    <row r="209" spans="1:9" s="1" customFormat="1" ht="22.5" x14ac:dyDescent="0.2">
      <c r="A209" s="179"/>
      <c r="B209" s="183">
        <v>110500</v>
      </c>
      <c r="C209" s="167" t="s">
        <v>298</v>
      </c>
      <c r="D209" s="75">
        <v>32</v>
      </c>
      <c r="E209" s="89">
        <v>77.849999999999994</v>
      </c>
      <c r="F209" s="89">
        <f t="shared" si="3"/>
        <v>93.42</v>
      </c>
      <c r="G209" s="91">
        <v>1400</v>
      </c>
      <c r="H209" s="91">
        <v>20</v>
      </c>
      <c r="I209" s="165">
        <v>2.7E-2</v>
      </c>
    </row>
    <row r="210" spans="1:9" s="1" customFormat="1" ht="22.5" x14ac:dyDescent="0.2">
      <c r="A210" s="179"/>
      <c r="B210" s="183">
        <v>111500</v>
      </c>
      <c r="C210" s="167" t="s">
        <v>298</v>
      </c>
      <c r="D210" s="75">
        <v>40</v>
      </c>
      <c r="E210" s="89">
        <v>83.41</v>
      </c>
      <c r="F210" s="89">
        <f t="shared" si="3"/>
        <v>100.09</v>
      </c>
      <c r="G210" s="91">
        <v>960</v>
      </c>
      <c r="H210" s="91">
        <v>20</v>
      </c>
      <c r="I210" s="165">
        <v>0.04</v>
      </c>
    </row>
    <row r="211" spans="1:9" s="1" customFormat="1" ht="22.5" x14ac:dyDescent="0.2">
      <c r="A211" s="179"/>
      <c r="B211" s="181">
        <v>112500</v>
      </c>
      <c r="C211" s="168" t="s">
        <v>298</v>
      </c>
      <c r="D211" s="112">
        <v>50</v>
      </c>
      <c r="E211" s="113">
        <v>69.2</v>
      </c>
      <c r="F211" s="113">
        <f t="shared" si="3"/>
        <v>83.04</v>
      </c>
      <c r="G211" s="114">
        <v>960</v>
      </c>
      <c r="H211" s="114">
        <v>20</v>
      </c>
      <c r="I211" s="164">
        <v>5.3999999999999999E-2</v>
      </c>
    </row>
    <row r="212" spans="1:9" s="1" customFormat="1" ht="22.5" x14ac:dyDescent="0.2">
      <c r="A212" s="179"/>
      <c r="B212" s="182">
        <v>113500</v>
      </c>
      <c r="C212" s="167" t="s">
        <v>298</v>
      </c>
      <c r="D212" s="75">
        <v>75</v>
      </c>
      <c r="E212" s="89">
        <v>125.16</v>
      </c>
      <c r="F212" s="89">
        <f t="shared" si="3"/>
        <v>150.19</v>
      </c>
      <c r="G212" s="90">
        <v>480</v>
      </c>
      <c r="H212" s="91">
        <v>20</v>
      </c>
      <c r="I212" s="165">
        <v>8.4000000000000005E-2</v>
      </c>
    </row>
    <row r="213" spans="1:9" s="1" customFormat="1" ht="22.5" x14ac:dyDescent="0.2">
      <c r="A213" s="179"/>
      <c r="B213" s="182">
        <v>114500</v>
      </c>
      <c r="C213" s="167" t="s">
        <v>298</v>
      </c>
      <c r="D213" s="67">
        <v>90</v>
      </c>
      <c r="E213" s="89">
        <v>220.72</v>
      </c>
      <c r="F213" s="89">
        <f t="shared" si="3"/>
        <v>264.86</v>
      </c>
      <c r="G213" s="93">
        <v>480</v>
      </c>
      <c r="H213" s="93">
        <v>20</v>
      </c>
      <c r="I213" s="165">
        <v>0.10199999999999999</v>
      </c>
    </row>
    <row r="214" spans="1:9" s="1" customFormat="1" ht="22.5" x14ac:dyDescent="0.2">
      <c r="A214" s="179"/>
      <c r="B214" s="181">
        <v>115500</v>
      </c>
      <c r="C214" s="168" t="s">
        <v>298</v>
      </c>
      <c r="D214" s="112">
        <v>110</v>
      </c>
      <c r="E214" s="113">
        <v>144.22999999999999</v>
      </c>
      <c r="F214" s="113">
        <f t="shared" si="3"/>
        <v>173.08</v>
      </c>
      <c r="G214" s="114">
        <v>240</v>
      </c>
      <c r="H214" s="114">
        <v>20</v>
      </c>
      <c r="I214" s="164">
        <v>0.192</v>
      </c>
    </row>
    <row r="215" spans="1:9" s="1" customFormat="1" ht="22.5" x14ac:dyDescent="0.2">
      <c r="A215" s="179"/>
      <c r="B215" s="182">
        <v>116500</v>
      </c>
      <c r="C215" s="167" t="s">
        <v>298</v>
      </c>
      <c r="D215" s="75">
        <v>125</v>
      </c>
      <c r="E215" s="89">
        <v>630.66999999999996</v>
      </c>
      <c r="F215" s="89">
        <f t="shared" si="3"/>
        <v>756.8</v>
      </c>
      <c r="G215" s="90">
        <v>160</v>
      </c>
      <c r="H215" s="91">
        <v>20</v>
      </c>
      <c r="I215" s="165">
        <v>0.21299999999999999</v>
      </c>
    </row>
    <row r="216" spans="1:9" s="1" customFormat="1" ht="22.5" x14ac:dyDescent="0.2">
      <c r="A216" s="179"/>
      <c r="B216" s="182">
        <v>117500</v>
      </c>
      <c r="C216" s="167" t="s">
        <v>298</v>
      </c>
      <c r="D216" s="75">
        <v>160</v>
      </c>
      <c r="E216" s="89">
        <v>1077.42</v>
      </c>
      <c r="F216" s="89">
        <f t="shared" si="3"/>
        <v>1292.9000000000001</v>
      </c>
      <c r="G216" s="90">
        <v>120</v>
      </c>
      <c r="H216" s="91">
        <v>15</v>
      </c>
      <c r="I216" s="165">
        <v>0.44400000000000001</v>
      </c>
    </row>
    <row r="217" spans="1:9" s="1" customFormat="1" ht="11.25" x14ac:dyDescent="0.2">
      <c r="A217" s="179"/>
      <c r="B217" s="182">
        <v>115750</v>
      </c>
      <c r="C217" s="84" t="s">
        <v>362</v>
      </c>
      <c r="D217" s="75" t="s">
        <v>151</v>
      </c>
      <c r="E217" s="89">
        <v>1112.1400000000001</v>
      </c>
      <c r="F217" s="89">
        <f t="shared" si="3"/>
        <v>1334.57</v>
      </c>
      <c r="G217" s="90">
        <v>288</v>
      </c>
      <c r="H217" s="91">
        <v>36</v>
      </c>
      <c r="I217" s="165">
        <v>0.20499999999999999</v>
      </c>
    </row>
    <row r="218" spans="1:9" s="1" customFormat="1" ht="22.5" x14ac:dyDescent="0.2">
      <c r="A218" s="179"/>
      <c r="B218" s="182">
        <v>115770</v>
      </c>
      <c r="C218" s="84" t="s">
        <v>299</v>
      </c>
      <c r="D218" s="75" t="s">
        <v>144</v>
      </c>
      <c r="E218" s="89">
        <v>500.7</v>
      </c>
      <c r="F218" s="89">
        <f t="shared" si="3"/>
        <v>600.84</v>
      </c>
      <c r="G218" s="90">
        <v>960</v>
      </c>
      <c r="H218" s="91">
        <v>20</v>
      </c>
      <c r="I218" s="165">
        <v>0.154</v>
      </c>
    </row>
    <row r="219" spans="1:9" s="1" customFormat="1" ht="22.5" x14ac:dyDescent="0.2">
      <c r="A219" s="179"/>
      <c r="B219" s="182">
        <v>115760</v>
      </c>
      <c r="C219" s="84" t="s">
        <v>299</v>
      </c>
      <c r="D219" s="75" t="s">
        <v>152</v>
      </c>
      <c r="E219" s="89">
        <v>500.7</v>
      </c>
      <c r="F219" s="89">
        <f t="shared" si="3"/>
        <v>600.84</v>
      </c>
      <c r="G219" s="90">
        <v>480</v>
      </c>
      <c r="H219" s="91">
        <v>20</v>
      </c>
      <c r="I219" s="165">
        <v>0.15</v>
      </c>
    </row>
    <row r="220" spans="1:9" s="1" customFormat="1" ht="11.25" x14ac:dyDescent="0.2">
      <c r="A220" s="179"/>
      <c r="B220" s="182">
        <v>111800</v>
      </c>
      <c r="C220" s="84" t="s">
        <v>280</v>
      </c>
      <c r="D220" s="75">
        <v>40</v>
      </c>
      <c r="E220" s="89">
        <v>195.62</v>
      </c>
      <c r="F220" s="89">
        <f t="shared" si="3"/>
        <v>234.74</v>
      </c>
      <c r="G220" s="90">
        <v>960</v>
      </c>
      <c r="H220" s="91">
        <v>20</v>
      </c>
      <c r="I220" s="165">
        <v>4.2000000000000003E-2</v>
      </c>
    </row>
    <row r="221" spans="1:9" s="1" customFormat="1" ht="11.25" x14ac:dyDescent="0.2">
      <c r="A221" s="179"/>
      <c r="B221" s="182">
        <v>112800</v>
      </c>
      <c r="C221" s="84" t="s">
        <v>280</v>
      </c>
      <c r="D221" s="75">
        <v>50</v>
      </c>
      <c r="E221" s="89">
        <v>215.14</v>
      </c>
      <c r="F221" s="89">
        <f t="shared" si="3"/>
        <v>258.17</v>
      </c>
      <c r="G221" s="90">
        <v>480</v>
      </c>
      <c r="H221" s="91">
        <v>20</v>
      </c>
      <c r="I221" s="165">
        <v>7.0999999999999994E-2</v>
      </c>
    </row>
    <row r="222" spans="1:9" s="1" customFormat="1" ht="11.25" x14ac:dyDescent="0.2">
      <c r="A222" s="179"/>
      <c r="B222" s="182">
        <v>113800</v>
      </c>
      <c r="C222" s="84" t="s">
        <v>280</v>
      </c>
      <c r="D222" s="75">
        <v>75</v>
      </c>
      <c r="E222" s="89">
        <v>268.95</v>
      </c>
      <c r="F222" s="89">
        <f t="shared" si="3"/>
        <v>322.74</v>
      </c>
      <c r="G222" s="90">
        <v>480</v>
      </c>
      <c r="H222" s="91">
        <v>20</v>
      </c>
      <c r="I222" s="165">
        <v>0.115</v>
      </c>
    </row>
    <row r="223" spans="1:9" s="1" customFormat="1" ht="11.25" x14ac:dyDescent="0.2">
      <c r="A223" s="179"/>
      <c r="B223" s="182">
        <v>114800</v>
      </c>
      <c r="C223" s="84" t="s">
        <v>280</v>
      </c>
      <c r="D223" s="67">
        <v>90</v>
      </c>
      <c r="E223" s="89">
        <v>367.89</v>
      </c>
      <c r="F223" s="89">
        <f t="shared" si="3"/>
        <v>441.47</v>
      </c>
      <c r="G223" s="93">
        <v>240</v>
      </c>
      <c r="H223" s="93">
        <v>20</v>
      </c>
      <c r="I223" s="165">
        <v>0.13500000000000001</v>
      </c>
    </row>
    <row r="224" spans="1:9" s="1" customFormat="1" ht="11.25" x14ac:dyDescent="0.2">
      <c r="A224" s="179"/>
      <c r="B224" s="181">
        <v>115800</v>
      </c>
      <c r="C224" s="168" t="s">
        <v>280</v>
      </c>
      <c r="D224" s="112">
        <v>110</v>
      </c>
      <c r="E224" s="113">
        <v>203.9</v>
      </c>
      <c r="F224" s="113">
        <f t="shared" si="3"/>
        <v>244.68</v>
      </c>
      <c r="G224" s="114">
        <v>160</v>
      </c>
      <c r="H224" s="114">
        <v>20</v>
      </c>
      <c r="I224" s="164">
        <v>0.27600000000000002</v>
      </c>
    </row>
    <row r="225" spans="1:9" s="1" customFormat="1" ht="11.25" x14ac:dyDescent="0.2">
      <c r="A225" s="179"/>
      <c r="B225" s="182">
        <v>112600</v>
      </c>
      <c r="C225" s="84" t="s">
        <v>281</v>
      </c>
      <c r="D225" s="75">
        <v>50</v>
      </c>
      <c r="E225" s="89">
        <v>324.37</v>
      </c>
      <c r="F225" s="89">
        <f t="shared" si="3"/>
        <v>389.24</v>
      </c>
      <c r="G225" s="90">
        <v>480</v>
      </c>
      <c r="H225" s="91">
        <v>20</v>
      </c>
      <c r="I225" s="165">
        <v>8.8999999999999996E-2</v>
      </c>
    </row>
    <row r="226" spans="1:9" s="1" customFormat="1" ht="11.25" x14ac:dyDescent="0.2">
      <c r="A226" s="179"/>
      <c r="B226" s="182">
        <v>113600</v>
      </c>
      <c r="C226" s="84" t="s">
        <v>281</v>
      </c>
      <c r="D226" s="75">
        <v>75</v>
      </c>
      <c r="E226" s="89">
        <v>510.99</v>
      </c>
      <c r="F226" s="89">
        <f t="shared" si="3"/>
        <v>613.19000000000005</v>
      </c>
      <c r="G226" s="90">
        <v>480</v>
      </c>
      <c r="H226" s="91">
        <v>20</v>
      </c>
      <c r="I226" s="165">
        <v>0.16</v>
      </c>
    </row>
    <row r="227" spans="1:9" s="1" customFormat="1" ht="11.25" x14ac:dyDescent="0.2">
      <c r="A227" s="179"/>
      <c r="B227" s="182">
        <v>114600</v>
      </c>
      <c r="C227" s="84" t="s">
        <v>281</v>
      </c>
      <c r="D227" s="67">
        <v>90</v>
      </c>
      <c r="E227" s="89">
        <v>630.66999999999996</v>
      </c>
      <c r="F227" s="89">
        <f t="shared" si="3"/>
        <v>756.8</v>
      </c>
      <c r="G227" s="93">
        <v>240</v>
      </c>
      <c r="H227" s="93">
        <v>20</v>
      </c>
      <c r="I227" s="165">
        <v>0.24399999999999999</v>
      </c>
    </row>
    <row r="228" spans="1:9" s="1" customFormat="1" ht="11.25" x14ac:dyDescent="0.2">
      <c r="A228" s="179"/>
      <c r="B228" s="181">
        <v>115600</v>
      </c>
      <c r="C228" s="168" t="s">
        <v>281</v>
      </c>
      <c r="D228" s="112">
        <v>110</v>
      </c>
      <c r="E228" s="113">
        <v>278.05</v>
      </c>
      <c r="F228" s="113">
        <f t="shared" si="3"/>
        <v>333.66</v>
      </c>
      <c r="G228" s="114">
        <v>160</v>
      </c>
      <c r="H228" s="114">
        <v>20</v>
      </c>
      <c r="I228" s="164">
        <v>0.33200000000000002</v>
      </c>
    </row>
    <row r="229" spans="1:9" s="86" customFormat="1" ht="11.25" x14ac:dyDescent="0.2">
      <c r="A229" s="180"/>
      <c r="B229" s="182">
        <v>116600</v>
      </c>
      <c r="C229" s="84" t="s">
        <v>281</v>
      </c>
      <c r="D229" s="75">
        <v>125</v>
      </c>
      <c r="E229" s="89">
        <v>1343.63</v>
      </c>
      <c r="F229" s="89">
        <f t="shared" si="3"/>
        <v>1612.36</v>
      </c>
      <c r="G229" s="90">
        <v>60</v>
      </c>
      <c r="H229" s="91">
        <v>5</v>
      </c>
      <c r="I229" s="165">
        <v>0.438</v>
      </c>
    </row>
    <row r="230" spans="1:9" s="1" customFormat="1" ht="11.25" x14ac:dyDescent="0.2">
      <c r="A230" s="179"/>
      <c r="B230" s="182">
        <v>117600</v>
      </c>
      <c r="C230" s="84" t="s">
        <v>281</v>
      </c>
      <c r="D230" s="75">
        <v>160</v>
      </c>
      <c r="E230" s="89">
        <v>1782.39</v>
      </c>
      <c r="F230" s="89">
        <f t="shared" si="3"/>
        <v>2138.87</v>
      </c>
      <c r="G230" s="90">
        <v>60</v>
      </c>
      <c r="H230" s="91">
        <v>5</v>
      </c>
      <c r="I230" s="165">
        <v>0.71199999999999997</v>
      </c>
    </row>
    <row r="231" spans="1:9" s="1" customFormat="1" ht="11.25" x14ac:dyDescent="0.2">
      <c r="A231" s="179"/>
      <c r="B231" s="181">
        <v>815600</v>
      </c>
      <c r="C231" s="168" t="s">
        <v>526</v>
      </c>
      <c r="D231" s="112">
        <v>110</v>
      </c>
      <c r="E231" s="113">
        <v>139.03</v>
      </c>
      <c r="F231" s="113">
        <f t="shared" si="3"/>
        <v>166.84</v>
      </c>
      <c r="G231" s="114">
        <v>2300</v>
      </c>
      <c r="H231" s="114">
        <v>1</v>
      </c>
      <c r="I231" s="164">
        <v>0.05</v>
      </c>
    </row>
    <row r="232" spans="1:9" s="1" customFormat="1" ht="11.25" x14ac:dyDescent="0.2">
      <c r="A232" s="179"/>
      <c r="B232" s="182">
        <v>110620</v>
      </c>
      <c r="C232" s="84" t="s">
        <v>282</v>
      </c>
      <c r="D232" s="75">
        <v>32</v>
      </c>
      <c r="E232" s="89">
        <v>20.39</v>
      </c>
      <c r="F232" s="89">
        <f t="shared" si="3"/>
        <v>24.47</v>
      </c>
      <c r="G232" s="90">
        <v>7000</v>
      </c>
      <c r="H232" s="91">
        <v>100</v>
      </c>
      <c r="I232" s="165">
        <v>7.0000000000000001E-3</v>
      </c>
    </row>
    <row r="233" spans="1:9" s="1" customFormat="1" ht="11.25" x14ac:dyDescent="0.2">
      <c r="A233" s="179"/>
      <c r="B233" s="182">
        <v>111620</v>
      </c>
      <c r="C233" s="84" t="s">
        <v>282</v>
      </c>
      <c r="D233" s="75">
        <v>40</v>
      </c>
      <c r="E233" s="89">
        <v>22.24</v>
      </c>
      <c r="F233" s="89">
        <f t="shared" si="3"/>
        <v>26.69</v>
      </c>
      <c r="G233" s="90">
        <v>2880</v>
      </c>
      <c r="H233" s="91">
        <v>20</v>
      </c>
      <c r="I233" s="165">
        <v>8.9999999999999993E-3</v>
      </c>
    </row>
    <row r="234" spans="1:9" s="1" customFormat="1" ht="11.25" x14ac:dyDescent="0.2">
      <c r="A234" s="179"/>
      <c r="B234" s="181">
        <v>112620</v>
      </c>
      <c r="C234" s="168" t="s">
        <v>282</v>
      </c>
      <c r="D234" s="112">
        <v>50</v>
      </c>
      <c r="E234" s="113">
        <v>21.29</v>
      </c>
      <c r="F234" s="113">
        <f t="shared" si="3"/>
        <v>25.55</v>
      </c>
      <c r="G234" s="114">
        <v>2880</v>
      </c>
      <c r="H234" s="114">
        <v>20</v>
      </c>
      <c r="I234" s="164">
        <v>1.4999999999999999E-2</v>
      </c>
    </row>
    <row r="235" spans="1:9" s="1" customFormat="1" ht="11.25" x14ac:dyDescent="0.2">
      <c r="A235" s="179"/>
      <c r="B235" s="182">
        <v>113620</v>
      </c>
      <c r="C235" s="84" t="s">
        <v>282</v>
      </c>
      <c r="D235" s="75">
        <v>75</v>
      </c>
      <c r="E235" s="89">
        <v>61.13</v>
      </c>
      <c r="F235" s="89">
        <f t="shared" si="3"/>
        <v>73.36</v>
      </c>
      <c r="G235" s="90">
        <v>2560</v>
      </c>
      <c r="H235" s="91">
        <v>20</v>
      </c>
      <c r="I235" s="165">
        <v>2.4E-2</v>
      </c>
    </row>
    <row r="236" spans="1:9" s="1" customFormat="1" ht="11.25" x14ac:dyDescent="0.2">
      <c r="A236" s="179"/>
      <c r="B236" s="182">
        <v>114620</v>
      </c>
      <c r="C236" s="84" t="s">
        <v>282</v>
      </c>
      <c r="D236" s="67">
        <v>90</v>
      </c>
      <c r="E236" s="89">
        <v>123.55</v>
      </c>
      <c r="F236" s="89">
        <f t="shared" si="3"/>
        <v>148.26</v>
      </c>
      <c r="G236" s="93">
        <v>960</v>
      </c>
      <c r="H236" s="93">
        <v>20</v>
      </c>
      <c r="I236" s="165">
        <v>0.04</v>
      </c>
    </row>
    <row r="237" spans="1:9" s="1" customFormat="1" ht="11.25" x14ac:dyDescent="0.2">
      <c r="A237" s="179"/>
      <c r="B237" s="181">
        <v>115620</v>
      </c>
      <c r="C237" s="168" t="s">
        <v>282</v>
      </c>
      <c r="D237" s="112">
        <v>110</v>
      </c>
      <c r="E237" s="113">
        <v>45.47</v>
      </c>
      <c r="F237" s="113">
        <f t="shared" si="3"/>
        <v>54.56</v>
      </c>
      <c r="G237" s="114">
        <v>960</v>
      </c>
      <c r="H237" s="114">
        <v>20</v>
      </c>
      <c r="I237" s="164">
        <v>6.7000000000000004E-2</v>
      </c>
    </row>
    <row r="238" spans="1:9" s="1" customFormat="1" ht="11.25" x14ac:dyDescent="0.2">
      <c r="A238" s="179"/>
      <c r="B238" s="182">
        <v>116620</v>
      </c>
      <c r="C238" s="84" t="s">
        <v>282</v>
      </c>
      <c r="D238" s="75">
        <v>125</v>
      </c>
      <c r="E238" s="89">
        <v>196.54</v>
      </c>
      <c r="F238" s="89">
        <f t="shared" si="3"/>
        <v>235.85</v>
      </c>
      <c r="G238" s="90">
        <v>480</v>
      </c>
      <c r="H238" s="91">
        <v>20</v>
      </c>
      <c r="I238" s="165">
        <v>8.8999999999999996E-2</v>
      </c>
    </row>
    <row r="239" spans="1:9" s="1" customFormat="1" ht="11.25" x14ac:dyDescent="0.2">
      <c r="A239" s="179"/>
      <c r="B239" s="182">
        <v>117620</v>
      </c>
      <c r="C239" s="84" t="s">
        <v>282</v>
      </c>
      <c r="D239" s="75">
        <v>160</v>
      </c>
      <c r="E239" s="89">
        <v>263.25</v>
      </c>
      <c r="F239" s="89">
        <f t="shared" si="3"/>
        <v>315.89999999999998</v>
      </c>
      <c r="G239" s="90">
        <v>480</v>
      </c>
      <c r="H239" s="91">
        <v>20</v>
      </c>
      <c r="I239" s="165">
        <v>0.17799999999999999</v>
      </c>
    </row>
    <row r="240" spans="1:9" s="1" customFormat="1" ht="22.5" x14ac:dyDescent="0.2">
      <c r="A240" s="179"/>
      <c r="B240" s="182">
        <v>112820</v>
      </c>
      <c r="C240" s="65" t="s">
        <v>322</v>
      </c>
      <c r="D240" s="75">
        <v>50</v>
      </c>
      <c r="E240" s="89">
        <v>81.569999999999993</v>
      </c>
      <c r="F240" s="89">
        <f t="shared" si="3"/>
        <v>97.88</v>
      </c>
      <c r="G240" s="90">
        <v>960</v>
      </c>
      <c r="H240" s="91">
        <v>20</v>
      </c>
      <c r="I240" s="165">
        <v>4.8000000000000001E-2</v>
      </c>
    </row>
    <row r="241" spans="1:9" s="1" customFormat="1" ht="22.5" x14ac:dyDescent="0.2">
      <c r="A241" s="179"/>
      <c r="B241" s="182">
        <v>113820</v>
      </c>
      <c r="C241" s="65" t="s">
        <v>322</v>
      </c>
      <c r="D241" s="75">
        <v>75</v>
      </c>
      <c r="E241" s="89">
        <v>147.12</v>
      </c>
      <c r="F241" s="89">
        <f t="shared" si="3"/>
        <v>176.54</v>
      </c>
      <c r="G241" s="90">
        <v>480</v>
      </c>
      <c r="H241" s="91">
        <v>20</v>
      </c>
      <c r="I241" s="165">
        <v>6.6000000000000003E-2</v>
      </c>
    </row>
    <row r="242" spans="1:9" s="1" customFormat="1" ht="22.5" x14ac:dyDescent="0.2">
      <c r="A242" s="179"/>
      <c r="B242" s="181">
        <v>115820</v>
      </c>
      <c r="C242" s="168" t="s">
        <v>322</v>
      </c>
      <c r="D242" s="112">
        <v>110</v>
      </c>
      <c r="E242" s="113">
        <v>111.21</v>
      </c>
      <c r="F242" s="113">
        <f t="shared" si="3"/>
        <v>133.44999999999999</v>
      </c>
      <c r="G242" s="114">
        <v>480</v>
      </c>
      <c r="H242" s="114">
        <v>20</v>
      </c>
      <c r="I242" s="164">
        <v>0.13700000000000001</v>
      </c>
    </row>
    <row r="243" spans="1:9" s="1" customFormat="1" ht="22.5" x14ac:dyDescent="0.2">
      <c r="A243" s="179"/>
      <c r="B243" s="184">
        <v>111900</v>
      </c>
      <c r="C243" s="84" t="s">
        <v>305</v>
      </c>
      <c r="D243" s="85" t="s">
        <v>76</v>
      </c>
      <c r="E243" s="155">
        <v>78.25</v>
      </c>
      <c r="F243" s="155">
        <f t="shared" si="3"/>
        <v>93.9</v>
      </c>
      <c r="G243" s="92">
        <v>2880</v>
      </c>
      <c r="H243" s="92">
        <v>20</v>
      </c>
      <c r="I243" s="165">
        <v>2.1000000000000001E-2</v>
      </c>
    </row>
    <row r="244" spans="1:9" s="1" customFormat="1" ht="22.5" x14ac:dyDescent="0.2">
      <c r="A244" s="179"/>
      <c r="B244" s="182">
        <v>112910</v>
      </c>
      <c r="C244" s="84" t="s">
        <v>305</v>
      </c>
      <c r="D244" s="75" t="s">
        <v>74</v>
      </c>
      <c r="E244" s="89">
        <v>90.45</v>
      </c>
      <c r="F244" s="89">
        <f t="shared" si="3"/>
        <v>108.54</v>
      </c>
      <c r="G244" s="90">
        <v>2880</v>
      </c>
      <c r="H244" s="91">
        <v>20</v>
      </c>
      <c r="I244" s="165">
        <v>2.1999999999999999E-2</v>
      </c>
    </row>
    <row r="245" spans="1:9" s="1" customFormat="1" ht="22.5" x14ac:dyDescent="0.2">
      <c r="A245" s="179"/>
      <c r="B245" s="182">
        <v>112920</v>
      </c>
      <c r="C245" s="84" t="s">
        <v>305</v>
      </c>
      <c r="D245" s="75" t="s">
        <v>77</v>
      </c>
      <c r="E245" s="89">
        <v>84.52</v>
      </c>
      <c r="F245" s="89">
        <f t="shared" si="3"/>
        <v>101.42</v>
      </c>
      <c r="G245" s="90">
        <v>960</v>
      </c>
      <c r="H245" s="91">
        <v>20</v>
      </c>
      <c r="I245" s="165">
        <v>2.5999999999999999E-2</v>
      </c>
    </row>
    <row r="246" spans="1:9" s="1" customFormat="1" ht="11.25" x14ac:dyDescent="0.2">
      <c r="A246" s="179"/>
      <c r="B246" s="182">
        <v>111910</v>
      </c>
      <c r="C246" s="84" t="s">
        <v>300</v>
      </c>
      <c r="D246" s="75" t="s">
        <v>78</v>
      </c>
      <c r="E246" s="89">
        <v>72.010000000000005</v>
      </c>
      <c r="F246" s="89">
        <f t="shared" si="3"/>
        <v>86.41</v>
      </c>
      <c r="G246" s="90">
        <v>960</v>
      </c>
      <c r="H246" s="91">
        <v>20</v>
      </c>
      <c r="I246" s="165">
        <v>2.8000000000000001E-2</v>
      </c>
    </row>
    <row r="247" spans="1:9" s="1" customFormat="1" ht="11.25" x14ac:dyDescent="0.2">
      <c r="A247" s="179"/>
      <c r="B247" s="182">
        <v>111920</v>
      </c>
      <c r="C247" s="84" t="s">
        <v>300</v>
      </c>
      <c r="D247" s="75" t="s">
        <v>76</v>
      </c>
      <c r="E247" s="89">
        <v>85.59</v>
      </c>
      <c r="F247" s="89">
        <f t="shared" si="3"/>
        <v>102.71</v>
      </c>
      <c r="G247" s="90">
        <v>960</v>
      </c>
      <c r="H247" s="91">
        <v>20</v>
      </c>
      <c r="I247" s="165">
        <v>3.2000000000000001E-2</v>
      </c>
    </row>
    <row r="248" spans="1:9" s="1" customFormat="1" ht="11.25" x14ac:dyDescent="0.2">
      <c r="A248" s="179"/>
      <c r="B248" s="182">
        <v>112940</v>
      </c>
      <c r="C248" s="84" t="s">
        <v>300</v>
      </c>
      <c r="D248" s="75" t="s">
        <v>74</v>
      </c>
      <c r="E248" s="89">
        <v>92.94</v>
      </c>
      <c r="F248" s="89">
        <f t="shared" si="3"/>
        <v>111.53</v>
      </c>
      <c r="G248" s="90">
        <v>960</v>
      </c>
      <c r="H248" s="91">
        <v>20</v>
      </c>
      <c r="I248" s="165">
        <v>3.9E-2</v>
      </c>
    </row>
    <row r="249" spans="1:9" s="1" customFormat="1" ht="11.25" x14ac:dyDescent="0.2">
      <c r="A249" s="179"/>
      <c r="B249" s="182">
        <v>112950</v>
      </c>
      <c r="C249" s="84" t="s">
        <v>300</v>
      </c>
      <c r="D249" s="75" t="s">
        <v>77</v>
      </c>
      <c r="E249" s="89">
        <v>97.83</v>
      </c>
      <c r="F249" s="89">
        <f t="shared" si="3"/>
        <v>117.4</v>
      </c>
      <c r="G249" s="90">
        <v>960</v>
      </c>
      <c r="H249" s="91">
        <v>20</v>
      </c>
      <c r="I249" s="165">
        <v>3.7999999999999999E-2</v>
      </c>
    </row>
    <row r="250" spans="1:9" s="1" customFormat="1" ht="11.25" x14ac:dyDescent="0.2">
      <c r="A250" s="179"/>
      <c r="B250" s="182">
        <v>112970</v>
      </c>
      <c r="C250" s="65" t="s">
        <v>301</v>
      </c>
      <c r="D250" s="75" t="s">
        <v>79</v>
      </c>
      <c r="E250" s="89">
        <v>171.16</v>
      </c>
      <c r="F250" s="89">
        <f t="shared" si="3"/>
        <v>205.39</v>
      </c>
      <c r="G250" s="90">
        <v>480</v>
      </c>
      <c r="H250" s="91">
        <v>20</v>
      </c>
      <c r="I250" s="165">
        <v>4.9000000000000002E-2</v>
      </c>
    </row>
    <row r="251" spans="1:9" s="1" customFormat="1" ht="22.5" x14ac:dyDescent="0.2">
      <c r="A251" s="372"/>
      <c r="B251" s="182">
        <v>339960</v>
      </c>
      <c r="C251" s="65" t="s">
        <v>518</v>
      </c>
      <c r="D251" s="75" t="s">
        <v>517</v>
      </c>
      <c r="E251" s="89">
        <v>838.85</v>
      </c>
      <c r="F251" s="89">
        <f t="shared" si="3"/>
        <v>1006.62</v>
      </c>
      <c r="G251" s="90">
        <v>108</v>
      </c>
      <c r="H251" s="91">
        <v>18</v>
      </c>
      <c r="I251" s="165">
        <v>0.77</v>
      </c>
    </row>
    <row r="252" spans="1:9" s="1" customFormat="1" ht="22.5" x14ac:dyDescent="0.2">
      <c r="A252" s="179"/>
      <c r="B252" s="182">
        <v>881200</v>
      </c>
      <c r="C252" s="65" t="s">
        <v>306</v>
      </c>
      <c r="D252" s="75" t="s">
        <v>80</v>
      </c>
      <c r="E252" s="89">
        <v>63.93</v>
      </c>
      <c r="F252" s="89">
        <f t="shared" si="3"/>
        <v>76.72</v>
      </c>
      <c r="G252" s="90"/>
      <c r="H252" s="91">
        <v>20</v>
      </c>
      <c r="I252" s="165">
        <v>1.2999999999999999E-2</v>
      </c>
    </row>
    <row r="253" spans="1:9" s="1" customFormat="1" ht="22.5" x14ac:dyDescent="0.2">
      <c r="A253" s="179"/>
      <c r="B253" s="182">
        <v>881210</v>
      </c>
      <c r="C253" s="65" t="s">
        <v>306</v>
      </c>
      <c r="D253" s="75" t="s">
        <v>81</v>
      </c>
      <c r="E253" s="89">
        <v>94.62</v>
      </c>
      <c r="F253" s="89">
        <f t="shared" si="3"/>
        <v>113.54</v>
      </c>
      <c r="G253" s="90"/>
      <c r="H253" s="91">
        <v>20</v>
      </c>
      <c r="I253" s="165">
        <v>2.9000000000000001E-2</v>
      </c>
    </row>
    <row r="254" spans="1:9" ht="22.5" x14ac:dyDescent="0.2">
      <c r="A254" s="179"/>
      <c r="B254" s="182">
        <v>881220</v>
      </c>
      <c r="C254" s="65" t="s">
        <v>306</v>
      </c>
      <c r="D254" s="75" t="s">
        <v>82</v>
      </c>
      <c r="E254" s="89">
        <v>74.010000000000005</v>
      </c>
      <c r="F254" s="89">
        <f t="shared" si="3"/>
        <v>88.81</v>
      </c>
      <c r="G254" s="90"/>
      <c r="H254" s="91">
        <v>20</v>
      </c>
      <c r="I254" s="165">
        <v>1.4999999999999999E-2</v>
      </c>
    </row>
    <row r="255" spans="1:9" ht="22.5" x14ac:dyDescent="0.2">
      <c r="A255" s="179"/>
      <c r="B255" s="182">
        <v>881240</v>
      </c>
      <c r="C255" s="65" t="s">
        <v>306</v>
      </c>
      <c r="D255" s="75" t="s">
        <v>83</v>
      </c>
      <c r="E255" s="89">
        <v>131.41</v>
      </c>
      <c r="F255" s="89">
        <f t="shared" si="3"/>
        <v>157.69</v>
      </c>
      <c r="G255" s="90"/>
      <c r="H255" s="91">
        <v>20</v>
      </c>
      <c r="I255" s="165">
        <v>5.2999999999999999E-2</v>
      </c>
    </row>
    <row r="256" spans="1:9" ht="22.5" x14ac:dyDescent="0.2">
      <c r="A256" s="179"/>
      <c r="B256" s="182">
        <v>881250</v>
      </c>
      <c r="C256" s="65" t="s">
        <v>306</v>
      </c>
      <c r="D256" s="75" t="s">
        <v>84</v>
      </c>
      <c r="E256" s="89">
        <v>112.99</v>
      </c>
      <c r="F256" s="89">
        <f t="shared" si="3"/>
        <v>135.59</v>
      </c>
      <c r="G256" s="90"/>
      <c r="H256" s="91">
        <v>20</v>
      </c>
      <c r="I256" s="165">
        <v>3.7999999999999999E-2</v>
      </c>
    </row>
    <row r="257" spans="1:9" ht="22.5" x14ac:dyDescent="0.2">
      <c r="A257" s="179"/>
      <c r="B257" s="182">
        <v>881260</v>
      </c>
      <c r="C257" s="65" t="s">
        <v>306</v>
      </c>
      <c r="D257" s="75" t="s">
        <v>85</v>
      </c>
      <c r="E257" s="89">
        <v>84.1</v>
      </c>
      <c r="F257" s="89">
        <f t="shared" si="3"/>
        <v>100.92</v>
      </c>
      <c r="G257" s="90"/>
      <c r="H257" s="91">
        <v>20</v>
      </c>
      <c r="I257" s="165">
        <v>1.9E-2</v>
      </c>
    </row>
    <row r="258" spans="1:9" ht="12.75" x14ac:dyDescent="0.2">
      <c r="A258" s="179"/>
      <c r="B258" s="182">
        <v>881230</v>
      </c>
      <c r="C258" s="65" t="s">
        <v>302</v>
      </c>
      <c r="D258" s="75" t="s">
        <v>86</v>
      </c>
      <c r="E258" s="89">
        <v>107.63</v>
      </c>
      <c r="F258" s="89">
        <f t="shared" si="3"/>
        <v>129.16</v>
      </c>
      <c r="G258" s="90"/>
      <c r="H258" s="91">
        <v>20</v>
      </c>
      <c r="I258" s="165">
        <v>0.02</v>
      </c>
    </row>
    <row r="259" spans="1:9" ht="22.5" x14ac:dyDescent="0.2">
      <c r="A259" s="179"/>
      <c r="B259" s="182">
        <v>881309</v>
      </c>
      <c r="C259" s="65" t="s">
        <v>542</v>
      </c>
      <c r="D259" s="75" t="s">
        <v>72</v>
      </c>
      <c r="E259" s="89">
        <v>141.54</v>
      </c>
      <c r="F259" s="89">
        <f t="shared" si="3"/>
        <v>169.85</v>
      </c>
      <c r="G259" s="91">
        <v>8640</v>
      </c>
      <c r="H259" s="91">
        <v>60</v>
      </c>
      <c r="I259" s="165">
        <v>1.7000000000000001E-2</v>
      </c>
    </row>
    <row r="260" spans="1:9" ht="22.5" x14ac:dyDescent="0.2">
      <c r="A260" s="179"/>
      <c r="B260" s="182">
        <v>881319</v>
      </c>
      <c r="C260" s="65" t="s">
        <v>542</v>
      </c>
      <c r="D260" s="75" t="s">
        <v>74</v>
      </c>
      <c r="E260" s="89">
        <v>146.57</v>
      </c>
      <c r="F260" s="89">
        <f t="shared" si="3"/>
        <v>175.88</v>
      </c>
      <c r="G260" s="91">
        <v>5760</v>
      </c>
      <c r="H260" s="91">
        <v>40</v>
      </c>
      <c r="I260" s="165">
        <v>2.5000000000000001E-2</v>
      </c>
    </row>
    <row r="261" spans="1:9" ht="22.5" x14ac:dyDescent="0.2">
      <c r="A261" s="179"/>
      <c r="B261" s="182">
        <v>881329</v>
      </c>
      <c r="C261" s="65" t="s">
        <v>542</v>
      </c>
      <c r="D261" s="75" t="s">
        <v>73</v>
      </c>
      <c r="E261" s="89">
        <v>176.87</v>
      </c>
      <c r="F261" s="89">
        <f t="shared" si="3"/>
        <v>212.24</v>
      </c>
      <c r="G261" s="91">
        <v>5760</v>
      </c>
      <c r="H261" s="91">
        <v>40</v>
      </c>
      <c r="I261" s="165">
        <v>3.7999999999999999E-2</v>
      </c>
    </row>
    <row r="262" spans="1:9" ht="22.5" x14ac:dyDescent="0.2">
      <c r="A262" s="179"/>
      <c r="B262" s="182">
        <v>881005</v>
      </c>
      <c r="C262" s="65" t="s">
        <v>316</v>
      </c>
      <c r="D262" s="75">
        <v>50</v>
      </c>
      <c r="E262" s="89">
        <v>183.95</v>
      </c>
      <c r="F262" s="89">
        <f t="shared" si="3"/>
        <v>220.74</v>
      </c>
      <c r="G262" s="90"/>
      <c r="H262" s="91">
        <v>36</v>
      </c>
      <c r="I262" s="165">
        <v>3.7999999999999999E-2</v>
      </c>
    </row>
    <row r="263" spans="1:9" ht="22.5" x14ac:dyDescent="0.2">
      <c r="A263" s="179"/>
      <c r="B263" s="182">
        <v>881015</v>
      </c>
      <c r="C263" s="65" t="s">
        <v>316</v>
      </c>
      <c r="D263" s="75">
        <v>75</v>
      </c>
      <c r="E263" s="89">
        <v>201.83</v>
      </c>
      <c r="F263" s="89">
        <f t="shared" si="3"/>
        <v>242.2</v>
      </c>
      <c r="G263" s="90"/>
      <c r="H263" s="91">
        <v>1</v>
      </c>
      <c r="I263" s="165">
        <v>6.5000000000000002E-2</v>
      </c>
    </row>
    <row r="264" spans="1:9" ht="22.5" x14ac:dyDescent="0.2">
      <c r="A264" s="179"/>
      <c r="B264" s="182">
        <v>881025</v>
      </c>
      <c r="C264" s="65" t="s">
        <v>316</v>
      </c>
      <c r="D264" s="75">
        <v>110</v>
      </c>
      <c r="E264" s="89">
        <v>270.64</v>
      </c>
      <c r="F264" s="89">
        <f t="shared" si="3"/>
        <v>324.77</v>
      </c>
      <c r="G264" s="90">
        <v>1344</v>
      </c>
      <c r="H264" s="91">
        <v>16</v>
      </c>
      <c r="I264" s="165">
        <v>5.8999999999999997E-2</v>
      </c>
    </row>
    <row r="265" spans="1:9" ht="33.75" x14ac:dyDescent="0.2">
      <c r="A265" s="179"/>
      <c r="B265" s="182">
        <v>881030</v>
      </c>
      <c r="C265" s="65" t="s">
        <v>376</v>
      </c>
      <c r="D265" s="75">
        <v>125</v>
      </c>
      <c r="E265" s="89">
        <v>601.4</v>
      </c>
      <c r="F265" s="89">
        <f t="shared" si="3"/>
        <v>721.68</v>
      </c>
      <c r="G265" s="90">
        <v>1176</v>
      </c>
      <c r="H265" s="91">
        <v>1</v>
      </c>
      <c r="I265" s="165">
        <v>0.104</v>
      </c>
    </row>
    <row r="266" spans="1:9" ht="33.75" x14ac:dyDescent="0.2">
      <c r="A266" s="179"/>
      <c r="B266" s="182">
        <v>881040</v>
      </c>
      <c r="C266" s="65" t="s">
        <v>376</v>
      </c>
      <c r="D266" s="75">
        <v>160</v>
      </c>
      <c r="E266" s="89">
        <v>744.02</v>
      </c>
      <c r="F266" s="89">
        <f t="shared" si="3"/>
        <v>892.82</v>
      </c>
      <c r="G266" s="90">
        <v>840</v>
      </c>
      <c r="H266" s="91">
        <v>1</v>
      </c>
      <c r="I266" s="165">
        <v>0.122</v>
      </c>
    </row>
    <row r="267" spans="1:9" ht="33.75" x14ac:dyDescent="0.2">
      <c r="A267" s="179"/>
      <c r="B267" s="182">
        <v>881050</v>
      </c>
      <c r="C267" s="65" t="s">
        <v>376</v>
      </c>
      <c r="D267" s="75">
        <v>200</v>
      </c>
      <c r="E267" s="89">
        <v>1107.92</v>
      </c>
      <c r="F267" s="89">
        <f t="shared" si="3"/>
        <v>1329.5</v>
      </c>
      <c r="G267" s="90">
        <v>840</v>
      </c>
      <c r="H267" s="91">
        <v>1</v>
      </c>
      <c r="I267" s="165">
        <v>0.16300000000000001</v>
      </c>
    </row>
    <row r="268" spans="1:9" ht="22.5" x14ac:dyDescent="0.2">
      <c r="A268" s="179"/>
      <c r="B268" s="236">
        <v>911074</v>
      </c>
      <c r="C268" s="74" t="s">
        <v>524</v>
      </c>
      <c r="D268" s="131">
        <v>50</v>
      </c>
      <c r="E268" s="163">
        <v>79.63</v>
      </c>
      <c r="F268" s="163">
        <f t="shared" si="3"/>
        <v>95.56</v>
      </c>
      <c r="G268" s="129"/>
      <c r="H268" s="91">
        <v>1</v>
      </c>
      <c r="I268" s="235">
        <v>5.5E-2</v>
      </c>
    </row>
    <row r="269" spans="1:9" ht="22.5" x14ac:dyDescent="0.2">
      <c r="A269" s="179"/>
      <c r="B269" s="236">
        <v>911071</v>
      </c>
      <c r="C269" s="74" t="s">
        <v>524</v>
      </c>
      <c r="D269" s="131">
        <v>110</v>
      </c>
      <c r="E269" s="163">
        <v>126.64</v>
      </c>
      <c r="F269" s="163">
        <f t="shared" si="3"/>
        <v>151.97</v>
      </c>
      <c r="G269" s="129"/>
      <c r="H269" s="91">
        <v>1</v>
      </c>
      <c r="I269" s="235">
        <v>7.4999999999999997E-2</v>
      </c>
    </row>
    <row r="270" spans="1:9" ht="22.5" x14ac:dyDescent="0.2">
      <c r="A270" s="179"/>
      <c r="B270" s="182">
        <v>880000</v>
      </c>
      <c r="C270" s="65" t="s">
        <v>364</v>
      </c>
      <c r="D270" s="75">
        <v>32</v>
      </c>
      <c r="E270" s="89">
        <v>24.28</v>
      </c>
      <c r="F270" s="89">
        <f t="shared" ref="F270:F301" si="4">ROUND(E270*1.2,2)</f>
        <v>29.14</v>
      </c>
      <c r="G270" s="90">
        <v>69600</v>
      </c>
      <c r="H270" s="91">
        <v>1</v>
      </c>
      <c r="I270" s="165">
        <v>3.0000000000000001E-3</v>
      </c>
    </row>
    <row r="271" spans="1:9" ht="22.5" x14ac:dyDescent="0.2">
      <c r="A271" s="179"/>
      <c r="B271" s="182">
        <v>880010</v>
      </c>
      <c r="C271" s="65" t="s">
        <v>364</v>
      </c>
      <c r="D271" s="75">
        <v>40</v>
      </c>
      <c r="E271" s="89">
        <v>26.31</v>
      </c>
      <c r="F271" s="89">
        <f t="shared" si="4"/>
        <v>31.57</v>
      </c>
      <c r="G271" s="90">
        <v>37128</v>
      </c>
      <c r="H271" s="91">
        <v>1</v>
      </c>
      <c r="I271" s="165">
        <v>6.0000000000000001E-3</v>
      </c>
    </row>
    <row r="272" spans="1:9" ht="22.5" x14ac:dyDescent="0.2">
      <c r="A272" s="179"/>
      <c r="B272" s="182">
        <v>880020</v>
      </c>
      <c r="C272" s="65" t="s">
        <v>364</v>
      </c>
      <c r="D272" s="75">
        <v>50</v>
      </c>
      <c r="E272" s="89">
        <v>36.82</v>
      </c>
      <c r="F272" s="89">
        <f t="shared" si="4"/>
        <v>44.18</v>
      </c>
      <c r="G272" s="90">
        <v>27972</v>
      </c>
      <c r="H272" s="91">
        <v>1</v>
      </c>
      <c r="I272" s="165">
        <v>7.0000000000000001E-3</v>
      </c>
    </row>
    <row r="273" spans="1:9" ht="22.5" x14ac:dyDescent="0.2">
      <c r="A273" s="179"/>
      <c r="B273" s="182">
        <v>880030</v>
      </c>
      <c r="C273" s="65" t="s">
        <v>364</v>
      </c>
      <c r="D273" s="75">
        <v>75</v>
      </c>
      <c r="E273" s="89">
        <v>39.42</v>
      </c>
      <c r="F273" s="89">
        <f t="shared" si="4"/>
        <v>47.3</v>
      </c>
      <c r="G273" s="90">
        <v>12750</v>
      </c>
      <c r="H273" s="91">
        <v>1</v>
      </c>
      <c r="I273" s="165">
        <v>1.0999999999999999E-2</v>
      </c>
    </row>
    <row r="274" spans="1:9" ht="22.5" x14ac:dyDescent="0.2">
      <c r="A274" s="179"/>
      <c r="B274" s="182">
        <v>880040</v>
      </c>
      <c r="C274" s="65" t="s">
        <v>364</v>
      </c>
      <c r="D274" s="75">
        <v>90</v>
      </c>
      <c r="E274" s="88">
        <v>47.31</v>
      </c>
      <c r="F274" s="88">
        <f t="shared" si="4"/>
        <v>56.77</v>
      </c>
      <c r="G274" s="90">
        <v>8736</v>
      </c>
      <c r="H274" s="91">
        <v>1</v>
      </c>
      <c r="I274" s="165">
        <v>1.2999999999999999E-2</v>
      </c>
    </row>
    <row r="275" spans="1:9" ht="22.5" x14ac:dyDescent="0.2">
      <c r="A275" s="179"/>
      <c r="B275" s="182">
        <v>880050</v>
      </c>
      <c r="C275" s="65" t="s">
        <v>364</v>
      </c>
      <c r="D275" s="75">
        <v>110</v>
      </c>
      <c r="E275" s="89">
        <v>55.19</v>
      </c>
      <c r="F275" s="89">
        <f t="shared" si="4"/>
        <v>66.23</v>
      </c>
      <c r="G275" s="90">
        <v>4524</v>
      </c>
      <c r="H275" s="91">
        <v>1</v>
      </c>
      <c r="I275" s="165">
        <v>2.1000000000000001E-2</v>
      </c>
    </row>
    <row r="276" spans="1:9" ht="22.5" x14ac:dyDescent="0.2">
      <c r="A276" s="179"/>
      <c r="B276" s="182">
        <v>880070</v>
      </c>
      <c r="C276" s="65" t="s">
        <v>364</v>
      </c>
      <c r="D276" s="75">
        <v>125</v>
      </c>
      <c r="E276" s="89">
        <v>81.459999999999994</v>
      </c>
      <c r="F276" s="89">
        <f t="shared" si="4"/>
        <v>97.75</v>
      </c>
      <c r="G276" s="90">
        <v>3312</v>
      </c>
      <c r="H276" s="91">
        <v>1</v>
      </c>
      <c r="I276" s="165">
        <v>3.1E-2</v>
      </c>
    </row>
    <row r="277" spans="1:9" ht="22.5" x14ac:dyDescent="0.2">
      <c r="A277" s="179"/>
      <c r="B277" s="182">
        <v>880080</v>
      </c>
      <c r="C277" s="65" t="s">
        <v>364</v>
      </c>
      <c r="D277" s="75">
        <v>160</v>
      </c>
      <c r="E277" s="89">
        <v>105.11</v>
      </c>
      <c r="F277" s="89">
        <f t="shared" si="4"/>
        <v>126.13</v>
      </c>
      <c r="G277" s="90">
        <v>1736</v>
      </c>
      <c r="H277" s="91">
        <v>1</v>
      </c>
      <c r="I277" s="165">
        <v>5.8000000000000003E-2</v>
      </c>
    </row>
    <row r="278" spans="1:9" ht="22.5" x14ac:dyDescent="0.2">
      <c r="A278" s="179"/>
      <c r="B278" s="182">
        <v>880210</v>
      </c>
      <c r="C278" s="65" t="s">
        <v>309</v>
      </c>
      <c r="D278" s="75">
        <v>40</v>
      </c>
      <c r="E278" s="89">
        <v>363.25</v>
      </c>
      <c r="F278" s="89">
        <f t="shared" si="4"/>
        <v>435.9</v>
      </c>
      <c r="G278" s="90"/>
      <c r="H278" s="91">
        <v>1</v>
      </c>
      <c r="I278" s="165">
        <v>6.0000000000000001E-3</v>
      </c>
    </row>
    <row r="279" spans="1:9" ht="22.5" x14ac:dyDescent="0.2">
      <c r="A279" s="179"/>
      <c r="B279" s="182">
        <v>880220</v>
      </c>
      <c r="C279" s="65" t="s">
        <v>309</v>
      </c>
      <c r="D279" s="75">
        <v>50</v>
      </c>
      <c r="E279" s="88">
        <v>435.92</v>
      </c>
      <c r="F279" s="88">
        <f t="shared" si="4"/>
        <v>523.1</v>
      </c>
      <c r="G279" s="90"/>
      <c r="H279" s="91">
        <v>1</v>
      </c>
      <c r="I279" s="165">
        <v>7.0000000000000001E-3</v>
      </c>
    </row>
    <row r="280" spans="1:9" ht="22.5" x14ac:dyDescent="0.2">
      <c r="A280" s="179"/>
      <c r="B280" s="182">
        <v>880230</v>
      </c>
      <c r="C280" s="65" t="s">
        <v>309</v>
      </c>
      <c r="D280" s="75">
        <v>75</v>
      </c>
      <c r="E280" s="88">
        <v>472.24</v>
      </c>
      <c r="F280" s="88">
        <f t="shared" si="4"/>
        <v>566.69000000000005</v>
      </c>
      <c r="G280" s="90"/>
      <c r="H280" s="91">
        <v>1</v>
      </c>
      <c r="I280" s="165">
        <v>1.0999999999999999E-2</v>
      </c>
    </row>
    <row r="281" spans="1:9" ht="22.5" x14ac:dyDescent="0.2">
      <c r="A281" s="179"/>
      <c r="B281" s="182">
        <v>880240</v>
      </c>
      <c r="C281" s="65" t="s">
        <v>309</v>
      </c>
      <c r="D281" s="75">
        <v>90</v>
      </c>
      <c r="E281" s="88">
        <v>581.26</v>
      </c>
      <c r="F281" s="88">
        <f t="shared" si="4"/>
        <v>697.51</v>
      </c>
      <c r="G281" s="90"/>
      <c r="H281" s="91">
        <v>1</v>
      </c>
      <c r="I281" s="165">
        <v>1.4E-2</v>
      </c>
    </row>
    <row r="282" spans="1:9" ht="22.5" x14ac:dyDescent="0.2">
      <c r="A282" s="179"/>
      <c r="B282" s="182">
        <v>880260</v>
      </c>
      <c r="C282" s="65" t="s">
        <v>309</v>
      </c>
      <c r="D282" s="75">
        <v>110</v>
      </c>
      <c r="E282" s="88">
        <v>653.85</v>
      </c>
      <c r="F282" s="88">
        <f t="shared" si="4"/>
        <v>784.62</v>
      </c>
      <c r="G282" s="90"/>
      <c r="H282" s="91">
        <v>1</v>
      </c>
      <c r="I282" s="165">
        <v>2.1999999999999999E-2</v>
      </c>
    </row>
    <row r="283" spans="1:9" ht="22.5" x14ac:dyDescent="0.2">
      <c r="A283" s="179"/>
      <c r="B283" s="182">
        <v>880275</v>
      </c>
      <c r="C283" s="65" t="s">
        <v>309</v>
      </c>
      <c r="D283" s="75">
        <v>125</v>
      </c>
      <c r="E283" s="88">
        <v>799.18</v>
      </c>
      <c r="F283" s="88">
        <f t="shared" si="4"/>
        <v>959.02</v>
      </c>
      <c r="G283" s="90"/>
      <c r="H283" s="91">
        <v>1</v>
      </c>
      <c r="I283" s="165">
        <v>2.9000000000000001E-2</v>
      </c>
    </row>
    <row r="284" spans="1:9" ht="22.5" x14ac:dyDescent="0.2">
      <c r="A284" s="179"/>
      <c r="B284" s="182">
        <v>880290</v>
      </c>
      <c r="C284" s="65" t="s">
        <v>309</v>
      </c>
      <c r="D284" s="75">
        <v>160</v>
      </c>
      <c r="E284" s="88">
        <v>1017.14</v>
      </c>
      <c r="F284" s="88">
        <f t="shared" si="4"/>
        <v>1220.57</v>
      </c>
      <c r="G284" s="90"/>
      <c r="H284" s="91">
        <v>1</v>
      </c>
      <c r="I284" s="165">
        <v>4.5999999999999999E-2</v>
      </c>
    </row>
    <row r="285" spans="1:9" ht="12.75" x14ac:dyDescent="0.2">
      <c r="A285" s="179"/>
      <c r="B285" s="374">
        <v>881805</v>
      </c>
      <c r="C285" s="371" t="s">
        <v>700</v>
      </c>
      <c r="D285" s="370" t="s">
        <v>699</v>
      </c>
      <c r="E285" s="88">
        <v>138.74</v>
      </c>
      <c r="F285" s="88">
        <f t="shared" si="4"/>
        <v>166.49</v>
      </c>
      <c r="G285" s="90">
        <v>6000</v>
      </c>
      <c r="H285" s="91">
        <v>25</v>
      </c>
      <c r="I285" s="429">
        <v>7.0000000000000007E-2</v>
      </c>
    </row>
    <row r="286" spans="1:9" ht="12.75" x14ac:dyDescent="0.2">
      <c r="A286" s="179"/>
      <c r="B286" s="430">
        <v>881815</v>
      </c>
      <c r="C286" s="371" t="s">
        <v>700</v>
      </c>
      <c r="D286" s="370" t="s">
        <v>701</v>
      </c>
      <c r="E286" s="88">
        <v>208.12</v>
      </c>
      <c r="F286" s="88">
        <f t="shared" ref="F286:F287" si="5">ROUND(E286*1.2,2)</f>
        <v>249.74</v>
      </c>
      <c r="G286" s="90">
        <v>960</v>
      </c>
      <c r="H286" s="91">
        <v>32</v>
      </c>
      <c r="I286" s="429">
        <v>0.2</v>
      </c>
    </row>
    <row r="287" spans="1:9" ht="12.75" x14ac:dyDescent="0.2">
      <c r="A287" s="179"/>
      <c r="B287" s="430">
        <v>881825</v>
      </c>
      <c r="C287" s="371" t="s">
        <v>700</v>
      </c>
      <c r="D287" s="370" t="s">
        <v>702</v>
      </c>
      <c r="E287" s="88">
        <v>264.91000000000003</v>
      </c>
      <c r="F287" s="88">
        <f t="shared" si="5"/>
        <v>317.89</v>
      </c>
      <c r="G287" s="90">
        <v>960</v>
      </c>
      <c r="H287" s="91">
        <v>32</v>
      </c>
      <c r="I287" s="429">
        <v>0.3</v>
      </c>
    </row>
    <row r="288" spans="1:9" ht="12.75" x14ac:dyDescent="0.2">
      <c r="A288" s="179"/>
      <c r="B288" s="430">
        <v>881835</v>
      </c>
      <c r="C288" s="371" t="s">
        <v>700</v>
      </c>
      <c r="D288" s="370" t="s">
        <v>724</v>
      </c>
      <c r="E288" s="88">
        <v>390.24</v>
      </c>
      <c r="F288" s="88">
        <f t="shared" ref="F288" si="6">ROUND(E288*1.2,2)</f>
        <v>468.29</v>
      </c>
      <c r="G288" s="90">
        <v>576</v>
      </c>
      <c r="H288" s="91">
        <v>12</v>
      </c>
      <c r="I288" s="440">
        <v>0.55000000000000004</v>
      </c>
    </row>
    <row r="289" spans="1:9" ht="12.75" x14ac:dyDescent="0.2">
      <c r="A289" s="179"/>
      <c r="B289" s="182">
        <v>881800</v>
      </c>
      <c r="C289" s="84" t="s">
        <v>303</v>
      </c>
      <c r="D289" s="75" t="s">
        <v>4</v>
      </c>
      <c r="E289" s="89">
        <v>231.24</v>
      </c>
      <c r="F289" s="88">
        <f t="shared" si="4"/>
        <v>277.49</v>
      </c>
      <c r="G289" s="90">
        <v>1750</v>
      </c>
      <c r="H289" s="91">
        <v>50</v>
      </c>
      <c r="I289" s="428">
        <v>0.15</v>
      </c>
    </row>
    <row r="290" spans="1:9" ht="12.75" x14ac:dyDescent="0.2">
      <c r="A290" s="179"/>
      <c r="B290" s="182">
        <v>881810</v>
      </c>
      <c r="C290" s="84" t="s">
        <v>303</v>
      </c>
      <c r="D290" s="75" t="s">
        <v>5</v>
      </c>
      <c r="E290" s="89">
        <v>294.33999999999997</v>
      </c>
      <c r="F290" s="88">
        <f t="shared" si="4"/>
        <v>353.21</v>
      </c>
      <c r="G290" s="90">
        <v>1800</v>
      </c>
      <c r="H290" s="91">
        <v>50</v>
      </c>
      <c r="I290" s="428">
        <v>0.25</v>
      </c>
    </row>
    <row r="291" spans="1:9" ht="12.75" x14ac:dyDescent="0.2">
      <c r="A291" s="179"/>
      <c r="B291" s="182">
        <v>881820</v>
      </c>
      <c r="C291" s="84" t="s">
        <v>303</v>
      </c>
      <c r="D291" s="75" t="s">
        <v>6</v>
      </c>
      <c r="E291" s="89">
        <v>433.6</v>
      </c>
      <c r="F291" s="89">
        <f t="shared" si="4"/>
        <v>520.32000000000005</v>
      </c>
      <c r="G291" s="90">
        <v>864</v>
      </c>
      <c r="H291" s="91">
        <v>24</v>
      </c>
      <c r="I291" s="428">
        <v>0.5</v>
      </c>
    </row>
    <row r="292" spans="1:9" ht="12.75" x14ac:dyDescent="0.2">
      <c r="A292" s="31"/>
      <c r="B292" s="182">
        <v>881830</v>
      </c>
      <c r="C292" s="84" t="s">
        <v>303</v>
      </c>
      <c r="D292" s="360" t="s">
        <v>621</v>
      </c>
      <c r="E292" s="89">
        <v>769.59</v>
      </c>
      <c r="F292" s="89">
        <f t="shared" si="4"/>
        <v>923.51</v>
      </c>
      <c r="G292" s="90">
        <v>432</v>
      </c>
      <c r="H292" s="91">
        <v>12</v>
      </c>
      <c r="I292" s="428">
        <v>1</v>
      </c>
    </row>
    <row r="293" spans="1:9" ht="12.75" x14ac:dyDescent="0.2">
      <c r="A293" s="31"/>
      <c r="B293" s="374">
        <v>881875</v>
      </c>
      <c r="C293" s="371" t="s">
        <v>586</v>
      </c>
      <c r="D293" s="370" t="s">
        <v>721</v>
      </c>
      <c r="E293" s="89">
        <v>770.54</v>
      </c>
      <c r="F293" s="89">
        <f t="shared" si="4"/>
        <v>924.65</v>
      </c>
      <c r="G293" s="90"/>
      <c r="H293" s="91">
        <v>12</v>
      </c>
      <c r="I293" s="428">
        <v>0.16</v>
      </c>
    </row>
    <row r="294" spans="1:9" ht="12.75" x14ac:dyDescent="0.2">
      <c r="A294" s="31"/>
      <c r="B294" s="182">
        <v>881880</v>
      </c>
      <c r="C294" s="84" t="s">
        <v>586</v>
      </c>
      <c r="D294" s="361" t="s">
        <v>623</v>
      </c>
      <c r="E294" s="89">
        <v>1152.51</v>
      </c>
      <c r="F294" s="89">
        <f t="shared" si="4"/>
        <v>1383.01</v>
      </c>
      <c r="G294" s="90"/>
      <c r="H294" s="91">
        <v>12</v>
      </c>
      <c r="I294" s="428">
        <v>0.625</v>
      </c>
    </row>
    <row r="295" spans="1:9" ht="33.75" x14ac:dyDescent="0.2">
      <c r="A295" s="31"/>
      <c r="B295" s="374">
        <v>457110</v>
      </c>
      <c r="C295" s="371" t="s">
        <v>698</v>
      </c>
      <c r="D295" s="370" t="s">
        <v>691</v>
      </c>
      <c r="E295" s="89">
        <v>41765.57</v>
      </c>
      <c r="F295" s="89">
        <f t="shared" si="4"/>
        <v>50118.68</v>
      </c>
      <c r="G295" s="90"/>
      <c r="H295" s="91">
        <v>1</v>
      </c>
      <c r="I295" s="428">
        <v>6.3</v>
      </c>
    </row>
    <row r="296" spans="1:9" ht="23.25" customHeight="1" x14ac:dyDescent="0.2">
      <c r="A296" s="31"/>
      <c r="B296" s="430">
        <v>457111</v>
      </c>
      <c r="C296" s="371" t="s">
        <v>703</v>
      </c>
      <c r="D296" s="370"/>
      <c r="E296" s="88">
        <v>2618.1799999999998</v>
      </c>
      <c r="F296" s="88">
        <f t="shared" si="4"/>
        <v>3141.82</v>
      </c>
      <c r="G296" s="90"/>
      <c r="H296" s="91">
        <v>1</v>
      </c>
      <c r="I296" s="431">
        <v>9.0999999999999998E-2</v>
      </c>
    </row>
    <row r="297" spans="1:9" ht="30" customHeight="1" x14ac:dyDescent="0.2">
      <c r="A297" s="31"/>
      <c r="B297" s="430">
        <v>457112</v>
      </c>
      <c r="C297" s="371" t="s">
        <v>704</v>
      </c>
      <c r="D297" s="370"/>
      <c r="E297" s="88">
        <v>8181.82</v>
      </c>
      <c r="F297" s="88">
        <f t="shared" si="4"/>
        <v>9818.18</v>
      </c>
      <c r="G297" s="90"/>
      <c r="H297" s="91">
        <v>1</v>
      </c>
      <c r="I297" s="431">
        <v>0.1105</v>
      </c>
    </row>
    <row r="298" spans="1:9" ht="22.5" x14ac:dyDescent="0.2">
      <c r="A298" s="31"/>
      <c r="B298" s="182">
        <v>455100</v>
      </c>
      <c r="C298" s="84" t="s">
        <v>587</v>
      </c>
      <c r="D298" s="361" t="s">
        <v>622</v>
      </c>
      <c r="E298" s="89">
        <v>1112.1400000000001</v>
      </c>
      <c r="F298" s="89">
        <f t="shared" si="4"/>
        <v>1334.57</v>
      </c>
      <c r="G298" s="90">
        <v>960</v>
      </c>
      <c r="H298" s="91">
        <v>1</v>
      </c>
      <c r="I298" s="428">
        <v>0.2</v>
      </c>
    </row>
    <row r="299" spans="1:9" ht="22.5" x14ac:dyDescent="0.2">
      <c r="A299" s="31"/>
      <c r="B299" s="182">
        <v>455200</v>
      </c>
      <c r="C299" s="84" t="s">
        <v>587</v>
      </c>
      <c r="D299" s="361" t="s">
        <v>624</v>
      </c>
      <c r="E299" s="89">
        <v>1390.18</v>
      </c>
      <c r="F299" s="89">
        <f t="shared" si="4"/>
        <v>1668.22</v>
      </c>
      <c r="G299" s="90">
        <v>480</v>
      </c>
      <c r="H299" s="91">
        <v>1</v>
      </c>
      <c r="I299" s="428">
        <v>0.39</v>
      </c>
    </row>
    <row r="300" spans="1:9" ht="12.75" x14ac:dyDescent="0.2">
      <c r="A300" s="31"/>
      <c r="B300" s="182">
        <v>881780</v>
      </c>
      <c r="C300" s="84" t="s">
        <v>304</v>
      </c>
      <c r="D300" s="75">
        <v>50</v>
      </c>
      <c r="E300" s="89">
        <v>556.07000000000005</v>
      </c>
      <c r="F300" s="89">
        <f t="shared" si="4"/>
        <v>667.28</v>
      </c>
      <c r="G300" s="90"/>
      <c r="H300" s="91">
        <v>10</v>
      </c>
      <c r="I300" s="165">
        <v>6.9000000000000006E-2</v>
      </c>
    </row>
    <row r="301" spans="1:9" ht="13.5" thickBot="1" x14ac:dyDescent="0.25">
      <c r="A301" s="31"/>
      <c r="B301" s="185">
        <v>881790</v>
      </c>
      <c r="C301" s="318" t="s">
        <v>304</v>
      </c>
      <c r="D301" s="186">
        <v>110</v>
      </c>
      <c r="E301" s="176">
        <v>1427.26</v>
      </c>
      <c r="F301" s="176">
        <f t="shared" si="4"/>
        <v>1712.71</v>
      </c>
      <c r="G301" s="187"/>
      <c r="H301" s="188">
        <v>5</v>
      </c>
      <c r="I301" s="189">
        <v>0.2</v>
      </c>
    </row>
    <row r="302" spans="1:9" ht="12.75" x14ac:dyDescent="0.2">
      <c r="A302" s="31"/>
      <c r="D302" s="98"/>
      <c r="E302" s="95"/>
      <c r="F302" s="95"/>
      <c r="G302" s="95"/>
      <c r="H302" s="98" t="s">
        <v>315</v>
      </c>
      <c r="I302" s="17"/>
    </row>
    <row r="303" spans="1:9" ht="12.75" x14ac:dyDescent="0.2">
      <c r="A303" s="31"/>
      <c r="B303" s="109"/>
      <c r="D303" s="98"/>
      <c r="E303" s="95"/>
      <c r="F303" s="95"/>
      <c r="G303" s="95"/>
      <c r="H303" s="98" t="s">
        <v>314</v>
      </c>
    </row>
    <row r="304" spans="1:9" ht="12.75" x14ac:dyDescent="0.2">
      <c r="A304" s="170"/>
      <c r="B304" s="109"/>
      <c r="D304" s="96"/>
      <c r="E304" s="96"/>
      <c r="F304" s="96"/>
      <c r="G304" s="96"/>
      <c r="H304" s="96"/>
    </row>
    <row r="305" spans="1:9" ht="12.75" x14ac:dyDescent="0.2">
      <c r="A305" s="171"/>
      <c r="D305" s="96"/>
      <c r="E305" s="96"/>
      <c r="F305" s="96"/>
      <c r="G305" s="96"/>
      <c r="H305" s="96"/>
    </row>
    <row r="306" spans="1:9" ht="5.65" customHeight="1" x14ac:dyDescent="0.2">
      <c r="B306" s="110"/>
      <c r="D306" s="96"/>
      <c r="E306" s="96"/>
      <c r="F306" s="96"/>
      <c r="G306" s="96"/>
      <c r="H306" s="96"/>
      <c r="I306" s="19"/>
    </row>
    <row r="307" spans="1:9" ht="5.65" customHeight="1" x14ac:dyDescent="0.2">
      <c r="B307" s="110"/>
      <c r="C307" s="21"/>
      <c r="D307" s="20"/>
      <c r="E307" s="20"/>
      <c r="F307" s="20"/>
      <c r="G307" s="20"/>
      <c r="H307" s="20"/>
      <c r="I307" s="20"/>
    </row>
    <row r="308" spans="1:9" ht="5.65" customHeight="1" x14ac:dyDescent="0.2">
      <c r="B308" s="110"/>
      <c r="C308" s="21"/>
      <c r="D308" s="20"/>
      <c r="E308" s="20"/>
      <c r="F308" s="20"/>
      <c r="G308" s="23"/>
      <c r="H308" s="20"/>
      <c r="I308" s="24"/>
    </row>
    <row r="309" spans="1:9" ht="5.65" customHeight="1" x14ac:dyDescent="0.2">
      <c r="I309" s="8"/>
    </row>
    <row r="310" spans="1:9" ht="5.65" customHeight="1" x14ac:dyDescent="0.2">
      <c r="I310" s="8"/>
    </row>
    <row r="311" spans="1:9" ht="5.65" customHeight="1" x14ac:dyDescent="0.2">
      <c r="I311" s="1"/>
    </row>
    <row r="312" spans="1:9" ht="5.65" customHeight="1" x14ac:dyDescent="0.2">
      <c r="I312" s="8"/>
    </row>
  </sheetData>
  <autoFilter ref="A12:I303"/>
  <mergeCells count="1">
    <mergeCell ref="B1:I1"/>
  </mergeCells>
  <hyperlinks>
    <hyperlink ref="C6" r:id="rId1"/>
  </hyperlinks>
  <pageMargins left="0.35433070866141736" right="0.27559055118110237" top="0.31496062992125984" bottom="0.35433070866141736" header="0.15748031496062992" footer="0.31496062992125984"/>
  <pageSetup paperSize="9" scale="68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O71"/>
  <sheetViews>
    <sheetView topLeftCell="B1" zoomScale="110" zoomScaleNormal="110" workbookViewId="0">
      <selection activeCell="E5" sqref="E5"/>
    </sheetView>
  </sheetViews>
  <sheetFormatPr defaultColWidth="9.140625" defaultRowHeight="5.65" customHeight="1" x14ac:dyDescent="0.2"/>
  <cols>
    <col min="1" max="1" width="6.5703125" style="30" hidden="1" customWidth="1"/>
    <col min="2" max="2" width="6.7109375" style="108" customWidth="1"/>
    <col min="3" max="3" width="33" style="1" customWidth="1"/>
    <col min="4" max="4" width="18.85546875" style="30" bestFit="1" customWidth="1"/>
    <col min="5" max="5" width="8" style="30" customWidth="1"/>
    <col min="6" max="6" width="8.7109375" style="30" customWidth="1"/>
    <col min="7" max="7" width="8.5703125" style="30" customWidth="1"/>
    <col min="8" max="8" width="4.85546875" style="30" customWidth="1"/>
    <col min="9" max="9" width="6.140625" style="30" customWidth="1"/>
    <col min="10" max="10" width="9.140625" style="151"/>
    <col min="11" max="16384" width="9.140625" style="30"/>
  </cols>
  <sheetData>
    <row r="1" spans="1:41" ht="25.5" customHeight="1" x14ac:dyDescent="0.2">
      <c r="B1" s="446" t="s">
        <v>611</v>
      </c>
      <c r="C1" s="446"/>
      <c r="D1" s="446"/>
      <c r="E1" s="446"/>
      <c r="F1" s="446"/>
      <c r="G1" s="446"/>
      <c r="H1" s="446"/>
      <c r="I1" s="446"/>
      <c r="J1" s="64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</row>
    <row r="2" spans="1:41" ht="21" customHeight="1" x14ac:dyDescent="0.2">
      <c r="C2" s="282"/>
      <c r="D2" s="42"/>
      <c r="H2" s="3"/>
      <c r="J2" s="64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</row>
    <row r="3" spans="1:41" ht="13.7" customHeight="1" x14ac:dyDescent="0.2">
      <c r="C3" s="281"/>
      <c r="D3" s="304"/>
      <c r="E3" s="304"/>
      <c r="F3" s="304"/>
      <c r="H3" s="60"/>
      <c r="J3" s="64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</row>
    <row r="4" spans="1:41" ht="14.25" customHeight="1" x14ac:dyDescent="0.2">
      <c r="C4" s="44"/>
      <c r="D4" s="387"/>
      <c r="G4" s="6"/>
      <c r="H4" s="5"/>
      <c r="J4" s="64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</row>
    <row r="5" spans="1:41" ht="15" customHeight="1" x14ac:dyDescent="0.2">
      <c r="C5" s="46"/>
      <c r="D5" s="45"/>
      <c r="G5" s="6"/>
      <c r="H5" s="7"/>
      <c r="J5" s="64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</row>
    <row r="6" spans="1:41" ht="15.75" customHeight="1" x14ac:dyDescent="0.2">
      <c r="B6" s="302"/>
      <c r="C6" s="303" t="s">
        <v>363</v>
      </c>
      <c r="D6" s="45"/>
      <c r="G6" s="6"/>
      <c r="H6" s="7"/>
      <c r="J6" s="64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</row>
    <row r="7" spans="1:41" ht="10.5" customHeight="1" x14ac:dyDescent="0.2">
      <c r="B7" s="302"/>
      <c r="C7" s="116" t="s">
        <v>297</v>
      </c>
      <c r="D7" s="248"/>
      <c r="E7" s="283"/>
      <c r="F7" s="283"/>
      <c r="G7" s="4"/>
      <c r="H7" s="7"/>
      <c r="J7" s="64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</row>
    <row r="8" spans="1:41" ht="10.5" customHeight="1" x14ac:dyDescent="0.2">
      <c r="C8" s="44"/>
      <c r="D8" s="43"/>
      <c r="E8" s="43"/>
      <c r="F8" s="43"/>
      <c r="G8" s="6"/>
      <c r="H8" s="7"/>
      <c r="J8" s="64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</row>
    <row r="9" spans="1:41" ht="11.25" customHeight="1" x14ac:dyDescent="0.2">
      <c r="D9" s="43"/>
      <c r="E9" s="43"/>
      <c r="F9" s="43"/>
      <c r="H9" s="9"/>
      <c r="J9" s="64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</row>
    <row r="10" spans="1:41" ht="13.15" customHeight="1" x14ac:dyDescent="0.2">
      <c r="D10" s="43"/>
      <c r="G10" s="12"/>
      <c r="H10" s="10"/>
      <c r="J10" s="64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</row>
    <row r="11" spans="1:41" s="13" customFormat="1" ht="15" customHeight="1" thickBot="1" x14ac:dyDescent="0.25">
      <c r="A11" s="28"/>
      <c r="B11" s="292" t="str">
        <f>'Доп. ассорт.|Комплектующие'!B11</f>
        <v>2025.04</v>
      </c>
      <c r="C11" s="116"/>
      <c r="D11" s="146"/>
      <c r="E11" s="49"/>
      <c r="F11" s="49"/>
      <c r="H11" s="10"/>
      <c r="J11" s="149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</row>
    <row r="12" spans="1:41" ht="45.75" customHeight="1" thickBot="1" x14ac:dyDescent="0.25">
      <c r="A12" s="34" t="s">
        <v>0</v>
      </c>
      <c r="B12" s="50" t="s">
        <v>1</v>
      </c>
      <c r="C12" s="76" t="s">
        <v>291</v>
      </c>
      <c r="D12" s="77" t="s">
        <v>287</v>
      </c>
      <c r="E12" s="77" t="s">
        <v>293</v>
      </c>
      <c r="F12" s="77" t="s">
        <v>675</v>
      </c>
      <c r="G12" s="77" t="s">
        <v>2</v>
      </c>
      <c r="H12" s="77" t="s">
        <v>286</v>
      </c>
      <c r="I12" s="33" t="s">
        <v>17</v>
      </c>
      <c r="J12" s="64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</row>
    <row r="13" spans="1:41" s="1" customFormat="1" ht="11.25" x14ac:dyDescent="0.2">
      <c r="A13" s="31"/>
      <c r="B13" s="244">
        <v>559000</v>
      </c>
      <c r="C13" s="315" t="s">
        <v>273</v>
      </c>
      <c r="D13" s="245" t="s">
        <v>18</v>
      </c>
      <c r="E13" s="246">
        <v>60.13</v>
      </c>
      <c r="F13" s="246">
        <f t="shared" ref="F13:F60" si="0">ROUND(E13*1.2,2)</f>
        <v>72.16</v>
      </c>
      <c r="G13" s="247">
        <v>960</v>
      </c>
      <c r="H13" s="247">
        <v>20</v>
      </c>
      <c r="I13" s="388">
        <v>3.0249999999999999E-2</v>
      </c>
      <c r="J13" s="150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</row>
    <row r="14" spans="1:41" s="1" customFormat="1" ht="11.25" x14ac:dyDescent="0.2">
      <c r="A14" s="31"/>
      <c r="B14" s="111">
        <v>559010</v>
      </c>
      <c r="C14" s="316" t="s">
        <v>273</v>
      </c>
      <c r="D14" s="112" t="s">
        <v>19</v>
      </c>
      <c r="E14" s="113">
        <v>69.12</v>
      </c>
      <c r="F14" s="113">
        <f t="shared" si="0"/>
        <v>82.94</v>
      </c>
      <c r="G14" s="114">
        <v>960</v>
      </c>
      <c r="H14" s="114">
        <v>20</v>
      </c>
      <c r="I14" s="389">
        <v>4.2320000000000003E-2</v>
      </c>
      <c r="J14" s="150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</row>
    <row r="15" spans="1:41" s="1" customFormat="1" ht="11.25" x14ac:dyDescent="0.2">
      <c r="A15" s="31"/>
      <c r="B15" s="111">
        <v>559020</v>
      </c>
      <c r="C15" s="316" t="s">
        <v>273</v>
      </c>
      <c r="D15" s="112" t="s">
        <v>20</v>
      </c>
      <c r="E15" s="113">
        <v>87.18</v>
      </c>
      <c r="F15" s="113">
        <f t="shared" si="0"/>
        <v>104.62</v>
      </c>
      <c r="G15" s="114">
        <v>320</v>
      </c>
      <c r="H15" s="114">
        <v>20</v>
      </c>
      <c r="I15" s="389">
        <v>7.6049999999999993E-2</v>
      </c>
      <c r="J15" s="150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</row>
    <row r="16" spans="1:41" s="1" customFormat="1" ht="11.25" x14ac:dyDescent="0.2">
      <c r="A16" s="31"/>
      <c r="B16" s="111">
        <v>559030</v>
      </c>
      <c r="C16" s="316" t="s">
        <v>273</v>
      </c>
      <c r="D16" s="112" t="s">
        <v>21</v>
      </c>
      <c r="E16" s="113">
        <v>126.3</v>
      </c>
      <c r="F16" s="113">
        <f t="shared" si="0"/>
        <v>151.56</v>
      </c>
      <c r="G16" s="114">
        <v>300</v>
      </c>
      <c r="H16" s="114">
        <v>10</v>
      </c>
      <c r="I16" s="389">
        <v>0.14368999999999998</v>
      </c>
      <c r="J16" s="150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</row>
    <row r="17" spans="1:41" s="1" customFormat="1" ht="11.25" x14ac:dyDescent="0.2">
      <c r="A17" s="31"/>
      <c r="B17" s="111">
        <v>559035</v>
      </c>
      <c r="C17" s="316" t="s">
        <v>273</v>
      </c>
      <c r="D17" s="112" t="s">
        <v>22</v>
      </c>
      <c r="E17" s="113">
        <v>183.39</v>
      </c>
      <c r="F17" s="113">
        <f t="shared" si="0"/>
        <v>220.07</v>
      </c>
      <c r="G17" s="114">
        <v>300</v>
      </c>
      <c r="H17" s="114">
        <v>10</v>
      </c>
      <c r="I17" s="389">
        <v>0.21214</v>
      </c>
      <c r="J17" s="150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</row>
    <row r="18" spans="1:41" s="1" customFormat="1" ht="11.25" x14ac:dyDescent="0.2">
      <c r="A18" s="31"/>
      <c r="B18" s="111">
        <v>559040</v>
      </c>
      <c r="C18" s="316" t="s">
        <v>273</v>
      </c>
      <c r="D18" s="112" t="s">
        <v>23</v>
      </c>
      <c r="E18" s="113">
        <v>225.46</v>
      </c>
      <c r="F18" s="113">
        <f t="shared" si="0"/>
        <v>270.55</v>
      </c>
      <c r="G18" s="114">
        <v>300</v>
      </c>
      <c r="H18" s="114">
        <v>10</v>
      </c>
      <c r="I18" s="389">
        <v>0.26994999999999997</v>
      </c>
      <c r="J18" s="150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</row>
    <row r="19" spans="1:41" s="1" customFormat="1" ht="11.25" x14ac:dyDescent="0.2">
      <c r="A19" s="31"/>
      <c r="B19" s="111">
        <v>559060</v>
      </c>
      <c r="C19" s="316" t="s">
        <v>273</v>
      </c>
      <c r="D19" s="112" t="s">
        <v>24</v>
      </c>
      <c r="E19" s="113">
        <v>72.17</v>
      </c>
      <c r="F19" s="113">
        <f t="shared" si="0"/>
        <v>86.6</v>
      </c>
      <c r="G19" s="114">
        <v>960</v>
      </c>
      <c r="H19" s="114">
        <v>20</v>
      </c>
      <c r="I19" s="390">
        <v>4.8820000000000002E-2</v>
      </c>
      <c r="J19" s="150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</row>
    <row r="20" spans="1:41" s="1" customFormat="1" ht="11.25" x14ac:dyDescent="0.2">
      <c r="A20" s="31"/>
      <c r="B20" s="111">
        <v>559070</v>
      </c>
      <c r="C20" s="316" t="s">
        <v>273</v>
      </c>
      <c r="D20" s="112" t="s">
        <v>25</v>
      </c>
      <c r="E20" s="113">
        <v>81.180000000000007</v>
      </c>
      <c r="F20" s="113">
        <f t="shared" si="0"/>
        <v>97.42</v>
      </c>
      <c r="G20" s="114">
        <v>960</v>
      </c>
      <c r="H20" s="114">
        <v>20</v>
      </c>
      <c r="I20" s="390">
        <v>6.7379999999999995E-2</v>
      </c>
      <c r="J20" s="150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</row>
    <row r="21" spans="1:41" s="1" customFormat="1" ht="11.25" x14ac:dyDescent="0.2">
      <c r="A21" s="31"/>
      <c r="B21" s="111">
        <v>559080</v>
      </c>
      <c r="C21" s="316" t="s">
        <v>273</v>
      </c>
      <c r="D21" s="112" t="s">
        <v>26</v>
      </c>
      <c r="E21" s="113">
        <v>102.23</v>
      </c>
      <c r="F21" s="113">
        <f t="shared" si="0"/>
        <v>122.68</v>
      </c>
      <c r="G21" s="114">
        <v>320</v>
      </c>
      <c r="H21" s="114">
        <v>20</v>
      </c>
      <c r="I21" s="390">
        <v>0.10963000000000001</v>
      </c>
      <c r="J21" s="150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</row>
    <row r="22" spans="1:41" s="1" customFormat="1" ht="11.25" x14ac:dyDescent="0.2">
      <c r="A22" s="31"/>
      <c r="B22" s="111">
        <v>559090</v>
      </c>
      <c r="C22" s="316" t="s">
        <v>273</v>
      </c>
      <c r="D22" s="112" t="s">
        <v>28</v>
      </c>
      <c r="E22" s="113">
        <v>147.32</v>
      </c>
      <c r="F22" s="113">
        <f t="shared" si="0"/>
        <v>176.78</v>
      </c>
      <c r="G22" s="114">
        <v>260</v>
      </c>
      <c r="H22" s="114">
        <v>10</v>
      </c>
      <c r="I22" s="390">
        <v>0.21306999999999998</v>
      </c>
      <c r="J22" s="150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</row>
    <row r="23" spans="1:41" s="1" customFormat="1" ht="11.25" x14ac:dyDescent="0.2">
      <c r="A23" s="31"/>
      <c r="B23" s="111">
        <v>559100</v>
      </c>
      <c r="C23" s="316" t="s">
        <v>273</v>
      </c>
      <c r="D23" s="112" t="s">
        <v>30</v>
      </c>
      <c r="E23" s="113">
        <v>264.58999999999997</v>
      </c>
      <c r="F23" s="113">
        <f t="shared" si="0"/>
        <v>317.51</v>
      </c>
      <c r="G23" s="114">
        <v>260</v>
      </c>
      <c r="H23" s="114">
        <v>10</v>
      </c>
      <c r="I23" s="390">
        <v>0.41448999999999997</v>
      </c>
      <c r="J23" s="150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</row>
    <row r="24" spans="1:41" s="1" customFormat="1" ht="11.25" x14ac:dyDescent="0.2">
      <c r="A24" s="31"/>
      <c r="B24" s="111">
        <v>559120</v>
      </c>
      <c r="C24" s="316" t="s">
        <v>677</v>
      </c>
      <c r="D24" s="112" t="s">
        <v>31</v>
      </c>
      <c r="E24" s="113">
        <v>78.180000000000007</v>
      </c>
      <c r="F24" s="113">
        <f t="shared" si="0"/>
        <v>93.82</v>
      </c>
      <c r="G24" s="114">
        <v>800</v>
      </c>
      <c r="H24" s="114">
        <v>20</v>
      </c>
      <c r="I24" s="389">
        <v>5.4259999999999996E-2</v>
      </c>
      <c r="J24" s="150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</row>
    <row r="25" spans="1:41" s="1" customFormat="1" ht="11.25" x14ac:dyDescent="0.2">
      <c r="A25" s="31"/>
      <c r="B25" s="111">
        <v>559130</v>
      </c>
      <c r="C25" s="316" t="s">
        <v>677</v>
      </c>
      <c r="D25" s="112" t="s">
        <v>32</v>
      </c>
      <c r="E25" s="113">
        <v>93.2</v>
      </c>
      <c r="F25" s="113">
        <f t="shared" si="0"/>
        <v>111.84</v>
      </c>
      <c r="G25" s="114">
        <v>720</v>
      </c>
      <c r="H25" s="114">
        <v>20</v>
      </c>
      <c r="I25" s="389">
        <v>8.1360000000000002E-2</v>
      </c>
      <c r="J25" s="150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</row>
    <row r="26" spans="1:41" s="1" customFormat="1" ht="11.25" x14ac:dyDescent="0.2">
      <c r="A26" s="31"/>
      <c r="B26" s="111">
        <v>559140</v>
      </c>
      <c r="C26" s="316" t="s">
        <v>677</v>
      </c>
      <c r="D26" s="112" t="s">
        <v>33</v>
      </c>
      <c r="E26" s="113">
        <v>120.26</v>
      </c>
      <c r="F26" s="113">
        <f t="shared" si="0"/>
        <v>144.31</v>
      </c>
      <c r="G26" s="114">
        <v>320</v>
      </c>
      <c r="H26" s="114">
        <v>20</v>
      </c>
      <c r="I26" s="389">
        <v>0.14008999999999999</v>
      </c>
      <c r="J26" s="150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</row>
    <row r="27" spans="1:41" s="1" customFormat="1" ht="11.25" x14ac:dyDescent="0.2">
      <c r="A27" s="31"/>
      <c r="B27" s="111">
        <v>559150</v>
      </c>
      <c r="C27" s="316" t="s">
        <v>677</v>
      </c>
      <c r="D27" s="112" t="s">
        <v>35</v>
      </c>
      <c r="E27" s="113">
        <v>189.41</v>
      </c>
      <c r="F27" s="113">
        <f t="shared" si="0"/>
        <v>227.29</v>
      </c>
      <c r="G27" s="114">
        <v>200</v>
      </c>
      <c r="H27" s="114">
        <v>10</v>
      </c>
      <c r="I27" s="389">
        <v>0.25356000000000001</v>
      </c>
      <c r="J27" s="150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</row>
    <row r="28" spans="1:41" s="1" customFormat="1" ht="11.25" x14ac:dyDescent="0.2">
      <c r="A28" s="31"/>
      <c r="B28" s="111">
        <v>559160</v>
      </c>
      <c r="C28" s="316" t="s">
        <v>677</v>
      </c>
      <c r="D28" s="112" t="s">
        <v>37</v>
      </c>
      <c r="E28" s="113">
        <v>327.72</v>
      </c>
      <c r="F28" s="113">
        <f t="shared" si="0"/>
        <v>393.26</v>
      </c>
      <c r="G28" s="114">
        <v>200</v>
      </c>
      <c r="H28" s="114">
        <v>10</v>
      </c>
      <c r="I28" s="389">
        <v>0.48444999999999999</v>
      </c>
      <c r="J28" s="150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</row>
    <row r="29" spans="1:41" s="1" customFormat="1" ht="11.25" x14ac:dyDescent="0.2">
      <c r="A29" s="31"/>
      <c r="B29" s="105">
        <v>559300</v>
      </c>
      <c r="C29" s="305" t="s">
        <v>367</v>
      </c>
      <c r="D29" s="75" t="s">
        <v>49</v>
      </c>
      <c r="E29" s="88">
        <v>55.61</v>
      </c>
      <c r="F29" s="88">
        <f t="shared" si="0"/>
        <v>66.73</v>
      </c>
      <c r="G29" s="90">
        <v>2880</v>
      </c>
      <c r="H29" s="91">
        <v>20</v>
      </c>
      <c r="I29" s="391">
        <v>2.4E-2</v>
      </c>
      <c r="J29" s="150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</row>
    <row r="30" spans="1:41" s="1" customFormat="1" ht="11.25" x14ac:dyDescent="0.2">
      <c r="A30" s="31"/>
      <c r="B30" s="105">
        <v>559310</v>
      </c>
      <c r="C30" s="306" t="s">
        <v>367</v>
      </c>
      <c r="D30" s="75" t="s">
        <v>50</v>
      </c>
      <c r="E30" s="88">
        <v>61.17</v>
      </c>
      <c r="F30" s="88">
        <f t="shared" si="0"/>
        <v>73.400000000000006</v>
      </c>
      <c r="G30" s="90">
        <v>2880</v>
      </c>
      <c r="H30" s="91">
        <v>20</v>
      </c>
      <c r="I30" s="391">
        <v>2.5000000000000001E-2</v>
      </c>
      <c r="J30" s="150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</row>
    <row r="31" spans="1:41" s="1" customFormat="1" ht="11.25" x14ac:dyDescent="0.2">
      <c r="A31" s="31"/>
      <c r="B31" s="105">
        <v>559320</v>
      </c>
      <c r="C31" s="306" t="s">
        <v>367</v>
      </c>
      <c r="D31" s="75" t="s">
        <v>51</v>
      </c>
      <c r="E31" s="88">
        <v>66.73</v>
      </c>
      <c r="F31" s="88">
        <f t="shared" si="0"/>
        <v>80.08</v>
      </c>
      <c r="G31" s="90">
        <v>2800</v>
      </c>
      <c r="H31" s="91">
        <v>20</v>
      </c>
      <c r="I31" s="391">
        <v>2.5000000000000001E-2</v>
      </c>
      <c r="J31" s="150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</row>
    <row r="32" spans="1:41" s="1" customFormat="1" ht="11.25" x14ac:dyDescent="0.2">
      <c r="A32" s="31"/>
      <c r="B32" s="105">
        <v>559340</v>
      </c>
      <c r="C32" s="306" t="s">
        <v>367</v>
      </c>
      <c r="D32" s="75" t="s">
        <v>52</v>
      </c>
      <c r="E32" s="88">
        <v>66.73</v>
      </c>
      <c r="F32" s="88">
        <f t="shared" si="0"/>
        <v>80.08</v>
      </c>
      <c r="G32" s="90">
        <v>2880</v>
      </c>
      <c r="H32" s="91">
        <v>20</v>
      </c>
      <c r="I32" s="391">
        <v>2.8000000000000001E-2</v>
      </c>
      <c r="J32" s="150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</row>
    <row r="33" spans="1:41" s="1" customFormat="1" ht="11.25" x14ac:dyDescent="0.2">
      <c r="A33" s="31"/>
      <c r="B33" s="105">
        <v>559350</v>
      </c>
      <c r="C33" s="306" t="s">
        <v>367</v>
      </c>
      <c r="D33" s="75" t="s">
        <v>405</v>
      </c>
      <c r="E33" s="89">
        <v>44.47</v>
      </c>
      <c r="F33" s="89">
        <f t="shared" si="0"/>
        <v>53.36</v>
      </c>
      <c r="G33" s="90">
        <v>960</v>
      </c>
      <c r="H33" s="91">
        <v>20</v>
      </c>
      <c r="I33" s="392">
        <v>3.4000000000000002E-2</v>
      </c>
      <c r="J33" s="150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</row>
    <row r="34" spans="1:41" s="1" customFormat="1" ht="11.25" x14ac:dyDescent="0.2">
      <c r="A34" s="31"/>
      <c r="B34" s="105">
        <v>559360</v>
      </c>
      <c r="C34" s="306" t="s">
        <v>367</v>
      </c>
      <c r="D34" s="75" t="s">
        <v>406</v>
      </c>
      <c r="E34" s="89">
        <v>45.39</v>
      </c>
      <c r="F34" s="89">
        <f t="shared" si="0"/>
        <v>54.47</v>
      </c>
      <c r="G34" s="90">
        <v>960</v>
      </c>
      <c r="H34" s="91">
        <v>20</v>
      </c>
      <c r="I34" s="392">
        <v>3.5000000000000003E-2</v>
      </c>
      <c r="J34" s="150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</row>
    <row r="35" spans="1:41" s="1" customFormat="1" ht="11.25" x14ac:dyDescent="0.2">
      <c r="A35" s="31"/>
      <c r="B35" s="111">
        <v>559370</v>
      </c>
      <c r="C35" s="316" t="s">
        <v>367</v>
      </c>
      <c r="D35" s="112" t="s">
        <v>407</v>
      </c>
      <c r="E35" s="113">
        <v>45.91</v>
      </c>
      <c r="F35" s="113">
        <f t="shared" si="0"/>
        <v>55.09</v>
      </c>
      <c r="G35" s="114">
        <v>960</v>
      </c>
      <c r="H35" s="114">
        <v>20</v>
      </c>
      <c r="I35" s="389">
        <v>3.2000000000000001E-2</v>
      </c>
      <c r="J35" s="150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</row>
    <row r="36" spans="1:41" s="1" customFormat="1" ht="11.25" x14ac:dyDescent="0.2">
      <c r="A36" s="31"/>
      <c r="B36" s="111">
        <v>559390</v>
      </c>
      <c r="C36" s="316" t="s">
        <v>367</v>
      </c>
      <c r="D36" s="112" t="s">
        <v>409</v>
      </c>
      <c r="E36" s="113">
        <v>48.01</v>
      </c>
      <c r="F36" s="113">
        <f t="shared" si="0"/>
        <v>57.61</v>
      </c>
      <c r="G36" s="114">
        <v>960</v>
      </c>
      <c r="H36" s="114">
        <v>20</v>
      </c>
      <c r="I36" s="389">
        <v>3.5999999999999997E-2</v>
      </c>
      <c r="J36" s="150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</row>
    <row r="37" spans="1:41" s="1" customFormat="1" ht="11.25" x14ac:dyDescent="0.2">
      <c r="A37" s="31"/>
      <c r="B37" s="111">
        <v>559400</v>
      </c>
      <c r="C37" s="316" t="s">
        <v>367</v>
      </c>
      <c r="D37" s="112" t="s">
        <v>53</v>
      </c>
      <c r="E37" s="113">
        <v>46.21</v>
      </c>
      <c r="F37" s="113">
        <f t="shared" si="0"/>
        <v>55.45</v>
      </c>
      <c r="G37" s="114">
        <v>960</v>
      </c>
      <c r="H37" s="114">
        <v>20</v>
      </c>
      <c r="I37" s="389">
        <v>4.2999999999999997E-2</v>
      </c>
      <c r="J37" s="150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</row>
    <row r="38" spans="1:41" s="1" customFormat="1" ht="11.25" x14ac:dyDescent="0.2">
      <c r="A38" s="27"/>
      <c r="B38" s="111">
        <v>559410</v>
      </c>
      <c r="C38" s="316" t="s">
        <v>367</v>
      </c>
      <c r="D38" s="112" t="s">
        <v>54</v>
      </c>
      <c r="E38" s="113">
        <v>48.56</v>
      </c>
      <c r="F38" s="113">
        <f t="shared" si="0"/>
        <v>58.27</v>
      </c>
      <c r="G38" s="114">
        <v>960</v>
      </c>
      <c r="H38" s="114">
        <v>20</v>
      </c>
      <c r="I38" s="389">
        <v>4.5999999999999999E-2</v>
      </c>
      <c r="J38" s="150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</row>
    <row r="39" spans="1:41" s="1" customFormat="1" ht="11.25" x14ac:dyDescent="0.2">
      <c r="A39" s="27"/>
      <c r="B39" s="111">
        <v>559420</v>
      </c>
      <c r="C39" s="316" t="s">
        <v>367</v>
      </c>
      <c r="D39" s="112" t="s">
        <v>55</v>
      </c>
      <c r="E39" s="113">
        <v>40.880000000000003</v>
      </c>
      <c r="F39" s="113">
        <f t="shared" si="0"/>
        <v>49.06</v>
      </c>
      <c r="G39" s="114">
        <v>960</v>
      </c>
      <c r="H39" s="114">
        <v>20</v>
      </c>
      <c r="I39" s="389">
        <v>4.7E-2</v>
      </c>
      <c r="J39" s="150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</row>
    <row r="40" spans="1:41" s="1" customFormat="1" ht="11.25" x14ac:dyDescent="0.2">
      <c r="A40" s="27"/>
      <c r="B40" s="111">
        <v>559440</v>
      </c>
      <c r="C40" s="316" t="s">
        <v>367</v>
      </c>
      <c r="D40" s="112" t="s">
        <v>57</v>
      </c>
      <c r="E40" s="113">
        <v>43.99</v>
      </c>
      <c r="F40" s="113">
        <f t="shared" si="0"/>
        <v>52.79</v>
      </c>
      <c r="G40" s="114">
        <v>960</v>
      </c>
      <c r="H40" s="114">
        <v>20</v>
      </c>
      <c r="I40" s="389">
        <v>5.3999999999999999E-2</v>
      </c>
      <c r="J40" s="150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</row>
    <row r="41" spans="1:41" s="1" customFormat="1" ht="22.5" x14ac:dyDescent="0.2">
      <c r="A41" s="27"/>
      <c r="B41" s="105">
        <v>521412</v>
      </c>
      <c r="C41" s="307" t="s">
        <v>588</v>
      </c>
      <c r="D41" s="75" t="s">
        <v>722</v>
      </c>
      <c r="E41" s="88">
        <v>143.69</v>
      </c>
      <c r="F41" s="88">
        <f t="shared" si="0"/>
        <v>172.43</v>
      </c>
      <c r="G41" s="90">
        <v>960</v>
      </c>
      <c r="H41" s="91">
        <v>20</v>
      </c>
      <c r="I41" s="391">
        <v>0.03</v>
      </c>
      <c r="J41" s="150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</row>
    <row r="42" spans="1:41" s="1" customFormat="1" ht="11.25" x14ac:dyDescent="0.2">
      <c r="A42" s="27"/>
      <c r="B42" s="105">
        <v>559600</v>
      </c>
      <c r="C42" s="307" t="s">
        <v>368</v>
      </c>
      <c r="D42" s="75" t="s">
        <v>63</v>
      </c>
      <c r="E42" s="88">
        <v>111.21</v>
      </c>
      <c r="F42" s="88">
        <f t="shared" si="0"/>
        <v>133.44999999999999</v>
      </c>
      <c r="G42" s="90">
        <v>960</v>
      </c>
      <c r="H42" s="91">
        <v>20</v>
      </c>
      <c r="I42" s="391">
        <v>4.5999999999999999E-2</v>
      </c>
      <c r="J42" s="150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</row>
    <row r="43" spans="1:41" s="1" customFormat="1" ht="11.25" x14ac:dyDescent="0.2">
      <c r="A43" s="27"/>
      <c r="B43" s="105">
        <v>559660</v>
      </c>
      <c r="C43" s="307" t="s">
        <v>368</v>
      </c>
      <c r="D43" s="75" t="s">
        <v>68</v>
      </c>
      <c r="E43" s="88">
        <v>111.21</v>
      </c>
      <c r="F43" s="88">
        <f t="shared" si="0"/>
        <v>133.44999999999999</v>
      </c>
      <c r="G43" s="90">
        <v>960</v>
      </c>
      <c r="H43" s="91">
        <v>20</v>
      </c>
      <c r="I43" s="391">
        <v>4.2999999999999997E-2</v>
      </c>
      <c r="J43" s="150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</row>
    <row r="44" spans="1:41" s="1" customFormat="1" ht="11.25" x14ac:dyDescent="0.2">
      <c r="A44" s="27"/>
      <c r="B44" s="14">
        <v>559610</v>
      </c>
      <c r="C44" s="307" t="s">
        <v>368</v>
      </c>
      <c r="D44" s="393" t="s">
        <v>678</v>
      </c>
      <c r="E44" s="89">
        <v>109.36</v>
      </c>
      <c r="F44" s="89">
        <f t="shared" si="0"/>
        <v>131.22999999999999</v>
      </c>
      <c r="G44" s="90">
        <v>960</v>
      </c>
      <c r="H44" s="91">
        <v>20</v>
      </c>
      <c r="I44" s="392">
        <v>6.8000000000000005E-2</v>
      </c>
      <c r="J44" s="150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</row>
    <row r="45" spans="1:41" s="1" customFormat="1" ht="11.25" x14ac:dyDescent="0.2">
      <c r="A45" s="27"/>
      <c r="B45" s="105">
        <v>559680</v>
      </c>
      <c r="C45" s="307" t="s">
        <v>368</v>
      </c>
      <c r="D45" s="393" t="s">
        <v>679</v>
      </c>
      <c r="E45" s="89">
        <v>109.36</v>
      </c>
      <c r="F45" s="89">
        <f t="shared" si="0"/>
        <v>131.22999999999999</v>
      </c>
      <c r="G45" s="90">
        <v>960</v>
      </c>
      <c r="H45" s="91">
        <v>20</v>
      </c>
      <c r="I45" s="392">
        <v>6.3E-2</v>
      </c>
      <c r="J45" s="150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</row>
    <row r="46" spans="1:41" s="1" customFormat="1" ht="11.25" x14ac:dyDescent="0.2">
      <c r="A46" s="27"/>
      <c r="B46" s="111">
        <v>559620</v>
      </c>
      <c r="C46" s="316" t="s">
        <v>368</v>
      </c>
      <c r="D46" s="112" t="s">
        <v>64</v>
      </c>
      <c r="E46" s="113">
        <v>88.02</v>
      </c>
      <c r="F46" s="113">
        <f t="shared" si="0"/>
        <v>105.62</v>
      </c>
      <c r="G46" s="114">
        <v>480</v>
      </c>
      <c r="H46" s="114">
        <v>20</v>
      </c>
      <c r="I46" s="389">
        <v>9.0999999999999998E-2</v>
      </c>
      <c r="J46" s="150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</row>
    <row r="47" spans="1:41" s="1" customFormat="1" ht="11.25" x14ac:dyDescent="0.2">
      <c r="A47" s="27"/>
      <c r="B47" s="111">
        <v>559670</v>
      </c>
      <c r="C47" s="316" t="s">
        <v>368</v>
      </c>
      <c r="D47" s="112" t="s">
        <v>69</v>
      </c>
      <c r="E47" s="113">
        <v>88.02</v>
      </c>
      <c r="F47" s="113">
        <f t="shared" si="0"/>
        <v>105.62</v>
      </c>
      <c r="G47" s="114">
        <v>480</v>
      </c>
      <c r="H47" s="114">
        <v>20</v>
      </c>
      <c r="I47" s="389">
        <v>0.08</v>
      </c>
      <c r="J47" s="150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</row>
    <row r="48" spans="1:41" s="1" customFormat="1" ht="11.25" x14ac:dyDescent="0.2">
      <c r="A48" s="27"/>
      <c r="B48" s="105">
        <v>559900</v>
      </c>
      <c r="C48" s="65" t="s">
        <v>369</v>
      </c>
      <c r="D48" s="75" t="s">
        <v>72</v>
      </c>
      <c r="E48" s="88">
        <v>81.569999999999993</v>
      </c>
      <c r="F48" s="88">
        <f t="shared" si="0"/>
        <v>97.88</v>
      </c>
      <c r="G48" s="90">
        <v>1400</v>
      </c>
      <c r="H48" s="91">
        <v>20</v>
      </c>
      <c r="I48" s="391">
        <v>2.1999999999999999E-2</v>
      </c>
      <c r="J48" s="150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</row>
    <row r="49" spans="2:10" s="20" customFormat="1" ht="12.75" x14ac:dyDescent="0.2">
      <c r="B49" s="105">
        <v>559910</v>
      </c>
      <c r="C49" s="65" t="s">
        <v>369</v>
      </c>
      <c r="D49" s="75" t="s">
        <v>73</v>
      </c>
      <c r="E49" s="88">
        <v>111.21</v>
      </c>
      <c r="F49" s="88">
        <f t="shared" si="0"/>
        <v>133.44999999999999</v>
      </c>
      <c r="G49" s="90">
        <v>960</v>
      </c>
      <c r="H49" s="91">
        <v>20</v>
      </c>
      <c r="I49" s="391">
        <v>3.4000000000000002E-2</v>
      </c>
      <c r="J49" s="152"/>
    </row>
    <row r="50" spans="2:10" s="20" customFormat="1" ht="12.75" x14ac:dyDescent="0.2">
      <c r="B50" s="111">
        <v>559920</v>
      </c>
      <c r="C50" s="316" t="s">
        <v>369</v>
      </c>
      <c r="D50" s="112" t="s">
        <v>74</v>
      </c>
      <c r="E50" s="113">
        <v>46.21</v>
      </c>
      <c r="F50" s="113">
        <f t="shared" si="0"/>
        <v>55.45</v>
      </c>
      <c r="G50" s="114">
        <v>960</v>
      </c>
      <c r="H50" s="114">
        <v>20</v>
      </c>
      <c r="I50" s="389">
        <v>3.3000000000000002E-2</v>
      </c>
      <c r="J50" s="152"/>
    </row>
    <row r="51" spans="2:10" s="20" customFormat="1" ht="22.5" x14ac:dyDescent="0.2">
      <c r="B51" s="111">
        <v>559925</v>
      </c>
      <c r="C51" s="316" t="s">
        <v>680</v>
      </c>
      <c r="D51" s="112" t="s">
        <v>150</v>
      </c>
      <c r="E51" s="113">
        <v>83.41</v>
      </c>
      <c r="F51" s="113">
        <f t="shared" si="0"/>
        <v>100.09</v>
      </c>
      <c r="G51" s="114">
        <v>1400</v>
      </c>
      <c r="H51" s="114">
        <v>20</v>
      </c>
      <c r="I51" s="166">
        <v>3.5999999999999997E-2</v>
      </c>
      <c r="J51" s="152"/>
    </row>
    <row r="52" spans="2:10" ht="12.75" x14ac:dyDescent="0.2">
      <c r="B52" s="105">
        <v>559750</v>
      </c>
      <c r="C52" s="84" t="s">
        <v>370</v>
      </c>
      <c r="D52" s="75">
        <v>32</v>
      </c>
      <c r="E52" s="88">
        <v>77.849999999999994</v>
      </c>
      <c r="F52" s="88">
        <f t="shared" si="0"/>
        <v>93.42</v>
      </c>
      <c r="G52" s="90">
        <v>1400</v>
      </c>
      <c r="H52" s="91">
        <v>20</v>
      </c>
      <c r="I52" s="391">
        <v>2.8000000000000001E-2</v>
      </c>
    </row>
    <row r="53" spans="2:10" ht="22.5" x14ac:dyDescent="0.2">
      <c r="B53" s="107">
        <v>559700</v>
      </c>
      <c r="C53" s="167" t="s">
        <v>371</v>
      </c>
      <c r="D53" s="75">
        <v>32</v>
      </c>
      <c r="E53" s="88">
        <v>77.849999999999994</v>
      </c>
      <c r="F53" s="88">
        <f t="shared" si="0"/>
        <v>93.42</v>
      </c>
      <c r="G53" s="91">
        <v>1400</v>
      </c>
      <c r="H53" s="91">
        <v>20</v>
      </c>
      <c r="I53" s="391">
        <v>2.7E-2</v>
      </c>
    </row>
    <row r="54" spans="2:10" ht="12.75" x14ac:dyDescent="0.2">
      <c r="B54" s="107">
        <v>559760</v>
      </c>
      <c r="C54" s="84" t="s">
        <v>370</v>
      </c>
      <c r="D54" s="75">
        <v>40</v>
      </c>
      <c r="E54" s="89">
        <v>83.41</v>
      </c>
      <c r="F54" s="89">
        <f t="shared" si="0"/>
        <v>100.09</v>
      </c>
      <c r="G54" s="91">
        <v>960</v>
      </c>
      <c r="H54" s="91">
        <v>20</v>
      </c>
      <c r="I54" s="392">
        <v>0.04</v>
      </c>
    </row>
    <row r="55" spans="2:10" ht="22.5" x14ac:dyDescent="0.2">
      <c r="B55" s="107">
        <v>559710</v>
      </c>
      <c r="C55" s="167" t="s">
        <v>371</v>
      </c>
      <c r="D55" s="75">
        <v>40</v>
      </c>
      <c r="E55" s="89">
        <v>83.41</v>
      </c>
      <c r="F55" s="89">
        <f t="shared" si="0"/>
        <v>100.09</v>
      </c>
      <c r="G55" s="90">
        <v>960</v>
      </c>
      <c r="H55" s="91">
        <v>20</v>
      </c>
      <c r="I55" s="392">
        <v>0.04</v>
      </c>
    </row>
    <row r="56" spans="2:10" ht="12.75" x14ac:dyDescent="0.2">
      <c r="B56" s="111">
        <v>559770</v>
      </c>
      <c r="C56" s="316" t="s">
        <v>370</v>
      </c>
      <c r="D56" s="112">
        <v>50</v>
      </c>
      <c r="E56" s="113">
        <v>69.2</v>
      </c>
      <c r="F56" s="113">
        <f t="shared" si="0"/>
        <v>83.04</v>
      </c>
      <c r="G56" s="114">
        <v>960</v>
      </c>
      <c r="H56" s="114">
        <v>20</v>
      </c>
      <c r="I56" s="389">
        <v>5.3999999999999999E-2</v>
      </c>
    </row>
    <row r="57" spans="2:10" ht="22.5" x14ac:dyDescent="0.2">
      <c r="B57" s="111">
        <v>559720</v>
      </c>
      <c r="C57" s="316" t="s">
        <v>371</v>
      </c>
      <c r="D57" s="112">
        <v>50</v>
      </c>
      <c r="E57" s="113">
        <v>69.2</v>
      </c>
      <c r="F57" s="113">
        <f t="shared" si="0"/>
        <v>83.04</v>
      </c>
      <c r="G57" s="114">
        <v>960</v>
      </c>
      <c r="H57" s="114">
        <v>20</v>
      </c>
      <c r="I57" s="389">
        <v>5.3999999999999999E-2</v>
      </c>
    </row>
    <row r="58" spans="2:10" ht="12.75" x14ac:dyDescent="0.2">
      <c r="B58" s="105">
        <v>559800</v>
      </c>
      <c r="C58" s="84" t="s">
        <v>372</v>
      </c>
      <c r="D58" s="75">
        <v>32</v>
      </c>
      <c r="E58" s="88">
        <v>20.39</v>
      </c>
      <c r="F58" s="88">
        <f t="shared" si="0"/>
        <v>24.47</v>
      </c>
      <c r="G58" s="90">
        <v>7000</v>
      </c>
      <c r="H58" s="91">
        <v>100</v>
      </c>
      <c r="I58" s="391">
        <v>8.0000000000000002E-3</v>
      </c>
    </row>
    <row r="59" spans="2:10" ht="12.75" x14ac:dyDescent="0.2">
      <c r="B59" s="394">
        <v>559810</v>
      </c>
      <c r="C59" s="84" t="s">
        <v>372</v>
      </c>
      <c r="D59" s="395">
        <v>40</v>
      </c>
      <c r="E59" s="89">
        <v>22.24</v>
      </c>
      <c r="F59" s="89">
        <f t="shared" si="0"/>
        <v>26.69</v>
      </c>
      <c r="G59" s="90">
        <v>2880</v>
      </c>
      <c r="H59" s="91">
        <v>20</v>
      </c>
      <c r="I59" s="392">
        <v>8.9999999999999993E-3</v>
      </c>
    </row>
    <row r="60" spans="2:10" ht="13.5" thickBot="1" x14ac:dyDescent="0.25">
      <c r="B60" s="240">
        <v>559820</v>
      </c>
      <c r="C60" s="317" t="s">
        <v>372</v>
      </c>
      <c r="D60" s="241">
        <v>50</v>
      </c>
      <c r="E60" s="242">
        <v>21.29</v>
      </c>
      <c r="F60" s="242">
        <f t="shared" si="0"/>
        <v>25.55</v>
      </c>
      <c r="G60" s="243">
        <v>2880</v>
      </c>
      <c r="H60" s="243">
        <v>20</v>
      </c>
      <c r="I60" s="396">
        <v>1.4999999999999999E-2</v>
      </c>
    </row>
    <row r="61" spans="2:10" ht="12.75" x14ac:dyDescent="0.2">
      <c r="D61" s="98"/>
      <c r="E61" s="95"/>
      <c r="F61" s="95"/>
      <c r="G61" s="95"/>
      <c r="H61" s="98" t="s">
        <v>315</v>
      </c>
      <c r="I61" s="17"/>
    </row>
    <row r="62" spans="2:10" ht="12.75" x14ac:dyDescent="0.2">
      <c r="B62" s="109"/>
      <c r="D62" s="98"/>
      <c r="E62" s="95"/>
      <c r="F62" s="95"/>
      <c r="G62" s="95"/>
      <c r="H62" s="98" t="s">
        <v>314</v>
      </c>
    </row>
    <row r="63" spans="2:10" ht="12.75" x14ac:dyDescent="0.2">
      <c r="B63" s="109"/>
      <c r="D63" s="96"/>
      <c r="E63" s="96"/>
      <c r="F63" s="96"/>
      <c r="G63" s="96"/>
      <c r="H63" s="96"/>
    </row>
    <row r="64" spans="2:10" ht="5.65" customHeight="1" x14ac:dyDescent="0.2">
      <c r="D64" s="96"/>
      <c r="E64" s="96"/>
      <c r="F64" s="96"/>
      <c r="G64" s="96"/>
      <c r="H64" s="96"/>
    </row>
    <row r="65" spans="2:9" ht="5.65" customHeight="1" x14ac:dyDescent="0.2">
      <c r="B65" s="110"/>
      <c r="D65" s="96"/>
      <c r="E65" s="96"/>
      <c r="F65" s="96"/>
      <c r="G65" s="96"/>
      <c r="H65" s="96"/>
      <c r="I65" s="19"/>
    </row>
    <row r="66" spans="2:9" ht="5.65" customHeight="1" x14ac:dyDescent="0.2">
      <c r="B66" s="110"/>
      <c r="C66" s="21"/>
      <c r="D66" s="20"/>
      <c r="E66" s="20"/>
      <c r="F66" s="20"/>
      <c r="G66" s="20"/>
      <c r="H66" s="20"/>
      <c r="I66" s="20"/>
    </row>
    <row r="67" spans="2:9" ht="5.65" customHeight="1" x14ac:dyDescent="0.2">
      <c r="B67" s="110"/>
      <c r="C67" s="21"/>
      <c r="D67" s="20"/>
      <c r="E67" s="20"/>
      <c r="F67" s="20"/>
      <c r="G67" s="23"/>
      <c r="H67" s="20"/>
      <c r="I67" s="24"/>
    </row>
    <row r="68" spans="2:9" ht="5.65" customHeight="1" x14ac:dyDescent="0.2">
      <c r="I68" s="8"/>
    </row>
    <row r="69" spans="2:9" ht="5.65" customHeight="1" x14ac:dyDescent="0.2">
      <c r="I69" s="8"/>
    </row>
    <row r="70" spans="2:9" ht="5.65" customHeight="1" x14ac:dyDescent="0.2">
      <c r="I70" s="1"/>
    </row>
    <row r="71" spans="2:9" ht="5.65" customHeight="1" x14ac:dyDescent="0.2">
      <c r="I71" s="8"/>
    </row>
  </sheetData>
  <autoFilter ref="B12:I12"/>
  <mergeCells count="1">
    <mergeCell ref="B1:I1"/>
  </mergeCells>
  <hyperlinks>
    <hyperlink ref="C6" r:id="rId1"/>
  </hyperlinks>
  <pageMargins left="0.35433070866141736" right="0.27559055118110237" top="0.31496062992125984" bottom="0.35433070866141736" header="0.15748031496062992" footer="0.31496062992125984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J307"/>
  <sheetViews>
    <sheetView topLeftCell="B1" zoomScale="110" zoomScaleNormal="110" workbookViewId="0">
      <selection activeCell="I14" sqref="G13:I14"/>
    </sheetView>
  </sheetViews>
  <sheetFormatPr defaultColWidth="9.140625" defaultRowHeight="12.75" x14ac:dyDescent="0.2"/>
  <cols>
    <col min="1" max="1" width="6.140625" style="30" hidden="1" customWidth="1"/>
    <col min="2" max="2" width="6.5703125" style="30" customWidth="1"/>
    <col min="3" max="3" width="34.85546875" style="1" customWidth="1"/>
    <col min="4" max="4" width="20.28515625" style="30" customWidth="1"/>
    <col min="5" max="6" width="8.7109375" style="30" customWidth="1"/>
    <col min="7" max="7" width="5.7109375" style="30" customWidth="1"/>
    <col min="8" max="8" width="6.5703125" style="30" customWidth="1"/>
    <col min="9" max="9" width="7.28515625" style="30" customWidth="1"/>
    <col min="10" max="10" width="8.42578125" style="108" customWidth="1"/>
    <col min="11" max="16384" width="9.140625" style="30"/>
  </cols>
  <sheetData>
    <row r="1" spans="1:10" ht="22.7" customHeight="1" x14ac:dyDescent="0.2">
      <c r="B1" s="447" t="s">
        <v>614</v>
      </c>
      <c r="C1" s="447"/>
      <c r="D1" s="447"/>
      <c r="E1" s="447"/>
      <c r="F1" s="447"/>
      <c r="G1" s="447"/>
      <c r="H1" s="447"/>
      <c r="I1" s="447"/>
      <c r="J1" s="447"/>
    </row>
    <row r="2" spans="1:10" ht="21.75" customHeight="1" x14ac:dyDescent="0.2">
      <c r="B2" s="108"/>
      <c r="C2" s="282"/>
      <c r="D2" s="42"/>
      <c r="E2" s="42"/>
      <c r="F2" s="42"/>
      <c r="G2" s="42"/>
      <c r="H2" s="55"/>
      <c r="I2" s="2"/>
    </row>
    <row r="3" spans="1:10" ht="15" customHeight="1" x14ac:dyDescent="0.2">
      <c r="B3" s="108"/>
      <c r="C3" s="281"/>
      <c r="D3" s="304"/>
      <c r="E3" s="304"/>
      <c r="F3" s="304"/>
      <c r="G3" s="42"/>
      <c r="H3" s="56"/>
      <c r="I3" s="4"/>
    </row>
    <row r="4" spans="1:10" ht="12.75" customHeight="1" x14ac:dyDescent="0.2">
      <c r="B4" s="108"/>
      <c r="C4" s="44"/>
      <c r="D4" s="385"/>
      <c r="E4" s="43"/>
      <c r="F4" s="43"/>
      <c r="G4" s="42"/>
      <c r="H4" s="57"/>
      <c r="I4" s="6"/>
    </row>
    <row r="5" spans="1:10" ht="18" customHeight="1" x14ac:dyDescent="0.2">
      <c r="B5" s="108"/>
      <c r="C5" s="46"/>
      <c r="D5" s="45"/>
      <c r="E5" s="43"/>
      <c r="F5" s="43"/>
      <c r="G5" s="42"/>
      <c r="H5" s="57"/>
      <c r="I5" s="6"/>
    </row>
    <row r="6" spans="1:10" ht="15" customHeight="1" x14ac:dyDescent="0.2">
      <c r="B6" s="302"/>
      <c r="C6" s="303" t="s">
        <v>363</v>
      </c>
      <c r="D6" s="45"/>
      <c r="E6" s="43"/>
      <c r="F6" s="43"/>
      <c r="G6" s="42"/>
      <c r="H6" s="57"/>
      <c r="I6" s="4"/>
    </row>
    <row r="7" spans="1:10" ht="12.75" customHeight="1" x14ac:dyDescent="0.2">
      <c r="B7" s="302"/>
      <c r="C7" s="116" t="s">
        <v>297</v>
      </c>
      <c r="D7" s="249"/>
      <c r="E7" s="43"/>
      <c r="F7" s="43"/>
      <c r="G7"/>
      <c r="H7" s="336"/>
      <c r="I7" s="6"/>
    </row>
    <row r="8" spans="1:10" ht="12.75" customHeight="1" x14ac:dyDescent="0.2">
      <c r="C8" s="310"/>
      <c r="D8" s="43"/>
      <c r="E8" s="43"/>
      <c r="F8" s="43"/>
      <c r="G8" s="73"/>
      <c r="H8" s="337"/>
      <c r="I8" s="29"/>
    </row>
    <row r="9" spans="1:10" ht="13.7" customHeight="1" x14ac:dyDescent="0.2">
      <c r="C9" s="296"/>
      <c r="D9" s="338"/>
      <c r="E9" s="48"/>
      <c r="F9" s="48"/>
      <c r="G9" s="78"/>
      <c r="H9" s="338"/>
      <c r="J9" s="339"/>
    </row>
    <row r="10" spans="1:10" ht="12.75" customHeight="1" x14ac:dyDescent="0.2">
      <c r="C10" s="296"/>
      <c r="D10" s="338"/>
      <c r="E10" s="48"/>
      <c r="F10" s="48"/>
      <c r="G10" s="53"/>
      <c r="H10" s="52"/>
      <c r="J10" s="340"/>
    </row>
    <row r="11" spans="1:10" s="13" customFormat="1" ht="13.5" thickBot="1" x14ac:dyDescent="0.25">
      <c r="A11" s="35"/>
      <c r="B11" s="292" t="str">
        <f>'Доп. ассорт.|Комплектующие'!B11</f>
        <v>2025.04</v>
      </c>
      <c r="C11" s="116"/>
      <c r="D11" s="10"/>
      <c r="E11" s="11"/>
      <c r="F11" s="11"/>
      <c r="G11" s="11"/>
      <c r="H11" s="10"/>
      <c r="J11" s="71"/>
    </row>
    <row r="12" spans="1:10" ht="38.65" customHeight="1" x14ac:dyDescent="0.2">
      <c r="A12" s="172" t="s">
        <v>0</v>
      </c>
      <c r="B12" s="220" t="s">
        <v>1</v>
      </c>
      <c r="C12" s="221" t="s">
        <v>291</v>
      </c>
      <c r="D12" s="222" t="s">
        <v>287</v>
      </c>
      <c r="E12" s="222" t="s">
        <v>294</v>
      </c>
      <c r="F12" s="222" t="s">
        <v>676</v>
      </c>
      <c r="G12" s="222" t="s">
        <v>2</v>
      </c>
      <c r="H12" s="222" t="s">
        <v>3</v>
      </c>
      <c r="I12" s="223" t="s">
        <v>484</v>
      </c>
      <c r="J12" s="224" t="s">
        <v>155</v>
      </c>
    </row>
    <row r="13" spans="1:10" s="1" customFormat="1" ht="11.25" x14ac:dyDescent="0.2">
      <c r="A13" s="31"/>
      <c r="B13" s="182">
        <v>220000</v>
      </c>
      <c r="C13" s="307" t="s">
        <v>156</v>
      </c>
      <c r="D13" s="67" t="s">
        <v>101</v>
      </c>
      <c r="E13" s="381">
        <v>305.62</v>
      </c>
      <c r="F13" s="381">
        <f t="shared" ref="F13:F76" si="0">ROUND(E13*1.2,2)</f>
        <v>366.74</v>
      </c>
      <c r="G13" s="421">
        <v>86</v>
      </c>
      <c r="H13" s="398"/>
      <c r="I13" s="206">
        <v>0.74</v>
      </c>
      <c r="J13" s="382">
        <v>0.65</v>
      </c>
    </row>
    <row r="14" spans="1:10" s="1" customFormat="1" ht="11.25" x14ac:dyDescent="0.2">
      <c r="A14" s="31"/>
      <c r="B14" s="157">
        <v>220010</v>
      </c>
      <c r="C14" s="84" t="s">
        <v>156</v>
      </c>
      <c r="D14" s="66" t="s">
        <v>102</v>
      </c>
      <c r="E14" s="62">
        <v>542.51</v>
      </c>
      <c r="F14" s="62">
        <f t="shared" si="0"/>
        <v>651.01</v>
      </c>
      <c r="G14" s="401">
        <v>86</v>
      </c>
      <c r="H14" s="400"/>
      <c r="I14" s="94">
        <v>1.48</v>
      </c>
      <c r="J14" s="341">
        <v>1.21</v>
      </c>
    </row>
    <row r="15" spans="1:10" s="1" customFormat="1" ht="11.25" x14ac:dyDescent="0.2">
      <c r="A15" s="31"/>
      <c r="B15" s="157">
        <v>220020</v>
      </c>
      <c r="C15" s="84" t="s">
        <v>156</v>
      </c>
      <c r="D15" s="66" t="s">
        <v>103</v>
      </c>
      <c r="E15" s="62">
        <v>1029.75</v>
      </c>
      <c r="F15" s="62">
        <f t="shared" si="0"/>
        <v>1235.7</v>
      </c>
      <c r="G15" s="401">
        <v>86</v>
      </c>
      <c r="H15" s="400"/>
      <c r="I15" s="94">
        <v>2.61</v>
      </c>
      <c r="J15" s="341">
        <v>2.34</v>
      </c>
    </row>
    <row r="16" spans="1:10" s="1" customFormat="1" ht="11.25" x14ac:dyDescent="0.2">
      <c r="A16" s="31"/>
      <c r="B16" s="157">
        <v>220030</v>
      </c>
      <c r="C16" s="84" t="s">
        <v>156</v>
      </c>
      <c r="D16" s="66" t="s">
        <v>270</v>
      </c>
      <c r="E16" s="62">
        <v>1544.77</v>
      </c>
      <c r="F16" s="62">
        <f t="shared" si="0"/>
        <v>1853.72</v>
      </c>
      <c r="G16" s="401">
        <v>86</v>
      </c>
      <c r="H16" s="400"/>
      <c r="I16" s="94">
        <v>3.75</v>
      </c>
      <c r="J16" s="341">
        <v>3.46</v>
      </c>
    </row>
    <row r="17" spans="1:10" s="1" customFormat="1" ht="11.25" x14ac:dyDescent="0.2">
      <c r="A17" s="31"/>
      <c r="B17" s="157">
        <v>220040</v>
      </c>
      <c r="C17" s="84" t="s">
        <v>156</v>
      </c>
      <c r="D17" s="66" t="s">
        <v>375</v>
      </c>
      <c r="E17" s="62">
        <v>2038.09</v>
      </c>
      <c r="F17" s="62">
        <f t="shared" si="0"/>
        <v>2445.71</v>
      </c>
      <c r="G17" s="401">
        <v>86</v>
      </c>
      <c r="H17" s="400"/>
      <c r="I17" s="94">
        <v>4.8899999999999997</v>
      </c>
      <c r="J17" s="341">
        <v>4.5</v>
      </c>
    </row>
    <row r="18" spans="1:10" s="1" customFormat="1" ht="11.25" x14ac:dyDescent="0.2">
      <c r="A18" s="31"/>
      <c r="B18" s="157">
        <v>220050</v>
      </c>
      <c r="C18" s="84" t="s">
        <v>156</v>
      </c>
      <c r="D18" s="66" t="s">
        <v>157</v>
      </c>
      <c r="E18" s="62">
        <v>2531.4699999999998</v>
      </c>
      <c r="F18" s="62">
        <f t="shared" si="0"/>
        <v>3037.76</v>
      </c>
      <c r="G18" s="401">
        <v>86</v>
      </c>
      <c r="H18" s="400"/>
      <c r="I18" s="94">
        <v>6.02</v>
      </c>
      <c r="J18" s="341">
        <v>5.8</v>
      </c>
    </row>
    <row r="19" spans="1:10" s="1" customFormat="1" ht="11.25" x14ac:dyDescent="0.2">
      <c r="A19" s="31"/>
      <c r="B19" s="157">
        <v>220060</v>
      </c>
      <c r="C19" s="84" t="s">
        <v>156</v>
      </c>
      <c r="D19" s="66" t="s">
        <v>365</v>
      </c>
      <c r="E19" s="62">
        <v>3014.09</v>
      </c>
      <c r="F19" s="62">
        <f t="shared" si="0"/>
        <v>3616.91</v>
      </c>
      <c r="G19" s="401">
        <v>86</v>
      </c>
      <c r="H19" s="400"/>
      <c r="I19" s="94">
        <v>7.15</v>
      </c>
      <c r="J19" s="341">
        <v>6.85</v>
      </c>
    </row>
    <row r="20" spans="1:10" s="1" customFormat="1" ht="11.25" x14ac:dyDescent="0.2">
      <c r="A20" s="31"/>
      <c r="B20" s="157">
        <v>221000</v>
      </c>
      <c r="C20" s="84" t="s">
        <v>156</v>
      </c>
      <c r="D20" s="66" t="s">
        <v>7</v>
      </c>
      <c r="E20" s="62">
        <v>470.23</v>
      </c>
      <c r="F20" s="62">
        <f t="shared" si="0"/>
        <v>564.28</v>
      </c>
      <c r="G20" s="401">
        <v>70</v>
      </c>
      <c r="H20" s="400"/>
      <c r="I20" s="94">
        <v>0.96</v>
      </c>
      <c r="J20" s="341">
        <v>0.80400000000000005</v>
      </c>
    </row>
    <row r="21" spans="1:10" s="1" customFormat="1" ht="11.25" x14ac:dyDescent="0.2">
      <c r="A21" s="31"/>
      <c r="B21" s="157">
        <v>221010</v>
      </c>
      <c r="C21" s="84" t="s">
        <v>156</v>
      </c>
      <c r="D21" s="66" t="s">
        <v>8</v>
      </c>
      <c r="E21" s="62">
        <v>852.92</v>
      </c>
      <c r="F21" s="62">
        <f t="shared" si="0"/>
        <v>1023.5</v>
      </c>
      <c r="G21" s="401">
        <v>60</v>
      </c>
      <c r="H21" s="400"/>
      <c r="I21" s="94">
        <v>1.36</v>
      </c>
      <c r="J21" s="341">
        <v>1.476</v>
      </c>
    </row>
    <row r="22" spans="1:10" s="1" customFormat="1" ht="11.25" x14ac:dyDescent="0.2">
      <c r="A22" s="31"/>
      <c r="B22" s="157">
        <v>221020</v>
      </c>
      <c r="C22" s="84" t="s">
        <v>156</v>
      </c>
      <c r="D22" s="66" t="s">
        <v>9</v>
      </c>
      <c r="E22" s="62">
        <v>1555.79</v>
      </c>
      <c r="F22" s="62">
        <f t="shared" si="0"/>
        <v>1866.95</v>
      </c>
      <c r="G22" s="401">
        <v>60</v>
      </c>
      <c r="H22" s="400"/>
      <c r="I22" s="94">
        <v>2.41</v>
      </c>
      <c r="J22" s="341">
        <v>2.8690000000000002</v>
      </c>
    </row>
    <row r="23" spans="1:10" s="1" customFormat="1" ht="11.25" x14ac:dyDescent="0.2">
      <c r="A23" s="31"/>
      <c r="B23" s="157">
        <v>221030</v>
      </c>
      <c r="C23" s="84" t="s">
        <v>156</v>
      </c>
      <c r="D23" s="66" t="s">
        <v>246</v>
      </c>
      <c r="E23" s="62">
        <v>3066.33</v>
      </c>
      <c r="F23" s="62">
        <f t="shared" si="0"/>
        <v>3679.6</v>
      </c>
      <c r="G23" s="401">
        <v>60</v>
      </c>
      <c r="H23" s="400"/>
      <c r="I23" s="94">
        <v>3.453945</v>
      </c>
      <c r="J23" s="341">
        <v>4.24</v>
      </c>
    </row>
    <row r="24" spans="1:10" s="1" customFormat="1" ht="11.25" x14ac:dyDescent="0.2">
      <c r="A24" s="31"/>
      <c r="B24" s="157">
        <v>221050</v>
      </c>
      <c r="C24" s="84" t="s">
        <v>156</v>
      </c>
      <c r="D24" s="66" t="s">
        <v>158</v>
      </c>
      <c r="E24" s="62">
        <v>3697.81</v>
      </c>
      <c r="F24" s="62">
        <f t="shared" si="0"/>
        <v>4437.37</v>
      </c>
      <c r="G24" s="401">
        <v>60</v>
      </c>
      <c r="H24" s="400"/>
      <c r="I24" s="94">
        <v>5.55</v>
      </c>
      <c r="J24" s="341">
        <v>6.984</v>
      </c>
    </row>
    <row r="25" spans="1:10" s="1" customFormat="1" ht="11.25" x14ac:dyDescent="0.2">
      <c r="A25" s="31"/>
      <c r="B25" s="157">
        <v>222000</v>
      </c>
      <c r="C25" s="84" t="s">
        <v>156</v>
      </c>
      <c r="D25" s="67" t="s">
        <v>44</v>
      </c>
      <c r="E25" s="62">
        <v>584.64</v>
      </c>
      <c r="F25" s="62">
        <f t="shared" si="0"/>
        <v>701.57</v>
      </c>
      <c r="G25" s="401">
        <v>40</v>
      </c>
      <c r="H25" s="400"/>
      <c r="I25" s="94">
        <v>0.78</v>
      </c>
      <c r="J25" s="341">
        <v>1.2</v>
      </c>
    </row>
    <row r="26" spans="1:10" s="1" customFormat="1" ht="11.25" x14ac:dyDescent="0.2">
      <c r="A26" s="31"/>
      <c r="B26" s="157">
        <v>222010</v>
      </c>
      <c r="C26" s="84" t="s">
        <v>156</v>
      </c>
      <c r="D26" s="67" t="s">
        <v>46</v>
      </c>
      <c r="E26" s="62">
        <v>992.14</v>
      </c>
      <c r="F26" s="62">
        <f t="shared" si="0"/>
        <v>1190.57</v>
      </c>
      <c r="G26" s="401">
        <v>40</v>
      </c>
      <c r="H26" s="400"/>
      <c r="I26" s="94">
        <v>1.57</v>
      </c>
      <c r="J26" s="341">
        <v>2.21</v>
      </c>
    </row>
    <row r="27" spans="1:10" s="1" customFormat="1" ht="11.25" x14ac:dyDescent="0.2">
      <c r="A27" s="31"/>
      <c r="B27" s="157">
        <v>222020</v>
      </c>
      <c r="C27" s="84" t="s">
        <v>156</v>
      </c>
      <c r="D27" s="67" t="s">
        <v>48</v>
      </c>
      <c r="E27" s="62">
        <v>1923.15</v>
      </c>
      <c r="F27" s="62">
        <f t="shared" si="0"/>
        <v>2307.7800000000002</v>
      </c>
      <c r="G27" s="401">
        <v>40</v>
      </c>
      <c r="H27" s="400"/>
      <c r="I27" s="94">
        <v>2.71</v>
      </c>
      <c r="J27" s="341">
        <v>4.2</v>
      </c>
    </row>
    <row r="28" spans="1:10" s="1" customFormat="1" ht="11.25" x14ac:dyDescent="0.2">
      <c r="A28" s="31"/>
      <c r="B28" s="157">
        <v>222030</v>
      </c>
      <c r="C28" s="84" t="s">
        <v>156</v>
      </c>
      <c r="D28" s="67" t="s">
        <v>271</v>
      </c>
      <c r="E28" s="62">
        <v>2813.12</v>
      </c>
      <c r="F28" s="62">
        <f t="shared" si="0"/>
        <v>3375.74</v>
      </c>
      <c r="G28" s="401">
        <v>40</v>
      </c>
      <c r="H28" s="400"/>
      <c r="I28" s="94">
        <v>3.86</v>
      </c>
      <c r="J28" s="341">
        <v>6.41</v>
      </c>
    </row>
    <row r="29" spans="1:10" s="1" customFormat="1" ht="11.25" x14ac:dyDescent="0.2">
      <c r="A29" s="31"/>
      <c r="B29" s="157">
        <v>222040</v>
      </c>
      <c r="C29" s="84" t="s">
        <v>156</v>
      </c>
      <c r="D29" s="67" t="s">
        <v>576</v>
      </c>
      <c r="E29" s="62">
        <v>3729.92</v>
      </c>
      <c r="F29" s="62">
        <f t="shared" si="0"/>
        <v>4475.8999999999996</v>
      </c>
      <c r="G29" s="401">
        <v>40</v>
      </c>
      <c r="H29" s="400"/>
      <c r="I29" s="94">
        <v>5.01</v>
      </c>
      <c r="J29" s="341">
        <v>8.4</v>
      </c>
    </row>
    <row r="30" spans="1:10" s="1" customFormat="1" ht="11.25" x14ac:dyDescent="0.2">
      <c r="A30" s="31"/>
      <c r="B30" s="157">
        <v>222050</v>
      </c>
      <c r="C30" s="84" t="s">
        <v>156</v>
      </c>
      <c r="D30" s="67" t="s">
        <v>159</v>
      </c>
      <c r="E30" s="62">
        <v>4646.67</v>
      </c>
      <c r="F30" s="62">
        <f t="shared" si="0"/>
        <v>5576</v>
      </c>
      <c r="G30" s="401">
        <v>40</v>
      </c>
      <c r="H30" s="400"/>
      <c r="I30" s="94">
        <v>6.16</v>
      </c>
      <c r="J30" s="341">
        <v>10.4</v>
      </c>
    </row>
    <row r="31" spans="1:10" s="1" customFormat="1" ht="11.25" x14ac:dyDescent="0.2">
      <c r="A31" s="31"/>
      <c r="B31" s="157">
        <v>222060</v>
      </c>
      <c r="C31" s="84" t="s">
        <v>156</v>
      </c>
      <c r="D31" s="67" t="s">
        <v>378</v>
      </c>
      <c r="E31" s="62">
        <v>5576.06</v>
      </c>
      <c r="F31" s="62">
        <f t="shared" si="0"/>
        <v>6691.27</v>
      </c>
      <c r="G31" s="401">
        <v>40</v>
      </c>
      <c r="H31" s="400"/>
      <c r="I31" s="94">
        <v>7.31</v>
      </c>
      <c r="J31" s="341">
        <v>12.61</v>
      </c>
    </row>
    <row r="32" spans="1:10" s="1" customFormat="1" ht="11.25" x14ac:dyDescent="0.2">
      <c r="A32" s="31"/>
      <c r="B32" s="157">
        <v>223000</v>
      </c>
      <c r="C32" s="84" t="s">
        <v>156</v>
      </c>
      <c r="D32" s="67" t="s">
        <v>160</v>
      </c>
      <c r="E32" s="62">
        <v>1029.81</v>
      </c>
      <c r="F32" s="62">
        <f t="shared" si="0"/>
        <v>1235.77</v>
      </c>
      <c r="G32" s="401">
        <v>25</v>
      </c>
      <c r="H32" s="400"/>
      <c r="I32" s="94">
        <v>0.81</v>
      </c>
      <c r="J32" s="341">
        <v>1.9</v>
      </c>
    </row>
    <row r="33" spans="1:10" s="1" customFormat="1" ht="11.25" x14ac:dyDescent="0.2">
      <c r="A33" s="31"/>
      <c r="B33" s="157">
        <v>223010</v>
      </c>
      <c r="C33" s="84" t="s">
        <v>156</v>
      </c>
      <c r="D33" s="67" t="s">
        <v>161</v>
      </c>
      <c r="E33" s="62">
        <v>1734.19</v>
      </c>
      <c r="F33" s="62">
        <f t="shared" si="0"/>
        <v>2081.0300000000002</v>
      </c>
      <c r="G33" s="401">
        <v>25</v>
      </c>
      <c r="H33" s="400"/>
      <c r="I33" s="94">
        <v>1.67</v>
      </c>
      <c r="J33" s="341">
        <v>3.6</v>
      </c>
    </row>
    <row r="34" spans="1:10" s="1" customFormat="1" ht="11.25" x14ac:dyDescent="0.2">
      <c r="A34" s="31"/>
      <c r="B34" s="157">
        <v>223020</v>
      </c>
      <c r="C34" s="84" t="s">
        <v>156</v>
      </c>
      <c r="D34" s="67" t="s">
        <v>162</v>
      </c>
      <c r="E34" s="62">
        <v>3039.16</v>
      </c>
      <c r="F34" s="62">
        <f t="shared" si="0"/>
        <v>3646.99</v>
      </c>
      <c r="G34" s="401">
        <v>25</v>
      </c>
      <c r="H34" s="400"/>
      <c r="I34" s="94">
        <v>2.78</v>
      </c>
      <c r="J34" s="341">
        <v>6.61</v>
      </c>
    </row>
    <row r="35" spans="1:10" s="1" customFormat="1" ht="11.25" x14ac:dyDescent="0.2">
      <c r="A35" s="31"/>
      <c r="B35" s="157">
        <v>223030</v>
      </c>
      <c r="C35" s="84" t="s">
        <v>156</v>
      </c>
      <c r="D35" s="67" t="s">
        <v>247</v>
      </c>
      <c r="E35" s="62">
        <v>4470.88</v>
      </c>
      <c r="F35" s="62">
        <f t="shared" si="0"/>
        <v>5365.06</v>
      </c>
      <c r="G35" s="401">
        <v>25</v>
      </c>
      <c r="H35" s="400"/>
      <c r="I35" s="94">
        <v>4</v>
      </c>
      <c r="J35" s="341">
        <v>9.9499999999999993</v>
      </c>
    </row>
    <row r="36" spans="1:10" s="1" customFormat="1" ht="11.25" x14ac:dyDescent="0.2">
      <c r="A36" s="31"/>
      <c r="B36" s="157">
        <v>223050</v>
      </c>
      <c r="C36" s="84" t="s">
        <v>156</v>
      </c>
      <c r="D36" s="67" t="s">
        <v>163</v>
      </c>
      <c r="E36" s="62">
        <v>7133.3</v>
      </c>
      <c r="F36" s="62">
        <f t="shared" si="0"/>
        <v>8559.9599999999991</v>
      </c>
      <c r="G36" s="401">
        <v>25</v>
      </c>
      <c r="H36" s="400"/>
      <c r="I36" s="94">
        <v>6.31</v>
      </c>
      <c r="J36" s="341">
        <v>15.92</v>
      </c>
    </row>
    <row r="37" spans="1:10" s="1" customFormat="1" ht="11.25" x14ac:dyDescent="0.2">
      <c r="A37" s="31"/>
      <c r="B37" s="157">
        <v>223060</v>
      </c>
      <c r="C37" s="84" t="s">
        <v>156</v>
      </c>
      <c r="D37" s="67" t="s">
        <v>379</v>
      </c>
      <c r="E37" s="62">
        <v>8539.84</v>
      </c>
      <c r="F37" s="62">
        <f t="shared" si="0"/>
        <v>10247.81</v>
      </c>
      <c r="G37" s="401">
        <v>25</v>
      </c>
      <c r="H37" s="400"/>
      <c r="I37" s="94">
        <v>7.47</v>
      </c>
      <c r="J37" s="341">
        <v>19.100000000000001</v>
      </c>
    </row>
    <row r="38" spans="1:10" s="1" customFormat="1" ht="11.25" x14ac:dyDescent="0.2">
      <c r="A38" s="31"/>
      <c r="B38" s="157">
        <v>224010</v>
      </c>
      <c r="C38" s="84" t="s">
        <v>156</v>
      </c>
      <c r="D38" s="67" t="s">
        <v>164</v>
      </c>
      <c r="E38" s="62">
        <v>3255.88</v>
      </c>
      <c r="F38" s="62">
        <f t="shared" si="0"/>
        <v>3907.06</v>
      </c>
      <c r="G38" s="401">
        <v>16</v>
      </c>
      <c r="H38" s="400"/>
      <c r="I38" s="94">
        <v>1.47</v>
      </c>
      <c r="J38" s="341">
        <v>5.8029999999999999</v>
      </c>
    </row>
    <row r="39" spans="1:10" s="1" customFormat="1" ht="11.25" x14ac:dyDescent="0.2">
      <c r="A39" s="31"/>
      <c r="B39" s="157">
        <v>224020</v>
      </c>
      <c r="C39" s="84" t="s">
        <v>156</v>
      </c>
      <c r="D39" s="67" t="s">
        <v>165</v>
      </c>
      <c r="E39" s="62">
        <v>5280.38</v>
      </c>
      <c r="F39" s="62">
        <f t="shared" si="0"/>
        <v>6336.46</v>
      </c>
      <c r="G39" s="401">
        <v>16</v>
      </c>
      <c r="H39" s="400"/>
      <c r="I39" s="94">
        <v>2.61</v>
      </c>
      <c r="J39" s="341">
        <v>10.837999999999999</v>
      </c>
    </row>
    <row r="40" spans="1:10" s="1" customFormat="1" ht="11.25" x14ac:dyDescent="0.2">
      <c r="A40" s="31"/>
      <c r="B40" s="157">
        <v>224030</v>
      </c>
      <c r="C40" s="84" t="s">
        <v>156</v>
      </c>
      <c r="D40" s="67" t="s">
        <v>259</v>
      </c>
      <c r="E40" s="62">
        <v>7697.7</v>
      </c>
      <c r="F40" s="62">
        <f t="shared" si="0"/>
        <v>9237.24</v>
      </c>
      <c r="G40" s="401">
        <v>16</v>
      </c>
      <c r="H40" s="400"/>
      <c r="I40" s="94">
        <v>3.75</v>
      </c>
      <c r="J40" s="341">
        <v>15.686</v>
      </c>
    </row>
    <row r="41" spans="1:10" s="1" customFormat="1" ht="11.25" x14ac:dyDescent="0.2">
      <c r="A41" s="31"/>
      <c r="B41" s="157">
        <v>224050</v>
      </c>
      <c r="C41" s="84" t="s">
        <v>156</v>
      </c>
      <c r="D41" s="67" t="s">
        <v>166</v>
      </c>
      <c r="E41" s="62">
        <v>12086.58</v>
      </c>
      <c r="F41" s="62">
        <f t="shared" si="0"/>
        <v>14503.9</v>
      </c>
      <c r="G41" s="401">
        <v>16</v>
      </c>
      <c r="H41" s="400"/>
      <c r="I41" s="94">
        <v>6.05</v>
      </c>
      <c r="J41" s="341">
        <v>25.265000000000001</v>
      </c>
    </row>
    <row r="42" spans="1:10" s="1" customFormat="1" ht="11.25" x14ac:dyDescent="0.2">
      <c r="A42" s="31"/>
      <c r="B42" s="157">
        <v>224060</v>
      </c>
      <c r="C42" s="84" t="s">
        <v>156</v>
      </c>
      <c r="D42" s="67" t="s">
        <v>260</v>
      </c>
      <c r="E42" s="62">
        <v>15579.15</v>
      </c>
      <c r="F42" s="62">
        <f t="shared" si="0"/>
        <v>18694.98</v>
      </c>
      <c r="G42" s="401">
        <v>16</v>
      </c>
      <c r="H42" s="400"/>
      <c r="I42" s="94">
        <f>I41*1.2</f>
        <v>7.26</v>
      </c>
      <c r="J42" s="341">
        <v>30.65</v>
      </c>
    </row>
    <row r="43" spans="1:10" s="1" customFormat="1" ht="11.25" x14ac:dyDescent="0.2">
      <c r="A43" s="31"/>
      <c r="B43" s="157">
        <v>225010</v>
      </c>
      <c r="C43" s="84" t="s">
        <v>156</v>
      </c>
      <c r="D43" s="67" t="s">
        <v>167</v>
      </c>
      <c r="E43" s="62">
        <v>4810.88</v>
      </c>
      <c r="F43" s="62">
        <f t="shared" si="0"/>
        <v>5773.06</v>
      </c>
      <c r="G43" s="401">
        <v>9</v>
      </c>
      <c r="H43" s="400"/>
      <c r="I43" s="94">
        <v>1.32</v>
      </c>
      <c r="J43" s="341">
        <v>9.7100000000000009</v>
      </c>
    </row>
    <row r="44" spans="1:10" s="1" customFormat="1" ht="11.25" x14ac:dyDescent="0.2">
      <c r="A44" s="31"/>
      <c r="B44" s="157">
        <v>225020</v>
      </c>
      <c r="C44" s="84" t="s">
        <v>156</v>
      </c>
      <c r="D44" s="67" t="s">
        <v>168</v>
      </c>
      <c r="E44" s="62">
        <v>7658.08</v>
      </c>
      <c r="F44" s="62">
        <f t="shared" si="0"/>
        <v>9189.7000000000007</v>
      </c>
      <c r="G44" s="401">
        <v>9</v>
      </c>
      <c r="H44" s="400"/>
      <c r="I44" s="94">
        <v>2.33</v>
      </c>
      <c r="J44" s="341">
        <v>17.481000000000002</v>
      </c>
    </row>
    <row r="45" spans="1:10" s="1" customFormat="1" ht="11.25" x14ac:dyDescent="0.2">
      <c r="A45" s="31"/>
      <c r="B45" s="157">
        <v>225030</v>
      </c>
      <c r="C45" s="84" t="s">
        <v>156</v>
      </c>
      <c r="D45" s="67" t="s">
        <v>261</v>
      </c>
      <c r="E45" s="62">
        <v>11384.77</v>
      </c>
      <c r="F45" s="62">
        <f t="shared" si="0"/>
        <v>13661.72</v>
      </c>
      <c r="G45" s="401">
        <v>9</v>
      </c>
      <c r="H45" s="400"/>
      <c r="I45" s="94">
        <v>3.27</v>
      </c>
      <c r="J45" s="341">
        <v>26.96</v>
      </c>
    </row>
    <row r="46" spans="1:10" s="1" customFormat="1" ht="11.25" x14ac:dyDescent="0.2">
      <c r="A46" s="31"/>
      <c r="B46" s="157">
        <v>225050</v>
      </c>
      <c r="C46" s="84" t="s">
        <v>156</v>
      </c>
      <c r="D46" s="67" t="s">
        <v>169</v>
      </c>
      <c r="E46" s="62">
        <v>18633.47</v>
      </c>
      <c r="F46" s="62">
        <f t="shared" si="0"/>
        <v>22360.16</v>
      </c>
      <c r="G46" s="401">
        <v>9</v>
      </c>
      <c r="H46" s="400"/>
      <c r="I46" s="94">
        <v>5.29</v>
      </c>
      <c r="J46" s="341">
        <v>42.975999999999999</v>
      </c>
    </row>
    <row r="47" spans="1:10" s="1" customFormat="1" ht="11.25" x14ac:dyDescent="0.2">
      <c r="A47" s="31"/>
      <c r="B47" s="157">
        <v>225060</v>
      </c>
      <c r="C47" s="84" t="s">
        <v>156</v>
      </c>
      <c r="D47" s="67" t="s">
        <v>262</v>
      </c>
      <c r="E47" s="62">
        <v>23086.6</v>
      </c>
      <c r="F47" s="62">
        <f t="shared" si="0"/>
        <v>27703.919999999998</v>
      </c>
      <c r="G47" s="401">
        <v>9</v>
      </c>
      <c r="H47" s="400"/>
      <c r="I47" s="94">
        <v>6.28</v>
      </c>
      <c r="J47" s="341">
        <v>57.765999999999998</v>
      </c>
    </row>
    <row r="48" spans="1:10" s="1" customFormat="1" ht="11.25" x14ac:dyDescent="0.2">
      <c r="A48" s="31"/>
      <c r="B48" s="157">
        <v>226010</v>
      </c>
      <c r="C48" s="84" t="s">
        <v>156</v>
      </c>
      <c r="D48" s="67" t="s">
        <v>170</v>
      </c>
      <c r="E48" s="62">
        <v>8567.77</v>
      </c>
      <c r="F48" s="62">
        <f t="shared" si="0"/>
        <v>10281.32</v>
      </c>
      <c r="G48" s="401">
        <v>6</v>
      </c>
      <c r="H48" s="400"/>
      <c r="I48" s="94">
        <v>1.54</v>
      </c>
      <c r="J48" s="341">
        <v>16.376000000000001</v>
      </c>
    </row>
    <row r="49" spans="1:10" s="1" customFormat="1" ht="11.25" x14ac:dyDescent="0.2">
      <c r="A49" s="31"/>
      <c r="B49" s="157">
        <v>226020</v>
      </c>
      <c r="C49" s="84" t="s">
        <v>156</v>
      </c>
      <c r="D49" s="67" t="s">
        <v>171</v>
      </c>
      <c r="E49" s="62">
        <v>13912.47</v>
      </c>
      <c r="F49" s="62">
        <f t="shared" si="0"/>
        <v>16694.96</v>
      </c>
      <c r="G49" s="401">
        <v>6</v>
      </c>
      <c r="H49" s="400"/>
      <c r="I49" s="94">
        <v>2.64</v>
      </c>
      <c r="J49" s="341">
        <v>28.873000000000001</v>
      </c>
    </row>
    <row r="50" spans="1:10" s="1" customFormat="1" ht="11.25" x14ac:dyDescent="0.2">
      <c r="A50" s="31"/>
      <c r="B50" s="157">
        <v>226030</v>
      </c>
      <c r="C50" s="84" t="s">
        <v>156</v>
      </c>
      <c r="D50" s="67" t="s">
        <v>263</v>
      </c>
      <c r="E50" s="62">
        <v>20294.189999999999</v>
      </c>
      <c r="F50" s="62">
        <f t="shared" si="0"/>
        <v>24353.03</v>
      </c>
      <c r="G50" s="401">
        <v>6</v>
      </c>
      <c r="H50" s="400"/>
      <c r="I50" s="94">
        <f>I49*1.66</f>
        <v>4.3823999999999996</v>
      </c>
      <c r="J50" s="341">
        <v>41.58</v>
      </c>
    </row>
    <row r="51" spans="1:10" s="1" customFormat="1" ht="11.25" x14ac:dyDescent="0.2">
      <c r="A51" s="31"/>
      <c r="B51" s="157">
        <v>226050</v>
      </c>
      <c r="C51" s="84" t="s">
        <v>156</v>
      </c>
      <c r="D51" s="67" t="s">
        <v>172</v>
      </c>
      <c r="E51" s="62">
        <v>31908.58</v>
      </c>
      <c r="F51" s="62">
        <f t="shared" si="0"/>
        <v>38290.300000000003</v>
      </c>
      <c r="G51" s="401">
        <v>6</v>
      </c>
      <c r="H51" s="400"/>
      <c r="I51" s="94">
        <v>5.97</v>
      </c>
      <c r="J51" s="341">
        <v>68.245000000000005</v>
      </c>
    </row>
    <row r="52" spans="1:10" s="1" customFormat="1" ht="11.25" x14ac:dyDescent="0.2">
      <c r="A52" s="31"/>
      <c r="B52" s="157">
        <v>226060</v>
      </c>
      <c r="C52" s="84" t="s">
        <v>156</v>
      </c>
      <c r="D52" s="67" t="s">
        <v>264</v>
      </c>
      <c r="E52" s="62">
        <v>41234.17</v>
      </c>
      <c r="F52" s="62">
        <f t="shared" si="0"/>
        <v>49481</v>
      </c>
      <c r="G52" s="401">
        <v>6</v>
      </c>
      <c r="H52" s="400"/>
      <c r="I52" s="94">
        <f>I51*1.2</f>
        <v>7.1639999999999997</v>
      </c>
      <c r="J52" s="341">
        <v>81.180000000000007</v>
      </c>
    </row>
    <row r="53" spans="1:10" s="1" customFormat="1" ht="11.25" x14ac:dyDescent="0.2">
      <c r="A53" s="31"/>
      <c r="B53" s="157">
        <v>227010</v>
      </c>
      <c r="C53" s="84" t="s">
        <v>156</v>
      </c>
      <c r="D53" s="67" t="s">
        <v>329</v>
      </c>
      <c r="E53" s="62">
        <v>13265.87</v>
      </c>
      <c r="F53" s="62">
        <f t="shared" si="0"/>
        <v>15919.04</v>
      </c>
      <c r="G53" s="401">
        <v>4</v>
      </c>
      <c r="H53" s="400"/>
      <c r="I53" s="94">
        <v>1.66</v>
      </c>
      <c r="J53" s="341">
        <v>30.806999999999999</v>
      </c>
    </row>
    <row r="54" spans="1:10" s="1" customFormat="1" ht="11.25" x14ac:dyDescent="0.2">
      <c r="A54" s="31"/>
      <c r="B54" s="157">
        <v>227020</v>
      </c>
      <c r="C54" s="84" t="s">
        <v>156</v>
      </c>
      <c r="D54" s="67" t="s">
        <v>330</v>
      </c>
      <c r="E54" s="62">
        <v>21541.27</v>
      </c>
      <c r="F54" s="62">
        <f t="shared" si="0"/>
        <v>25849.52</v>
      </c>
      <c r="G54" s="401">
        <v>4</v>
      </c>
      <c r="H54" s="400"/>
      <c r="I54" s="94">
        <v>2.81</v>
      </c>
      <c r="J54" s="341">
        <v>46.628</v>
      </c>
    </row>
    <row r="55" spans="1:10" s="1" customFormat="1" ht="11.25" x14ac:dyDescent="0.2">
      <c r="A55" s="31"/>
      <c r="B55" s="157">
        <v>227030</v>
      </c>
      <c r="C55" s="84" t="s">
        <v>156</v>
      </c>
      <c r="D55" s="67" t="s">
        <v>366</v>
      </c>
      <c r="E55" s="62">
        <v>32311.91</v>
      </c>
      <c r="F55" s="62">
        <f t="shared" si="0"/>
        <v>38774.29</v>
      </c>
      <c r="G55" s="401">
        <v>4</v>
      </c>
      <c r="H55" s="400"/>
      <c r="I55" s="94">
        <f>I54*1.7</f>
        <v>4.7770000000000001</v>
      </c>
      <c r="J55" s="341">
        <v>65.7</v>
      </c>
    </row>
    <row r="56" spans="1:10" s="1" customFormat="1" ht="11.25" x14ac:dyDescent="0.2">
      <c r="A56" s="31"/>
      <c r="B56" s="157">
        <v>227050</v>
      </c>
      <c r="C56" s="84" t="s">
        <v>156</v>
      </c>
      <c r="D56" s="67" t="s">
        <v>331</v>
      </c>
      <c r="E56" s="62">
        <v>53853.2</v>
      </c>
      <c r="F56" s="62">
        <f t="shared" si="0"/>
        <v>64623.839999999997</v>
      </c>
      <c r="G56" s="401">
        <v>4</v>
      </c>
      <c r="H56" s="400"/>
      <c r="I56" s="94">
        <v>6.26</v>
      </c>
      <c r="J56" s="341">
        <v>117.15300000000001</v>
      </c>
    </row>
    <row r="57" spans="1:10" s="1" customFormat="1" ht="11.25" x14ac:dyDescent="0.2">
      <c r="A57" s="31"/>
      <c r="B57" s="157">
        <v>227060</v>
      </c>
      <c r="C57" s="84" t="s">
        <v>156</v>
      </c>
      <c r="D57" s="67" t="s">
        <v>490</v>
      </c>
      <c r="E57" s="381">
        <v>65397.120000000003</v>
      </c>
      <c r="F57" s="381">
        <f t="shared" si="0"/>
        <v>78476.539999999994</v>
      </c>
      <c r="G57" s="401">
        <v>4</v>
      </c>
      <c r="H57" s="400"/>
      <c r="I57" s="94">
        <f>I56*1.2</f>
        <v>7.5119999999999996</v>
      </c>
      <c r="J57" s="341">
        <v>128.06</v>
      </c>
    </row>
    <row r="58" spans="1:10" s="1" customFormat="1" ht="11.25" x14ac:dyDescent="0.2">
      <c r="A58" s="31"/>
      <c r="B58" s="157">
        <v>222002</v>
      </c>
      <c r="C58" s="84" t="s">
        <v>592</v>
      </c>
      <c r="D58" s="67" t="s">
        <v>44</v>
      </c>
      <c r="E58" s="381">
        <v>520.33000000000004</v>
      </c>
      <c r="F58" s="381">
        <f t="shared" si="0"/>
        <v>624.4</v>
      </c>
      <c r="G58" s="401">
        <v>40</v>
      </c>
      <c r="H58" s="400"/>
      <c r="I58" s="94">
        <v>0.78</v>
      </c>
      <c r="J58" s="341">
        <v>0.95</v>
      </c>
    </row>
    <row r="59" spans="1:10" s="1" customFormat="1" ht="11.25" x14ac:dyDescent="0.2">
      <c r="A59" s="31"/>
      <c r="B59" s="157">
        <v>222012</v>
      </c>
      <c r="C59" s="84" t="s">
        <v>592</v>
      </c>
      <c r="D59" s="67" t="s">
        <v>46</v>
      </c>
      <c r="E59" s="381">
        <v>883.03</v>
      </c>
      <c r="F59" s="381">
        <f t="shared" si="0"/>
        <v>1059.6400000000001</v>
      </c>
      <c r="G59" s="401">
        <v>40</v>
      </c>
      <c r="H59" s="400"/>
      <c r="I59" s="94">
        <v>1.57</v>
      </c>
      <c r="J59" s="341">
        <v>1.7</v>
      </c>
    </row>
    <row r="60" spans="1:10" s="1" customFormat="1" ht="11.25" x14ac:dyDescent="0.2">
      <c r="A60" s="31"/>
      <c r="B60" s="157">
        <v>222022</v>
      </c>
      <c r="C60" s="84" t="s">
        <v>592</v>
      </c>
      <c r="D60" s="67" t="s">
        <v>48</v>
      </c>
      <c r="E60" s="381">
        <v>1711.6</v>
      </c>
      <c r="F60" s="381">
        <f t="shared" si="0"/>
        <v>2053.92</v>
      </c>
      <c r="G60" s="401">
        <v>40</v>
      </c>
      <c r="H60" s="400"/>
      <c r="I60" s="94">
        <v>2.71</v>
      </c>
      <c r="J60" s="341">
        <v>3.15</v>
      </c>
    </row>
    <row r="61" spans="1:10" s="1" customFormat="1" ht="11.25" x14ac:dyDescent="0.2">
      <c r="A61" s="31"/>
      <c r="B61" s="157">
        <v>222032</v>
      </c>
      <c r="C61" s="84" t="s">
        <v>592</v>
      </c>
      <c r="D61" s="67" t="s">
        <v>271</v>
      </c>
      <c r="E61" s="381">
        <v>2503.69</v>
      </c>
      <c r="F61" s="381">
        <f t="shared" si="0"/>
        <v>3004.43</v>
      </c>
      <c r="G61" s="401">
        <v>40</v>
      </c>
      <c r="H61" s="400"/>
      <c r="I61" s="94">
        <v>3.86</v>
      </c>
      <c r="J61" s="341">
        <v>4.8499999999999996</v>
      </c>
    </row>
    <row r="62" spans="1:10" s="1" customFormat="1" ht="11.25" x14ac:dyDescent="0.2">
      <c r="A62" s="31"/>
      <c r="B62" s="157">
        <v>222042</v>
      </c>
      <c r="C62" s="84" t="s">
        <v>592</v>
      </c>
      <c r="D62" s="67" t="s">
        <v>576</v>
      </c>
      <c r="E62" s="381">
        <v>3319.64</v>
      </c>
      <c r="F62" s="381">
        <f t="shared" si="0"/>
        <v>3983.57</v>
      </c>
      <c r="G62" s="401">
        <v>40</v>
      </c>
      <c r="H62" s="400"/>
      <c r="I62" s="94">
        <v>5.01</v>
      </c>
      <c r="J62" s="341">
        <v>6.44</v>
      </c>
    </row>
    <row r="63" spans="1:10" s="1" customFormat="1" ht="11.25" x14ac:dyDescent="0.2">
      <c r="A63" s="31"/>
      <c r="B63" s="157">
        <v>222052</v>
      </c>
      <c r="C63" s="84" t="s">
        <v>592</v>
      </c>
      <c r="D63" s="67" t="s">
        <v>159</v>
      </c>
      <c r="E63" s="381">
        <v>4135.55</v>
      </c>
      <c r="F63" s="381">
        <f t="shared" si="0"/>
        <v>4962.66</v>
      </c>
      <c r="G63" s="401">
        <v>40</v>
      </c>
      <c r="H63" s="400"/>
      <c r="I63" s="94">
        <v>6.16</v>
      </c>
      <c r="J63" s="341">
        <v>7.98</v>
      </c>
    </row>
    <row r="64" spans="1:10" s="1" customFormat="1" ht="11.25" x14ac:dyDescent="0.2">
      <c r="A64" s="31"/>
      <c r="B64" s="157">
        <v>222062</v>
      </c>
      <c r="C64" s="84" t="s">
        <v>592</v>
      </c>
      <c r="D64" s="67" t="s">
        <v>378</v>
      </c>
      <c r="E64" s="381">
        <v>4962.67</v>
      </c>
      <c r="F64" s="381">
        <f t="shared" si="0"/>
        <v>5955.2</v>
      </c>
      <c r="G64" s="401">
        <v>40</v>
      </c>
      <c r="H64" s="400"/>
      <c r="I64" s="94">
        <v>7.31</v>
      </c>
      <c r="J64" s="341">
        <v>9.67</v>
      </c>
    </row>
    <row r="65" spans="1:10" s="1" customFormat="1" ht="11.25" x14ac:dyDescent="0.2">
      <c r="A65" s="31"/>
      <c r="B65" s="157">
        <v>223002</v>
      </c>
      <c r="C65" s="84" t="s">
        <v>592</v>
      </c>
      <c r="D65" s="67" t="s">
        <v>160</v>
      </c>
      <c r="E65" s="381">
        <v>916.53</v>
      </c>
      <c r="F65" s="381">
        <f t="shared" si="0"/>
        <v>1099.8399999999999</v>
      </c>
      <c r="G65" s="401">
        <v>25</v>
      </c>
      <c r="H65" s="400"/>
      <c r="I65" s="94">
        <v>0.81</v>
      </c>
      <c r="J65" s="341">
        <v>1.6</v>
      </c>
    </row>
    <row r="66" spans="1:10" s="1" customFormat="1" ht="11.25" x14ac:dyDescent="0.2">
      <c r="A66" s="31"/>
      <c r="B66" s="157">
        <v>223012</v>
      </c>
      <c r="C66" s="84" t="s">
        <v>592</v>
      </c>
      <c r="D66" s="67" t="s">
        <v>161</v>
      </c>
      <c r="E66" s="381">
        <v>1543.49</v>
      </c>
      <c r="F66" s="381">
        <f t="shared" si="0"/>
        <v>1852.19</v>
      </c>
      <c r="G66" s="401">
        <v>25</v>
      </c>
      <c r="H66" s="400"/>
      <c r="I66" s="94">
        <v>1.67</v>
      </c>
      <c r="J66" s="341">
        <v>2.9</v>
      </c>
    </row>
    <row r="67" spans="1:10" s="1" customFormat="1" ht="11.25" x14ac:dyDescent="0.2">
      <c r="A67" s="31"/>
      <c r="B67" s="157">
        <v>223022</v>
      </c>
      <c r="C67" s="84" t="s">
        <v>592</v>
      </c>
      <c r="D67" s="67" t="s">
        <v>162</v>
      </c>
      <c r="E67" s="381">
        <v>2704.86</v>
      </c>
      <c r="F67" s="381">
        <f t="shared" si="0"/>
        <v>3245.83</v>
      </c>
      <c r="G67" s="401">
        <v>25</v>
      </c>
      <c r="H67" s="400"/>
      <c r="I67" s="94">
        <v>2.78</v>
      </c>
      <c r="J67" s="341">
        <v>5.45</v>
      </c>
    </row>
    <row r="68" spans="1:10" s="1" customFormat="1" ht="11.25" x14ac:dyDescent="0.2">
      <c r="A68" s="31"/>
      <c r="B68" s="157">
        <v>223032</v>
      </c>
      <c r="C68" s="84" t="s">
        <v>592</v>
      </c>
      <c r="D68" s="67" t="s">
        <v>247</v>
      </c>
      <c r="E68" s="381">
        <v>3979.08</v>
      </c>
      <c r="F68" s="381">
        <f t="shared" si="0"/>
        <v>4774.8999999999996</v>
      </c>
      <c r="G68" s="401">
        <v>25</v>
      </c>
      <c r="H68" s="400"/>
      <c r="I68" s="94">
        <v>4</v>
      </c>
      <c r="J68" s="341">
        <v>8.1</v>
      </c>
    </row>
    <row r="69" spans="1:10" s="1" customFormat="1" ht="11.25" x14ac:dyDescent="0.2">
      <c r="A69" s="31"/>
      <c r="B69" s="157">
        <v>223052</v>
      </c>
      <c r="C69" s="84" t="s">
        <v>592</v>
      </c>
      <c r="D69" s="67" t="s">
        <v>163</v>
      </c>
      <c r="E69" s="381">
        <v>6348.62</v>
      </c>
      <c r="F69" s="381">
        <f t="shared" si="0"/>
        <v>7618.34</v>
      </c>
      <c r="G69" s="401">
        <v>25</v>
      </c>
      <c r="H69" s="400"/>
      <c r="I69" s="94">
        <v>6.31</v>
      </c>
      <c r="J69" s="341">
        <v>13.08</v>
      </c>
    </row>
    <row r="70" spans="1:10" s="1" customFormat="1" ht="11.25" x14ac:dyDescent="0.2">
      <c r="A70" s="31"/>
      <c r="B70" s="157">
        <v>223062</v>
      </c>
      <c r="C70" s="84" t="s">
        <v>592</v>
      </c>
      <c r="D70" s="67" t="s">
        <v>379</v>
      </c>
      <c r="E70" s="381">
        <v>7600.46</v>
      </c>
      <c r="F70" s="381">
        <f t="shared" si="0"/>
        <v>9120.5499999999993</v>
      </c>
      <c r="G70" s="401">
        <v>25</v>
      </c>
      <c r="H70" s="400"/>
      <c r="I70" s="94">
        <v>7.47</v>
      </c>
      <c r="J70" s="383">
        <v>15.69</v>
      </c>
    </row>
    <row r="71" spans="1:10" s="1" customFormat="1" ht="11.25" x14ac:dyDescent="0.2">
      <c r="A71" s="31"/>
      <c r="B71" s="157">
        <v>220170</v>
      </c>
      <c r="C71" s="84" t="s">
        <v>603</v>
      </c>
      <c r="D71" s="67" t="s">
        <v>102</v>
      </c>
      <c r="E71" s="62">
        <v>651</v>
      </c>
      <c r="F71" s="62">
        <f t="shared" si="0"/>
        <v>781.2</v>
      </c>
      <c r="G71" s="401">
        <v>86</v>
      </c>
      <c r="H71" s="400"/>
      <c r="I71" s="94">
        <v>1.48</v>
      </c>
      <c r="J71" s="383">
        <v>1.27</v>
      </c>
    </row>
    <row r="72" spans="1:10" s="1" customFormat="1" ht="11.25" x14ac:dyDescent="0.2">
      <c r="A72" s="31"/>
      <c r="B72" s="157">
        <v>220175</v>
      </c>
      <c r="C72" s="84" t="s">
        <v>603</v>
      </c>
      <c r="D72" s="66" t="s">
        <v>103</v>
      </c>
      <c r="E72" s="62">
        <v>1235.67</v>
      </c>
      <c r="F72" s="62">
        <f t="shared" si="0"/>
        <v>1482.8</v>
      </c>
      <c r="G72" s="401">
        <v>86</v>
      </c>
      <c r="H72" s="400"/>
      <c r="I72" s="94">
        <v>2.62</v>
      </c>
      <c r="J72" s="383">
        <v>2.4700000000000002</v>
      </c>
    </row>
    <row r="73" spans="1:10" s="1" customFormat="1" ht="11.25" x14ac:dyDescent="0.2">
      <c r="A73" s="31"/>
      <c r="B73" s="157">
        <v>220180</v>
      </c>
      <c r="C73" s="84" t="s">
        <v>603</v>
      </c>
      <c r="D73" s="66" t="s">
        <v>270</v>
      </c>
      <c r="E73" s="62">
        <v>1853.73</v>
      </c>
      <c r="F73" s="62">
        <f t="shared" si="0"/>
        <v>2224.48</v>
      </c>
      <c r="G73" s="401">
        <v>86</v>
      </c>
      <c r="H73" s="400"/>
      <c r="I73" s="94">
        <v>3.75</v>
      </c>
      <c r="J73" s="341">
        <v>3.52</v>
      </c>
    </row>
    <row r="74" spans="1:10" s="1" customFormat="1" ht="11.25" x14ac:dyDescent="0.2">
      <c r="A74" s="31"/>
      <c r="B74" s="157">
        <v>220190</v>
      </c>
      <c r="C74" s="84" t="s">
        <v>603</v>
      </c>
      <c r="D74" s="66" t="s">
        <v>157</v>
      </c>
      <c r="E74" s="62">
        <v>3037.73</v>
      </c>
      <c r="F74" s="62">
        <f t="shared" si="0"/>
        <v>3645.28</v>
      </c>
      <c r="G74" s="401">
        <v>86</v>
      </c>
      <c r="H74" s="400"/>
      <c r="I74" s="94">
        <v>6.02</v>
      </c>
      <c r="J74" s="341">
        <v>5.92</v>
      </c>
    </row>
    <row r="75" spans="1:10" s="1" customFormat="1" ht="11.25" x14ac:dyDescent="0.2">
      <c r="A75" s="31"/>
      <c r="B75" s="157">
        <v>220195</v>
      </c>
      <c r="C75" s="84" t="s">
        <v>603</v>
      </c>
      <c r="D75" s="66" t="s">
        <v>365</v>
      </c>
      <c r="E75" s="62">
        <v>3616.9</v>
      </c>
      <c r="F75" s="62">
        <f t="shared" si="0"/>
        <v>4340.28</v>
      </c>
      <c r="G75" s="401">
        <v>86</v>
      </c>
      <c r="H75" s="400"/>
      <c r="I75" s="94">
        <v>7.16</v>
      </c>
      <c r="J75" s="341">
        <v>7.02</v>
      </c>
    </row>
    <row r="76" spans="1:10" s="1" customFormat="1" ht="11.25" x14ac:dyDescent="0.2">
      <c r="A76" s="31"/>
      <c r="B76" s="157">
        <v>222170</v>
      </c>
      <c r="C76" s="84" t="s">
        <v>603</v>
      </c>
      <c r="D76" s="66" t="s">
        <v>46</v>
      </c>
      <c r="E76" s="62">
        <v>1240.17</v>
      </c>
      <c r="F76" s="62">
        <f t="shared" si="0"/>
        <v>1488.2</v>
      </c>
      <c r="G76" s="401">
        <v>40</v>
      </c>
      <c r="H76" s="400"/>
      <c r="I76" s="94">
        <v>1.57</v>
      </c>
      <c r="J76" s="341">
        <v>2.6840000000000002</v>
      </c>
    </row>
    <row r="77" spans="1:10" s="1" customFormat="1" ht="11.25" x14ac:dyDescent="0.2">
      <c r="A77" s="31"/>
      <c r="B77" s="157">
        <v>222175</v>
      </c>
      <c r="C77" s="84" t="s">
        <v>603</v>
      </c>
      <c r="D77" s="66" t="s">
        <v>48</v>
      </c>
      <c r="E77" s="62">
        <v>2403.9299999999998</v>
      </c>
      <c r="F77" s="62">
        <f t="shared" ref="F77:F140" si="1">ROUND(E77*1.2,2)</f>
        <v>2884.72</v>
      </c>
      <c r="G77" s="401">
        <v>40</v>
      </c>
      <c r="H77" s="400"/>
      <c r="I77" s="94">
        <v>2.71</v>
      </c>
      <c r="J77" s="341">
        <v>5.4249999999999998</v>
      </c>
    </row>
    <row r="78" spans="1:10" s="1" customFormat="1" ht="11.25" x14ac:dyDescent="0.2">
      <c r="A78" s="31"/>
      <c r="B78" s="157">
        <v>222180</v>
      </c>
      <c r="C78" s="84" t="s">
        <v>603</v>
      </c>
      <c r="D78" s="66" t="s">
        <v>271</v>
      </c>
      <c r="E78" s="62">
        <v>3516.41</v>
      </c>
      <c r="F78" s="62">
        <f t="shared" si="1"/>
        <v>4219.6899999999996</v>
      </c>
      <c r="G78" s="401">
        <v>40</v>
      </c>
      <c r="H78" s="400"/>
      <c r="I78" s="94">
        <v>3.86</v>
      </c>
      <c r="J78" s="341">
        <v>8.1649999999999991</v>
      </c>
    </row>
    <row r="79" spans="1:10" s="1" customFormat="1" ht="11.25" x14ac:dyDescent="0.2">
      <c r="A79" s="31"/>
      <c r="B79" s="157">
        <v>222190</v>
      </c>
      <c r="C79" s="84" t="s">
        <v>603</v>
      </c>
      <c r="D79" s="66" t="s">
        <v>159</v>
      </c>
      <c r="E79" s="62">
        <v>5808.32</v>
      </c>
      <c r="F79" s="62">
        <f t="shared" si="1"/>
        <v>6969.98</v>
      </c>
      <c r="G79" s="401">
        <v>40</v>
      </c>
      <c r="H79" s="400"/>
      <c r="I79" s="94">
        <v>6.16</v>
      </c>
      <c r="J79" s="341">
        <v>12.433</v>
      </c>
    </row>
    <row r="80" spans="1:10" s="1" customFormat="1" ht="11.25" x14ac:dyDescent="0.2">
      <c r="A80" s="31"/>
      <c r="B80" s="157">
        <v>222195</v>
      </c>
      <c r="C80" s="84" t="s">
        <v>603</v>
      </c>
      <c r="D80" s="66" t="s">
        <v>378</v>
      </c>
      <c r="E80" s="62">
        <v>6970.04</v>
      </c>
      <c r="F80" s="62">
        <f t="shared" si="1"/>
        <v>8364.0499999999993</v>
      </c>
      <c r="G80" s="401">
        <v>40</v>
      </c>
      <c r="H80" s="400"/>
      <c r="I80" s="94">
        <v>7.31</v>
      </c>
      <c r="J80" s="341">
        <v>15.173999999999999</v>
      </c>
    </row>
    <row r="81" spans="1:10" s="1" customFormat="1" ht="11.25" x14ac:dyDescent="0.2">
      <c r="A81" s="31"/>
      <c r="B81" s="157">
        <v>223170</v>
      </c>
      <c r="C81" s="84" t="s">
        <v>603</v>
      </c>
      <c r="D81" s="66" t="s">
        <v>161</v>
      </c>
      <c r="E81" s="62">
        <v>2081.04</v>
      </c>
      <c r="F81" s="62">
        <f t="shared" si="1"/>
        <v>2497.25</v>
      </c>
      <c r="G81" s="401">
        <v>25</v>
      </c>
      <c r="H81" s="400"/>
      <c r="I81" s="94">
        <v>1.67</v>
      </c>
      <c r="J81" s="341">
        <v>4.444</v>
      </c>
    </row>
    <row r="82" spans="1:10" s="1" customFormat="1" ht="11.25" x14ac:dyDescent="0.2">
      <c r="A82" s="31"/>
      <c r="B82" s="157">
        <v>223175</v>
      </c>
      <c r="C82" s="84" t="s">
        <v>603</v>
      </c>
      <c r="D82" s="66" t="s">
        <v>162</v>
      </c>
      <c r="E82" s="62">
        <v>3647.01</v>
      </c>
      <c r="F82" s="62">
        <f t="shared" si="1"/>
        <v>4376.41</v>
      </c>
      <c r="G82" s="401">
        <v>25</v>
      </c>
      <c r="H82" s="400"/>
      <c r="I82" s="94">
        <v>2.78</v>
      </c>
      <c r="J82" s="341">
        <v>8.3689999999999998</v>
      </c>
    </row>
    <row r="83" spans="1:10" s="1" customFormat="1" ht="11.25" x14ac:dyDescent="0.2">
      <c r="A83" s="31"/>
      <c r="B83" s="157">
        <v>223180</v>
      </c>
      <c r="C83" s="84" t="s">
        <v>603</v>
      </c>
      <c r="D83" s="66" t="s">
        <v>247</v>
      </c>
      <c r="E83" s="62">
        <v>5365.08</v>
      </c>
      <c r="F83" s="62">
        <f t="shared" si="1"/>
        <v>6438.1</v>
      </c>
      <c r="G83" s="401">
        <v>25</v>
      </c>
      <c r="H83" s="400"/>
      <c r="I83" s="94">
        <v>4</v>
      </c>
      <c r="J83" s="341">
        <v>12.292999999999999</v>
      </c>
    </row>
    <row r="84" spans="1:10" s="1" customFormat="1" ht="11.25" x14ac:dyDescent="0.2">
      <c r="A84" s="31"/>
      <c r="B84" s="157">
        <v>223190</v>
      </c>
      <c r="C84" s="84" t="s">
        <v>603</v>
      </c>
      <c r="D84" s="66" t="s">
        <v>163</v>
      </c>
      <c r="E84" s="62">
        <v>8559.9699999999993</v>
      </c>
      <c r="F84" s="62">
        <f t="shared" si="1"/>
        <v>10271.959999999999</v>
      </c>
      <c r="G84" s="401">
        <v>25</v>
      </c>
      <c r="H84" s="400"/>
      <c r="I84" s="94">
        <v>6.31</v>
      </c>
      <c r="J84" s="341">
        <v>19.626000000000001</v>
      </c>
    </row>
    <row r="85" spans="1:10" s="1" customFormat="1" ht="11.25" x14ac:dyDescent="0.2">
      <c r="A85" s="31"/>
      <c r="B85" s="157">
        <v>223195</v>
      </c>
      <c r="C85" s="84" t="s">
        <v>603</v>
      </c>
      <c r="D85" s="66" t="s">
        <v>379</v>
      </c>
      <c r="E85" s="62">
        <v>10247.81</v>
      </c>
      <c r="F85" s="62">
        <f t="shared" si="1"/>
        <v>12297.37</v>
      </c>
      <c r="G85" s="401">
        <v>25</v>
      </c>
      <c r="H85" s="400"/>
      <c r="I85" s="94">
        <v>7.47</v>
      </c>
      <c r="J85" s="341">
        <v>23.550999999999998</v>
      </c>
    </row>
    <row r="86" spans="1:10" s="1" customFormat="1" ht="11.25" x14ac:dyDescent="0.2">
      <c r="A86" s="31"/>
      <c r="B86" s="157">
        <v>224170</v>
      </c>
      <c r="C86" s="84" t="s">
        <v>603</v>
      </c>
      <c r="D86" s="66" t="s">
        <v>164</v>
      </c>
      <c r="E86" s="62">
        <v>4127.33</v>
      </c>
      <c r="F86" s="62">
        <f t="shared" si="1"/>
        <v>4952.8</v>
      </c>
      <c r="G86" s="401">
        <v>16</v>
      </c>
      <c r="H86" s="400"/>
      <c r="I86" s="94">
        <v>1.47</v>
      </c>
      <c r="J86" s="341">
        <v>7.45</v>
      </c>
    </row>
    <row r="87" spans="1:10" s="1" customFormat="1" ht="11.25" x14ac:dyDescent="0.2">
      <c r="A87" s="31"/>
      <c r="B87" s="157">
        <v>224175</v>
      </c>
      <c r="C87" s="84" t="s">
        <v>603</v>
      </c>
      <c r="D87" s="66" t="s">
        <v>165</v>
      </c>
      <c r="E87" s="62">
        <v>6718.68</v>
      </c>
      <c r="F87" s="62">
        <f t="shared" si="1"/>
        <v>8062.42</v>
      </c>
      <c r="G87" s="401">
        <v>16</v>
      </c>
      <c r="H87" s="400"/>
      <c r="I87" s="94">
        <f>I88/3*2</f>
        <v>2.5</v>
      </c>
      <c r="J87" s="341">
        <f>(J88+J86)/2</f>
        <v>13.74</v>
      </c>
    </row>
    <row r="88" spans="1:10" s="1" customFormat="1" ht="11.25" x14ac:dyDescent="0.2">
      <c r="A88" s="31"/>
      <c r="B88" s="157">
        <v>224180</v>
      </c>
      <c r="C88" s="84" t="s">
        <v>603</v>
      </c>
      <c r="D88" s="66" t="s">
        <v>259</v>
      </c>
      <c r="E88" s="62">
        <v>9812.83</v>
      </c>
      <c r="F88" s="62">
        <f t="shared" si="1"/>
        <v>11775.4</v>
      </c>
      <c r="G88" s="401">
        <v>16</v>
      </c>
      <c r="H88" s="400"/>
      <c r="I88" s="94">
        <v>3.75</v>
      </c>
      <c r="J88" s="341">
        <v>20.03</v>
      </c>
    </row>
    <row r="89" spans="1:10" s="1" customFormat="1" ht="11.25" x14ac:dyDescent="0.2">
      <c r="A89" s="31"/>
      <c r="B89" s="157">
        <v>224190</v>
      </c>
      <c r="C89" s="84" t="s">
        <v>603</v>
      </c>
      <c r="D89" s="66" t="s">
        <v>166</v>
      </c>
      <c r="E89" s="62">
        <v>16503.98</v>
      </c>
      <c r="F89" s="62">
        <f t="shared" si="1"/>
        <v>19804.78</v>
      </c>
      <c r="G89" s="401">
        <v>16</v>
      </c>
      <c r="H89" s="400"/>
      <c r="I89" s="94">
        <v>6.05</v>
      </c>
      <c r="J89" s="341">
        <v>32.61</v>
      </c>
    </row>
    <row r="90" spans="1:10" s="1" customFormat="1" ht="11.25" x14ac:dyDescent="0.2">
      <c r="A90" s="31"/>
      <c r="B90" s="157">
        <v>224195</v>
      </c>
      <c r="C90" s="84" t="s">
        <v>603</v>
      </c>
      <c r="D90" s="66" t="s">
        <v>260</v>
      </c>
      <c r="E90" s="62">
        <v>19901.09</v>
      </c>
      <c r="F90" s="62">
        <f t="shared" si="1"/>
        <v>23881.31</v>
      </c>
      <c r="G90" s="401">
        <v>16</v>
      </c>
      <c r="H90" s="400"/>
      <c r="I90" s="94">
        <f>I89/5*6</f>
        <v>7.26</v>
      </c>
      <c r="J90" s="341">
        <f>J89/5*6</f>
        <v>39.132000000000005</v>
      </c>
    </row>
    <row r="91" spans="1:10" s="1" customFormat="1" ht="11.25" x14ac:dyDescent="0.2">
      <c r="A91" s="31"/>
      <c r="B91" s="157">
        <v>225170</v>
      </c>
      <c r="C91" s="84" t="s">
        <v>603</v>
      </c>
      <c r="D91" s="66" t="s">
        <v>167</v>
      </c>
      <c r="E91" s="62">
        <v>5775.68</v>
      </c>
      <c r="F91" s="62">
        <f t="shared" si="1"/>
        <v>6930.82</v>
      </c>
      <c r="G91" s="401">
        <v>9</v>
      </c>
      <c r="H91" s="400"/>
      <c r="I91" s="94">
        <v>1.32</v>
      </c>
      <c r="J91" s="341">
        <v>11.69</v>
      </c>
    </row>
    <row r="92" spans="1:10" s="1" customFormat="1" ht="11.25" x14ac:dyDescent="0.2">
      <c r="A92" s="31"/>
      <c r="B92" s="157">
        <v>225175</v>
      </c>
      <c r="C92" s="84" t="s">
        <v>603</v>
      </c>
      <c r="D92" s="66" t="s">
        <v>168</v>
      </c>
      <c r="E92" s="62">
        <v>9399.5400000000009</v>
      </c>
      <c r="F92" s="62">
        <f t="shared" si="1"/>
        <v>11279.45</v>
      </c>
      <c r="G92" s="401">
        <v>9</v>
      </c>
      <c r="H92" s="400"/>
      <c r="I92" s="94">
        <f>I93/3*2</f>
        <v>2.1800000000000002</v>
      </c>
      <c r="J92" s="341">
        <f>J93/3*2</f>
        <v>20.82</v>
      </c>
    </row>
    <row r="93" spans="1:10" s="1" customFormat="1" ht="11.25" x14ac:dyDescent="0.2">
      <c r="A93" s="31"/>
      <c r="B93" s="157">
        <v>225180</v>
      </c>
      <c r="C93" s="84" t="s">
        <v>603</v>
      </c>
      <c r="D93" s="66" t="s">
        <v>261</v>
      </c>
      <c r="E93" s="62">
        <v>13726.52</v>
      </c>
      <c r="F93" s="62">
        <f t="shared" si="1"/>
        <v>16471.82</v>
      </c>
      <c r="G93" s="401">
        <v>9</v>
      </c>
      <c r="H93" s="400"/>
      <c r="I93" s="94">
        <v>3.27</v>
      </c>
      <c r="J93" s="341">
        <v>31.23</v>
      </c>
    </row>
    <row r="94" spans="1:10" s="1" customFormat="1" ht="11.25" x14ac:dyDescent="0.2">
      <c r="A94" s="31"/>
      <c r="B94" s="157">
        <v>225190</v>
      </c>
      <c r="C94" s="84" t="s">
        <v>603</v>
      </c>
      <c r="D94" s="66" t="s">
        <v>169</v>
      </c>
      <c r="E94" s="62">
        <v>23083.67</v>
      </c>
      <c r="F94" s="62">
        <f t="shared" si="1"/>
        <v>27700.400000000001</v>
      </c>
      <c r="G94" s="401">
        <v>9</v>
      </c>
      <c r="H94" s="400"/>
      <c r="I94" s="94">
        <v>5.29</v>
      </c>
      <c r="J94" s="341">
        <v>50.78</v>
      </c>
    </row>
    <row r="95" spans="1:10" s="1" customFormat="1" ht="11.25" x14ac:dyDescent="0.2">
      <c r="A95" s="31"/>
      <c r="B95" s="157">
        <v>225195</v>
      </c>
      <c r="C95" s="84" t="s">
        <v>603</v>
      </c>
      <c r="D95" s="66" t="s">
        <v>262</v>
      </c>
      <c r="E95" s="62">
        <v>27879.43</v>
      </c>
      <c r="F95" s="62">
        <f t="shared" si="1"/>
        <v>33455.32</v>
      </c>
      <c r="G95" s="401">
        <v>9</v>
      </c>
      <c r="H95" s="400"/>
      <c r="I95" s="94">
        <f>I94/5*6</f>
        <v>6.3480000000000008</v>
      </c>
      <c r="J95" s="341">
        <f>J94/5*6</f>
        <v>60.936000000000007</v>
      </c>
    </row>
    <row r="96" spans="1:10" s="1" customFormat="1" ht="11.25" x14ac:dyDescent="0.2">
      <c r="A96" s="31"/>
      <c r="B96" s="157">
        <v>226170</v>
      </c>
      <c r="C96" s="84" t="s">
        <v>603</v>
      </c>
      <c r="D96" s="66" t="s">
        <v>170</v>
      </c>
      <c r="E96" s="62">
        <v>9688.2000000000007</v>
      </c>
      <c r="F96" s="62">
        <f t="shared" si="1"/>
        <v>11625.84</v>
      </c>
      <c r="G96" s="401">
        <v>6</v>
      </c>
      <c r="H96" s="400"/>
      <c r="I96" s="94">
        <v>1.54</v>
      </c>
      <c r="J96" s="341">
        <v>19.37</v>
      </c>
    </row>
    <row r="97" spans="1:10" s="1" customFormat="1" ht="11.25" x14ac:dyDescent="0.2">
      <c r="A97" s="31"/>
      <c r="B97" s="157">
        <v>226175</v>
      </c>
      <c r="C97" s="84" t="s">
        <v>603</v>
      </c>
      <c r="D97" s="66" t="s">
        <v>171</v>
      </c>
      <c r="E97" s="62">
        <v>15761.7</v>
      </c>
      <c r="F97" s="62">
        <f t="shared" si="1"/>
        <v>18914.04</v>
      </c>
      <c r="G97" s="401">
        <v>6</v>
      </c>
      <c r="H97" s="400"/>
      <c r="I97" s="94">
        <f>I98/3*2</f>
        <v>2.4</v>
      </c>
      <c r="J97" s="341">
        <f>J98/3*2</f>
        <v>33.826666666666668</v>
      </c>
    </row>
    <row r="98" spans="1:10" s="1" customFormat="1" ht="11.25" x14ac:dyDescent="0.2">
      <c r="A98" s="31"/>
      <c r="B98" s="157">
        <v>226180</v>
      </c>
      <c r="C98" s="84" t="s">
        <v>603</v>
      </c>
      <c r="D98" s="66" t="s">
        <v>263</v>
      </c>
      <c r="E98" s="62">
        <v>23013.67</v>
      </c>
      <c r="F98" s="62">
        <f t="shared" si="1"/>
        <v>27616.400000000001</v>
      </c>
      <c r="G98" s="401">
        <v>6</v>
      </c>
      <c r="H98" s="400"/>
      <c r="I98" s="94">
        <v>3.6</v>
      </c>
      <c r="J98" s="341">
        <v>50.74</v>
      </c>
    </row>
    <row r="99" spans="1:10" s="1" customFormat="1" ht="11.25" x14ac:dyDescent="0.2">
      <c r="A99" s="31"/>
      <c r="B99" s="157">
        <v>226190</v>
      </c>
      <c r="C99" s="84" t="s">
        <v>603</v>
      </c>
      <c r="D99" s="66" t="s">
        <v>172</v>
      </c>
      <c r="E99" s="62">
        <v>38695.99</v>
      </c>
      <c r="F99" s="62">
        <f t="shared" si="1"/>
        <v>46435.19</v>
      </c>
      <c r="G99" s="401">
        <v>6</v>
      </c>
      <c r="H99" s="400"/>
      <c r="I99" s="94">
        <v>5.97</v>
      </c>
      <c r="J99" s="341">
        <v>82.11</v>
      </c>
    </row>
    <row r="100" spans="1:10" s="1" customFormat="1" ht="11.25" x14ac:dyDescent="0.2">
      <c r="A100" s="31"/>
      <c r="B100" s="157">
        <v>226195</v>
      </c>
      <c r="C100" s="84" t="s">
        <v>603</v>
      </c>
      <c r="D100" s="66" t="s">
        <v>264</v>
      </c>
      <c r="E100" s="62">
        <v>47359.72</v>
      </c>
      <c r="F100" s="62">
        <f t="shared" si="1"/>
        <v>56831.66</v>
      </c>
      <c r="G100" s="401">
        <v>6</v>
      </c>
      <c r="H100" s="400"/>
      <c r="I100" s="94">
        <f>I99/5*6</f>
        <v>7.1639999999999997</v>
      </c>
      <c r="J100" s="341">
        <f>J99/5*6</f>
        <v>98.532000000000011</v>
      </c>
    </row>
    <row r="101" spans="1:10" s="1" customFormat="1" ht="11.25" x14ac:dyDescent="0.2">
      <c r="A101" s="31"/>
      <c r="B101" s="157">
        <v>227170</v>
      </c>
      <c r="C101" s="84" t="s">
        <v>603</v>
      </c>
      <c r="D101" s="66" t="s">
        <v>329</v>
      </c>
      <c r="E101" s="62">
        <v>18989.259999999998</v>
      </c>
      <c r="F101" s="62">
        <f t="shared" si="1"/>
        <v>22787.11</v>
      </c>
      <c r="G101" s="401">
        <v>4</v>
      </c>
      <c r="H101" s="400"/>
      <c r="I101" s="94">
        <v>1.66</v>
      </c>
      <c r="J101" s="341">
        <v>30.15</v>
      </c>
    </row>
    <row r="102" spans="1:10" s="1" customFormat="1" ht="11.25" x14ac:dyDescent="0.2">
      <c r="A102" s="31"/>
      <c r="B102" s="157">
        <v>227175</v>
      </c>
      <c r="C102" s="84" t="s">
        <v>603</v>
      </c>
      <c r="D102" s="66" t="s">
        <v>330</v>
      </c>
      <c r="E102" s="62">
        <v>30525.97</v>
      </c>
      <c r="F102" s="62">
        <f t="shared" si="1"/>
        <v>36631.160000000003</v>
      </c>
      <c r="G102" s="401">
        <v>4</v>
      </c>
      <c r="H102" s="400"/>
      <c r="I102" s="94">
        <f>I103/3*2</f>
        <v>2.52</v>
      </c>
      <c r="J102" s="341">
        <f>J103/3*2</f>
        <v>51.173333333333339</v>
      </c>
    </row>
    <row r="103" spans="1:10" s="1" customFormat="1" ht="11.25" x14ac:dyDescent="0.2">
      <c r="A103" s="31"/>
      <c r="B103" s="157">
        <v>227180</v>
      </c>
      <c r="C103" s="84" t="s">
        <v>603</v>
      </c>
      <c r="D103" s="66" t="s">
        <v>366</v>
      </c>
      <c r="E103" s="62">
        <v>42062.68</v>
      </c>
      <c r="F103" s="62">
        <f t="shared" si="1"/>
        <v>50475.22</v>
      </c>
      <c r="G103" s="401">
        <v>4</v>
      </c>
      <c r="H103" s="400"/>
      <c r="I103" s="94">
        <v>3.78</v>
      </c>
      <c r="J103" s="341">
        <v>76.760000000000005</v>
      </c>
    </row>
    <row r="104" spans="1:10" s="1" customFormat="1" ht="11.25" x14ac:dyDescent="0.2">
      <c r="A104" s="31"/>
      <c r="B104" s="157">
        <v>227190</v>
      </c>
      <c r="C104" s="84" t="s">
        <v>603</v>
      </c>
      <c r="D104" s="66" t="s">
        <v>331</v>
      </c>
      <c r="E104" s="62">
        <v>65217.11</v>
      </c>
      <c r="F104" s="62">
        <f t="shared" si="1"/>
        <v>78260.53</v>
      </c>
      <c r="G104" s="401">
        <v>4</v>
      </c>
      <c r="H104" s="400"/>
      <c r="I104" s="94">
        <v>6.26</v>
      </c>
      <c r="J104" s="341">
        <v>139.44300000000001</v>
      </c>
    </row>
    <row r="105" spans="1:10" s="1" customFormat="1" ht="11.25" x14ac:dyDescent="0.2">
      <c r="A105" s="31"/>
      <c r="B105" s="157">
        <v>227195</v>
      </c>
      <c r="C105" s="84" t="s">
        <v>603</v>
      </c>
      <c r="D105" s="66" t="s">
        <v>490</v>
      </c>
      <c r="E105" s="62">
        <v>76875.34</v>
      </c>
      <c r="F105" s="62">
        <f t="shared" si="1"/>
        <v>92250.41</v>
      </c>
      <c r="G105" s="401">
        <v>4</v>
      </c>
      <c r="H105" s="400"/>
      <c r="I105" s="94">
        <f>I104/5*6</f>
        <v>7.5120000000000005</v>
      </c>
      <c r="J105" s="341">
        <f>J104/5*6</f>
        <v>167.33160000000004</v>
      </c>
    </row>
    <row r="106" spans="1:10" s="1" customFormat="1" ht="11.25" x14ac:dyDescent="0.2">
      <c r="A106" s="31"/>
      <c r="B106" s="157">
        <v>220200</v>
      </c>
      <c r="C106" s="65" t="s">
        <v>173</v>
      </c>
      <c r="D106" s="67" t="s">
        <v>104</v>
      </c>
      <c r="E106" s="62">
        <v>256.2</v>
      </c>
      <c r="F106" s="62">
        <f t="shared" si="1"/>
        <v>307.44</v>
      </c>
      <c r="G106" s="401">
        <v>288</v>
      </c>
      <c r="H106" s="401">
        <v>36</v>
      </c>
      <c r="I106" s="94">
        <v>1</v>
      </c>
      <c r="J106" s="341">
        <v>0.25600000000000001</v>
      </c>
    </row>
    <row r="107" spans="1:10" s="1" customFormat="1" ht="11.25" x14ac:dyDescent="0.2">
      <c r="A107" s="31"/>
      <c r="B107" s="379">
        <v>220210</v>
      </c>
      <c r="C107" s="160" t="s">
        <v>173</v>
      </c>
      <c r="D107" s="112" t="s">
        <v>105</v>
      </c>
      <c r="E107" s="380">
        <v>291.87</v>
      </c>
      <c r="F107" s="380">
        <f t="shared" si="1"/>
        <v>350.24</v>
      </c>
      <c r="G107" s="402">
        <v>256</v>
      </c>
      <c r="H107" s="402">
        <v>32</v>
      </c>
      <c r="I107" s="115">
        <v>1</v>
      </c>
      <c r="J107" s="378">
        <v>0.316</v>
      </c>
    </row>
    <row r="108" spans="1:10" s="1" customFormat="1" ht="11.25" x14ac:dyDescent="0.2">
      <c r="A108" s="31"/>
      <c r="B108" s="379">
        <v>220220</v>
      </c>
      <c r="C108" s="160" t="s">
        <v>173</v>
      </c>
      <c r="D108" s="112" t="s">
        <v>106</v>
      </c>
      <c r="E108" s="380">
        <v>308.79000000000002</v>
      </c>
      <c r="F108" s="380">
        <f t="shared" si="1"/>
        <v>370.55</v>
      </c>
      <c r="G108" s="402">
        <v>224</v>
      </c>
      <c r="H108" s="402">
        <v>28</v>
      </c>
      <c r="I108" s="115">
        <v>1</v>
      </c>
      <c r="J108" s="378">
        <v>0.34300000000000003</v>
      </c>
    </row>
    <row r="109" spans="1:10" s="1" customFormat="1" ht="11.25" x14ac:dyDescent="0.2">
      <c r="A109" s="31"/>
      <c r="B109" s="157">
        <v>220230</v>
      </c>
      <c r="C109" s="65" t="s">
        <v>173</v>
      </c>
      <c r="D109" s="67" t="s">
        <v>107</v>
      </c>
      <c r="E109" s="62">
        <v>324.32</v>
      </c>
      <c r="F109" s="62">
        <f t="shared" si="1"/>
        <v>389.18</v>
      </c>
      <c r="G109" s="401">
        <v>192</v>
      </c>
      <c r="H109" s="401">
        <v>24</v>
      </c>
      <c r="I109" s="94">
        <v>1</v>
      </c>
      <c r="J109" s="341">
        <v>0.36499999999999999</v>
      </c>
    </row>
    <row r="110" spans="1:10" s="1" customFormat="1" ht="11.25" x14ac:dyDescent="0.2">
      <c r="A110" s="31"/>
      <c r="B110" s="379">
        <v>220240</v>
      </c>
      <c r="C110" s="160" t="s">
        <v>173</v>
      </c>
      <c r="D110" s="112" t="s">
        <v>108</v>
      </c>
      <c r="E110" s="380">
        <v>363.19</v>
      </c>
      <c r="F110" s="380">
        <f t="shared" si="1"/>
        <v>435.83</v>
      </c>
      <c r="G110" s="402">
        <v>160</v>
      </c>
      <c r="H110" s="402">
        <v>20</v>
      </c>
      <c r="I110" s="115">
        <v>1</v>
      </c>
      <c r="J110" s="378">
        <v>0.436</v>
      </c>
    </row>
    <row r="111" spans="1:10" s="1" customFormat="1" ht="11.25" x14ac:dyDescent="0.2">
      <c r="A111" s="31"/>
      <c r="B111" s="157">
        <v>221200</v>
      </c>
      <c r="C111" s="65" t="s">
        <v>173</v>
      </c>
      <c r="D111" s="67" t="s">
        <v>10</v>
      </c>
      <c r="E111" s="62">
        <v>609.38</v>
      </c>
      <c r="F111" s="62">
        <f t="shared" si="1"/>
        <v>731.26</v>
      </c>
      <c r="G111" s="401">
        <v>192</v>
      </c>
      <c r="H111" s="401">
        <v>24</v>
      </c>
      <c r="I111" s="94">
        <v>1</v>
      </c>
      <c r="J111" s="341">
        <v>0.34599999999999997</v>
      </c>
    </row>
    <row r="112" spans="1:10" s="1" customFormat="1" ht="11.25" x14ac:dyDescent="0.2">
      <c r="A112" s="31"/>
      <c r="B112" s="157">
        <v>221210</v>
      </c>
      <c r="C112" s="65" t="s">
        <v>173</v>
      </c>
      <c r="D112" s="67" t="s">
        <v>11</v>
      </c>
      <c r="E112" s="62">
        <v>609.38</v>
      </c>
      <c r="F112" s="62">
        <f t="shared" si="1"/>
        <v>731.26</v>
      </c>
      <c r="G112" s="401">
        <v>192</v>
      </c>
      <c r="H112" s="401">
        <v>24</v>
      </c>
      <c r="I112" s="94">
        <v>1</v>
      </c>
      <c r="J112" s="341">
        <v>0.371</v>
      </c>
    </row>
    <row r="113" spans="1:10" s="1" customFormat="1" ht="11.25" x14ac:dyDescent="0.2">
      <c r="A113" s="31"/>
      <c r="B113" s="157">
        <v>221220</v>
      </c>
      <c r="C113" s="65" t="s">
        <v>173</v>
      </c>
      <c r="D113" s="67" t="s">
        <v>12</v>
      </c>
      <c r="E113" s="62">
        <v>609.38</v>
      </c>
      <c r="F113" s="62">
        <f t="shared" si="1"/>
        <v>731.26</v>
      </c>
      <c r="G113" s="401">
        <v>160</v>
      </c>
      <c r="H113" s="401">
        <v>20</v>
      </c>
      <c r="I113" s="94">
        <v>1</v>
      </c>
      <c r="J113" s="341">
        <v>0.38700000000000001</v>
      </c>
    </row>
    <row r="114" spans="1:10" s="1" customFormat="1" ht="11.25" x14ac:dyDescent="0.2">
      <c r="A114" s="31"/>
      <c r="B114" s="157">
        <v>221230</v>
      </c>
      <c r="C114" s="65" t="s">
        <v>173</v>
      </c>
      <c r="D114" s="67" t="s">
        <v>13</v>
      </c>
      <c r="E114" s="62">
        <v>609.38</v>
      </c>
      <c r="F114" s="62">
        <f t="shared" si="1"/>
        <v>731.26</v>
      </c>
      <c r="G114" s="401">
        <v>128</v>
      </c>
      <c r="H114" s="401">
        <v>16</v>
      </c>
      <c r="I114" s="94">
        <v>1</v>
      </c>
      <c r="J114" s="341">
        <v>0.496</v>
      </c>
    </row>
    <row r="115" spans="1:10" s="1" customFormat="1" ht="11.25" x14ac:dyDescent="0.2">
      <c r="A115" s="31"/>
      <c r="B115" s="157">
        <v>221240</v>
      </c>
      <c r="C115" s="65" t="s">
        <v>173</v>
      </c>
      <c r="D115" s="67" t="s">
        <v>14</v>
      </c>
      <c r="E115" s="62">
        <v>609.38</v>
      </c>
      <c r="F115" s="62">
        <f t="shared" si="1"/>
        <v>731.26</v>
      </c>
      <c r="G115" s="401">
        <v>112</v>
      </c>
      <c r="H115" s="401">
        <v>14</v>
      </c>
      <c r="I115" s="94">
        <v>1</v>
      </c>
      <c r="J115" s="341">
        <v>0.48499999999999999</v>
      </c>
    </row>
    <row r="116" spans="1:10" s="1" customFormat="1" ht="11.25" x14ac:dyDescent="0.2">
      <c r="A116" s="31"/>
      <c r="B116" s="157">
        <v>222200</v>
      </c>
      <c r="C116" s="65" t="s">
        <v>173</v>
      </c>
      <c r="D116" s="67" t="s">
        <v>58</v>
      </c>
      <c r="E116" s="62">
        <v>648.57000000000005</v>
      </c>
      <c r="F116" s="62">
        <f t="shared" si="1"/>
        <v>778.28</v>
      </c>
      <c r="G116" s="401">
        <v>96</v>
      </c>
      <c r="H116" s="401">
        <v>12</v>
      </c>
      <c r="I116" s="94">
        <v>1</v>
      </c>
      <c r="J116" s="341">
        <v>0.6</v>
      </c>
    </row>
    <row r="117" spans="1:10" s="1" customFormat="1" ht="11.25" x14ac:dyDescent="0.2">
      <c r="A117" s="31"/>
      <c r="B117" s="157">
        <v>222210</v>
      </c>
      <c r="C117" s="65" t="s">
        <v>173</v>
      </c>
      <c r="D117" s="67" t="s">
        <v>59</v>
      </c>
      <c r="E117" s="62">
        <v>742.63</v>
      </c>
      <c r="F117" s="62">
        <f t="shared" si="1"/>
        <v>891.16</v>
      </c>
      <c r="G117" s="401">
        <v>80</v>
      </c>
      <c r="H117" s="401">
        <v>10</v>
      </c>
      <c r="I117" s="94">
        <v>1</v>
      </c>
      <c r="J117" s="341">
        <v>0.67700000000000005</v>
      </c>
    </row>
    <row r="118" spans="1:10" s="1" customFormat="1" ht="11.25" x14ac:dyDescent="0.2">
      <c r="A118" s="31"/>
      <c r="B118" s="157">
        <v>222220</v>
      </c>
      <c r="C118" s="65" t="s">
        <v>173</v>
      </c>
      <c r="D118" s="67" t="s">
        <v>60</v>
      </c>
      <c r="E118" s="62">
        <v>754.79</v>
      </c>
      <c r="F118" s="62">
        <f t="shared" si="1"/>
        <v>905.75</v>
      </c>
      <c r="G118" s="401">
        <v>64</v>
      </c>
      <c r="H118" s="401">
        <v>8</v>
      </c>
      <c r="I118" s="94">
        <v>1</v>
      </c>
      <c r="J118" s="341">
        <v>0.73499999999999999</v>
      </c>
    </row>
    <row r="119" spans="1:10" s="1" customFormat="1" ht="11.25" x14ac:dyDescent="0.2">
      <c r="A119" s="31"/>
      <c r="B119" s="157">
        <v>222230</v>
      </c>
      <c r="C119" s="65" t="s">
        <v>173</v>
      </c>
      <c r="D119" s="67" t="s">
        <v>61</v>
      </c>
      <c r="E119" s="62">
        <v>778.29</v>
      </c>
      <c r="F119" s="62">
        <f t="shared" si="1"/>
        <v>933.95</v>
      </c>
      <c r="G119" s="401">
        <v>64</v>
      </c>
      <c r="H119" s="401">
        <v>8</v>
      </c>
      <c r="I119" s="94">
        <v>1</v>
      </c>
      <c r="J119" s="341">
        <v>0.83599999999999997</v>
      </c>
    </row>
    <row r="120" spans="1:10" s="1" customFormat="1" ht="11.25" x14ac:dyDescent="0.2">
      <c r="A120" s="31"/>
      <c r="B120" s="157">
        <v>222240</v>
      </c>
      <c r="C120" s="65" t="s">
        <v>173</v>
      </c>
      <c r="D120" s="67" t="s">
        <v>62</v>
      </c>
      <c r="E120" s="62">
        <v>859.38</v>
      </c>
      <c r="F120" s="62">
        <f t="shared" si="1"/>
        <v>1031.26</v>
      </c>
      <c r="G120" s="401">
        <v>64</v>
      </c>
      <c r="H120" s="401">
        <v>8</v>
      </c>
      <c r="I120" s="94">
        <v>1</v>
      </c>
      <c r="J120" s="341">
        <v>0.996</v>
      </c>
    </row>
    <row r="121" spans="1:10" s="1" customFormat="1" ht="11.25" x14ac:dyDescent="0.2">
      <c r="A121" s="31"/>
      <c r="B121" s="157">
        <v>223200</v>
      </c>
      <c r="C121" s="65" t="s">
        <v>173</v>
      </c>
      <c r="D121" s="67" t="s">
        <v>174</v>
      </c>
      <c r="E121" s="62">
        <v>1426.86</v>
      </c>
      <c r="F121" s="62">
        <f t="shared" si="1"/>
        <v>1712.23</v>
      </c>
      <c r="G121" s="401">
        <v>50</v>
      </c>
      <c r="H121" s="401"/>
      <c r="I121" s="94">
        <v>1</v>
      </c>
      <c r="J121" s="341">
        <v>1.0880000000000001</v>
      </c>
    </row>
    <row r="122" spans="1:10" s="1" customFormat="1" ht="11.25" x14ac:dyDescent="0.2">
      <c r="A122" s="31"/>
      <c r="B122" s="157">
        <v>223210</v>
      </c>
      <c r="C122" s="65" t="s">
        <v>173</v>
      </c>
      <c r="D122" s="67" t="s">
        <v>175</v>
      </c>
      <c r="E122" s="62">
        <v>1524.1</v>
      </c>
      <c r="F122" s="62">
        <f t="shared" si="1"/>
        <v>1828.92</v>
      </c>
      <c r="G122" s="401">
        <v>50</v>
      </c>
      <c r="H122" s="401"/>
      <c r="I122" s="94">
        <v>1</v>
      </c>
      <c r="J122" s="341">
        <v>1.226</v>
      </c>
    </row>
    <row r="123" spans="1:10" s="1" customFormat="1" ht="11.25" x14ac:dyDescent="0.2">
      <c r="A123" s="31"/>
      <c r="B123" s="157">
        <v>223220</v>
      </c>
      <c r="C123" s="65" t="s">
        <v>173</v>
      </c>
      <c r="D123" s="67" t="s">
        <v>176</v>
      </c>
      <c r="E123" s="62">
        <v>1574.1</v>
      </c>
      <c r="F123" s="62">
        <f t="shared" si="1"/>
        <v>1888.92</v>
      </c>
      <c r="G123" s="401">
        <v>44</v>
      </c>
      <c r="H123" s="401"/>
      <c r="I123" s="94">
        <v>1</v>
      </c>
      <c r="J123" s="341">
        <v>1.371</v>
      </c>
    </row>
    <row r="124" spans="1:10" s="1" customFormat="1" ht="11.25" x14ac:dyDescent="0.2">
      <c r="A124" s="31"/>
      <c r="B124" s="157">
        <v>223230</v>
      </c>
      <c r="C124" s="65" t="s">
        <v>173</v>
      </c>
      <c r="D124" s="67" t="s">
        <v>177</v>
      </c>
      <c r="E124" s="62">
        <v>1848.41</v>
      </c>
      <c r="F124" s="62">
        <f t="shared" si="1"/>
        <v>2218.09</v>
      </c>
      <c r="G124" s="401">
        <v>40</v>
      </c>
      <c r="H124" s="401"/>
      <c r="I124" s="94">
        <v>1</v>
      </c>
      <c r="J124" s="341">
        <v>1.5589999999999999</v>
      </c>
    </row>
    <row r="125" spans="1:10" s="1" customFormat="1" ht="11.25" x14ac:dyDescent="0.2">
      <c r="A125" s="31"/>
      <c r="B125" s="157">
        <v>223240</v>
      </c>
      <c r="C125" s="65" t="s">
        <v>173</v>
      </c>
      <c r="D125" s="67" t="s">
        <v>178</v>
      </c>
      <c r="E125" s="62">
        <v>1848.41</v>
      </c>
      <c r="F125" s="62">
        <f t="shared" si="1"/>
        <v>2218.09</v>
      </c>
      <c r="G125" s="401">
        <v>30</v>
      </c>
      <c r="H125" s="401"/>
      <c r="I125" s="94">
        <v>1</v>
      </c>
      <c r="J125" s="341">
        <v>1.871</v>
      </c>
    </row>
    <row r="126" spans="1:10" s="1" customFormat="1" ht="11.25" x14ac:dyDescent="0.2">
      <c r="A126" s="31"/>
      <c r="B126" s="157">
        <v>224200</v>
      </c>
      <c r="C126" s="65" t="s">
        <v>173</v>
      </c>
      <c r="D126" s="67" t="s">
        <v>179</v>
      </c>
      <c r="E126" s="62">
        <v>3705.4</v>
      </c>
      <c r="F126" s="62">
        <f t="shared" si="1"/>
        <v>4446.4799999999996</v>
      </c>
      <c r="G126" s="401">
        <v>24</v>
      </c>
      <c r="H126" s="401"/>
      <c r="I126" s="94">
        <v>1</v>
      </c>
      <c r="J126" s="341">
        <v>2.1669999999999998</v>
      </c>
    </row>
    <row r="127" spans="1:10" s="1" customFormat="1" ht="11.25" x14ac:dyDescent="0.2">
      <c r="A127" s="31"/>
      <c r="B127" s="157">
        <v>224210</v>
      </c>
      <c r="C127" s="65" t="s">
        <v>173</v>
      </c>
      <c r="D127" s="67" t="s">
        <v>180</v>
      </c>
      <c r="E127" s="62">
        <v>4864.25</v>
      </c>
      <c r="F127" s="62">
        <f t="shared" si="1"/>
        <v>5837.1</v>
      </c>
      <c r="G127" s="401">
        <v>24</v>
      </c>
      <c r="H127" s="401"/>
      <c r="I127" s="94">
        <v>1</v>
      </c>
      <c r="J127" s="341">
        <v>2.387</v>
      </c>
    </row>
    <row r="128" spans="1:10" s="1" customFormat="1" ht="11.25" x14ac:dyDescent="0.2">
      <c r="A128" s="31"/>
      <c r="B128" s="157">
        <v>224220</v>
      </c>
      <c r="C128" s="65" t="s">
        <v>173</v>
      </c>
      <c r="D128" s="67" t="s">
        <v>181</v>
      </c>
      <c r="E128" s="62">
        <v>4702.1000000000004</v>
      </c>
      <c r="F128" s="62">
        <f t="shared" si="1"/>
        <v>5642.52</v>
      </c>
      <c r="G128" s="401">
        <v>24</v>
      </c>
      <c r="H128" s="401"/>
      <c r="I128" s="94">
        <v>1</v>
      </c>
      <c r="J128" s="341">
        <v>2.6659999999999999</v>
      </c>
    </row>
    <row r="129" spans="1:10" s="1" customFormat="1" ht="11.25" x14ac:dyDescent="0.2">
      <c r="A129" s="31"/>
      <c r="B129" s="157">
        <v>224240</v>
      </c>
      <c r="C129" s="65" t="s">
        <v>173</v>
      </c>
      <c r="D129" s="67" t="s">
        <v>182</v>
      </c>
      <c r="E129" s="62">
        <v>5026.37</v>
      </c>
      <c r="F129" s="62">
        <f t="shared" si="1"/>
        <v>6031.64</v>
      </c>
      <c r="G129" s="401">
        <v>18</v>
      </c>
      <c r="H129" s="401"/>
      <c r="I129" s="94">
        <v>1</v>
      </c>
      <c r="J129" s="341">
        <v>3.5539999999999998</v>
      </c>
    </row>
    <row r="130" spans="1:10" s="1" customFormat="1" ht="11.25" x14ac:dyDescent="0.2">
      <c r="A130" s="31"/>
      <c r="B130" s="157">
        <v>225200</v>
      </c>
      <c r="C130" s="65" t="s">
        <v>173</v>
      </c>
      <c r="D130" s="67" t="s">
        <v>183</v>
      </c>
      <c r="E130" s="62">
        <v>6161.36</v>
      </c>
      <c r="F130" s="62">
        <f t="shared" si="1"/>
        <v>7393.63</v>
      </c>
      <c r="G130" s="401">
        <v>12</v>
      </c>
      <c r="H130" s="401"/>
      <c r="I130" s="94">
        <v>1</v>
      </c>
      <c r="J130" s="341">
        <v>3.9489999999999998</v>
      </c>
    </row>
    <row r="131" spans="1:10" s="1" customFormat="1" ht="11.25" x14ac:dyDescent="0.2">
      <c r="A131" s="31"/>
      <c r="B131" s="157">
        <v>225210</v>
      </c>
      <c r="C131" s="65" t="s">
        <v>173</v>
      </c>
      <c r="D131" s="67" t="s">
        <v>184</v>
      </c>
      <c r="E131" s="62">
        <v>6485.66</v>
      </c>
      <c r="F131" s="62">
        <f t="shared" si="1"/>
        <v>7782.79</v>
      </c>
      <c r="G131" s="401">
        <v>12</v>
      </c>
      <c r="H131" s="401"/>
      <c r="I131" s="94">
        <v>1</v>
      </c>
      <c r="J131" s="341">
        <v>4.3739999999999997</v>
      </c>
    </row>
    <row r="132" spans="1:10" s="1" customFormat="1" ht="11.25" x14ac:dyDescent="0.2">
      <c r="A132" s="31"/>
      <c r="B132" s="157">
        <v>225220</v>
      </c>
      <c r="C132" s="65" t="s">
        <v>173</v>
      </c>
      <c r="D132" s="67" t="s">
        <v>185</v>
      </c>
      <c r="E132" s="62">
        <v>7134.24</v>
      </c>
      <c r="F132" s="62">
        <f t="shared" si="1"/>
        <v>8561.09</v>
      </c>
      <c r="G132" s="401">
        <v>12</v>
      </c>
      <c r="H132" s="401"/>
      <c r="I132" s="94">
        <v>1</v>
      </c>
      <c r="J132" s="341">
        <v>4.8659999999999997</v>
      </c>
    </row>
    <row r="133" spans="1:10" s="1" customFormat="1" ht="11.25" x14ac:dyDescent="0.2">
      <c r="A133" s="31"/>
      <c r="B133" s="157">
        <v>225240</v>
      </c>
      <c r="C133" s="65" t="s">
        <v>173</v>
      </c>
      <c r="D133" s="67" t="s">
        <v>186</v>
      </c>
      <c r="E133" s="62">
        <v>8755.6</v>
      </c>
      <c r="F133" s="62">
        <f t="shared" si="1"/>
        <v>10506.72</v>
      </c>
      <c r="G133" s="401">
        <v>9</v>
      </c>
      <c r="H133" s="401"/>
      <c r="I133" s="94">
        <v>1</v>
      </c>
      <c r="J133" s="341">
        <v>6.375</v>
      </c>
    </row>
    <row r="134" spans="1:10" s="1" customFormat="1" ht="11.25" x14ac:dyDescent="0.2">
      <c r="A134" s="31"/>
      <c r="B134" s="157">
        <v>226200</v>
      </c>
      <c r="C134" s="65" t="s">
        <v>173</v>
      </c>
      <c r="D134" s="67" t="s">
        <v>187</v>
      </c>
      <c r="E134" s="62">
        <v>14268.44</v>
      </c>
      <c r="F134" s="62">
        <f t="shared" si="1"/>
        <v>17122.13</v>
      </c>
      <c r="G134" s="401">
        <v>8</v>
      </c>
      <c r="H134" s="401"/>
      <c r="I134" s="94">
        <v>1</v>
      </c>
      <c r="J134" s="341">
        <v>12.048</v>
      </c>
    </row>
    <row r="135" spans="1:10" s="1" customFormat="1" ht="11.25" x14ac:dyDescent="0.2">
      <c r="A135" s="31"/>
      <c r="B135" s="157">
        <v>226210</v>
      </c>
      <c r="C135" s="65" t="s">
        <v>173</v>
      </c>
      <c r="D135" s="67" t="s">
        <v>188</v>
      </c>
      <c r="E135" s="62">
        <v>15565.55</v>
      </c>
      <c r="F135" s="62">
        <f t="shared" si="1"/>
        <v>18678.66</v>
      </c>
      <c r="G135" s="401">
        <v>6</v>
      </c>
      <c r="H135" s="401"/>
      <c r="I135" s="94">
        <v>1</v>
      </c>
      <c r="J135" s="215">
        <v>8.3840000000000003</v>
      </c>
    </row>
    <row r="136" spans="1:10" s="1" customFormat="1" ht="11.25" x14ac:dyDescent="0.2">
      <c r="A136" s="31"/>
      <c r="B136" s="157">
        <v>226220</v>
      </c>
      <c r="C136" s="65" t="s">
        <v>173</v>
      </c>
      <c r="D136" s="67" t="s">
        <v>189</v>
      </c>
      <c r="E136" s="62">
        <v>18484.099999999999</v>
      </c>
      <c r="F136" s="62">
        <f t="shared" si="1"/>
        <v>22180.92</v>
      </c>
      <c r="G136" s="401">
        <v>6</v>
      </c>
      <c r="H136" s="401"/>
      <c r="I136" s="94">
        <v>1</v>
      </c>
      <c r="J136" s="215">
        <v>9.3089999999999993</v>
      </c>
    </row>
    <row r="137" spans="1:10" s="1" customFormat="1" ht="11.25" x14ac:dyDescent="0.2">
      <c r="A137" s="31"/>
      <c r="B137" s="157">
        <v>226240</v>
      </c>
      <c r="C137" s="65" t="s">
        <v>173</v>
      </c>
      <c r="D137" s="67" t="s">
        <v>190</v>
      </c>
      <c r="E137" s="62">
        <v>31779.7</v>
      </c>
      <c r="F137" s="62">
        <f t="shared" si="1"/>
        <v>38135.64</v>
      </c>
      <c r="G137" s="401">
        <v>4</v>
      </c>
      <c r="H137" s="401"/>
      <c r="I137" s="94">
        <v>1</v>
      </c>
      <c r="J137" s="215">
        <v>12.721</v>
      </c>
    </row>
    <row r="138" spans="1:10" s="1" customFormat="1" ht="11.25" x14ac:dyDescent="0.2">
      <c r="A138" s="31"/>
      <c r="B138" s="157">
        <v>227200</v>
      </c>
      <c r="C138" s="65" t="s">
        <v>173</v>
      </c>
      <c r="D138" s="67" t="s">
        <v>332</v>
      </c>
      <c r="E138" s="62">
        <v>25942.57</v>
      </c>
      <c r="F138" s="62">
        <f t="shared" si="1"/>
        <v>31131.08</v>
      </c>
      <c r="G138" s="401">
        <v>2</v>
      </c>
      <c r="H138" s="401"/>
      <c r="I138" s="94">
        <v>1</v>
      </c>
      <c r="J138" s="215">
        <v>18.303000000000001</v>
      </c>
    </row>
    <row r="139" spans="1:10" s="1" customFormat="1" ht="11.25" x14ac:dyDescent="0.2">
      <c r="A139" s="31"/>
      <c r="B139" s="157">
        <v>227210</v>
      </c>
      <c r="C139" s="65" t="s">
        <v>173</v>
      </c>
      <c r="D139" s="67" t="s">
        <v>333</v>
      </c>
      <c r="E139" s="62">
        <v>34049.67</v>
      </c>
      <c r="F139" s="62">
        <f t="shared" si="1"/>
        <v>40859.599999999999</v>
      </c>
      <c r="G139" s="401">
        <v>2</v>
      </c>
      <c r="H139" s="401"/>
      <c r="I139" s="94">
        <v>1</v>
      </c>
      <c r="J139" s="215">
        <v>16.635999999999999</v>
      </c>
    </row>
    <row r="140" spans="1:10" s="1" customFormat="1" ht="11.25" x14ac:dyDescent="0.2">
      <c r="A140" s="31"/>
      <c r="B140" s="157">
        <v>227220</v>
      </c>
      <c r="C140" s="65" t="s">
        <v>173</v>
      </c>
      <c r="D140" s="67" t="s">
        <v>334</v>
      </c>
      <c r="E140" s="62">
        <v>35671.07</v>
      </c>
      <c r="F140" s="62">
        <f t="shared" si="1"/>
        <v>42805.279999999999</v>
      </c>
      <c r="G140" s="401">
        <v>2</v>
      </c>
      <c r="H140" s="401"/>
      <c r="I140" s="94">
        <v>1</v>
      </c>
      <c r="J140" s="215">
        <v>21.382999999999999</v>
      </c>
    </row>
    <row r="141" spans="1:10" s="1" customFormat="1" ht="11.25" x14ac:dyDescent="0.2">
      <c r="A141" s="31"/>
      <c r="B141" s="437">
        <v>227240</v>
      </c>
      <c r="C141" s="65" t="s">
        <v>173</v>
      </c>
      <c r="D141" s="67" t="s">
        <v>335</v>
      </c>
      <c r="E141" s="62">
        <v>77827.740000000005</v>
      </c>
      <c r="F141" s="62">
        <f t="shared" ref="F141:F204" si="2">ROUND(E141*1.2,2)</f>
        <v>93393.29</v>
      </c>
      <c r="G141" s="401">
        <v>1</v>
      </c>
      <c r="H141" s="401"/>
      <c r="I141" s="94">
        <v>1</v>
      </c>
      <c r="J141" s="215">
        <v>33.067999999999998</v>
      </c>
    </row>
    <row r="142" spans="1:10" s="1" customFormat="1" ht="11.25" x14ac:dyDescent="0.2">
      <c r="A142" s="31"/>
      <c r="B142" s="438">
        <v>228070</v>
      </c>
      <c r="C142" s="74" t="s">
        <v>539</v>
      </c>
      <c r="D142" s="434" t="s">
        <v>634</v>
      </c>
      <c r="E142" s="62">
        <v>512.4</v>
      </c>
      <c r="F142" s="62">
        <f t="shared" si="2"/>
        <v>614.88</v>
      </c>
      <c r="G142" s="401">
        <v>180</v>
      </c>
      <c r="H142" s="401">
        <v>15</v>
      </c>
      <c r="I142" s="94">
        <v>1</v>
      </c>
      <c r="J142" s="215">
        <v>0.3</v>
      </c>
    </row>
    <row r="143" spans="1:10" s="1" customFormat="1" ht="11.25" x14ac:dyDescent="0.2">
      <c r="A143" s="31"/>
      <c r="B143" s="438">
        <v>228075</v>
      </c>
      <c r="C143" s="74" t="s">
        <v>539</v>
      </c>
      <c r="D143" s="434" t="s">
        <v>635</v>
      </c>
      <c r="E143" s="62">
        <v>583.70000000000005</v>
      </c>
      <c r="F143" s="62">
        <f t="shared" si="2"/>
        <v>700.44</v>
      </c>
      <c r="G143" s="401">
        <v>180</v>
      </c>
      <c r="H143" s="401">
        <v>15</v>
      </c>
      <c r="I143" s="94">
        <v>1</v>
      </c>
      <c r="J143" s="215">
        <v>0.35</v>
      </c>
    </row>
    <row r="144" spans="1:10" s="1" customFormat="1" ht="11.25" x14ac:dyDescent="0.2">
      <c r="A144" s="31"/>
      <c r="B144" s="438">
        <v>228080</v>
      </c>
      <c r="C144" s="74" t="s">
        <v>539</v>
      </c>
      <c r="D144" s="434" t="s">
        <v>636</v>
      </c>
      <c r="E144" s="62">
        <v>617.57000000000005</v>
      </c>
      <c r="F144" s="62">
        <f t="shared" si="2"/>
        <v>741.08</v>
      </c>
      <c r="G144" s="401">
        <v>180</v>
      </c>
      <c r="H144" s="401">
        <v>15</v>
      </c>
      <c r="I144" s="94">
        <v>1</v>
      </c>
      <c r="J144" s="215">
        <v>0.35</v>
      </c>
    </row>
    <row r="145" spans="1:10" s="1" customFormat="1" ht="11.25" x14ac:dyDescent="0.2">
      <c r="A145" s="31"/>
      <c r="B145" s="438">
        <v>228088</v>
      </c>
      <c r="C145" s="74" t="s">
        <v>540</v>
      </c>
      <c r="D145" s="434" t="s">
        <v>637</v>
      </c>
      <c r="E145" s="62">
        <v>726.46</v>
      </c>
      <c r="F145" s="62">
        <f t="shared" si="2"/>
        <v>871.75</v>
      </c>
      <c r="G145" s="401">
        <v>128</v>
      </c>
      <c r="H145" s="401">
        <v>16</v>
      </c>
      <c r="I145" s="94">
        <v>1</v>
      </c>
      <c r="J145" s="215">
        <v>0.5</v>
      </c>
    </row>
    <row r="146" spans="1:10" s="1" customFormat="1" ht="22.5" x14ac:dyDescent="0.2">
      <c r="A146" s="31"/>
      <c r="B146" s="438">
        <v>228085</v>
      </c>
      <c r="C146" s="74" t="s">
        <v>541</v>
      </c>
      <c r="D146" s="434" t="s">
        <v>637</v>
      </c>
      <c r="E146" s="62">
        <v>769.65</v>
      </c>
      <c r="F146" s="62">
        <f t="shared" si="2"/>
        <v>923.58</v>
      </c>
      <c r="G146" s="401">
        <v>128</v>
      </c>
      <c r="H146" s="401">
        <v>16</v>
      </c>
      <c r="I146" s="94">
        <v>1</v>
      </c>
      <c r="J146" s="215">
        <v>0.5</v>
      </c>
    </row>
    <row r="147" spans="1:10" s="1" customFormat="1" ht="11.25" x14ac:dyDescent="0.2">
      <c r="A147" s="31"/>
      <c r="B147" s="435">
        <v>220300</v>
      </c>
      <c r="C147" s="342" t="s">
        <v>191</v>
      </c>
      <c r="D147" s="67" t="s">
        <v>109</v>
      </c>
      <c r="E147" s="62">
        <v>746.6</v>
      </c>
      <c r="F147" s="62">
        <f t="shared" si="2"/>
        <v>895.92</v>
      </c>
      <c r="G147" s="401">
        <v>96</v>
      </c>
      <c r="H147" s="401">
        <v>12</v>
      </c>
      <c r="I147" s="94">
        <v>1</v>
      </c>
      <c r="J147" s="215">
        <v>0.65900000000000003</v>
      </c>
    </row>
    <row r="148" spans="1:10" s="1" customFormat="1" ht="11.25" x14ac:dyDescent="0.2">
      <c r="A148" s="31"/>
      <c r="B148" s="435">
        <v>221310</v>
      </c>
      <c r="C148" s="342" t="s">
        <v>191</v>
      </c>
      <c r="D148" s="67" t="s">
        <v>110</v>
      </c>
      <c r="E148" s="62">
        <v>1093.79</v>
      </c>
      <c r="F148" s="62">
        <f t="shared" si="2"/>
        <v>1312.55</v>
      </c>
      <c r="G148" s="401">
        <v>80</v>
      </c>
      <c r="H148" s="401">
        <v>10</v>
      </c>
      <c r="I148" s="94">
        <v>1</v>
      </c>
      <c r="J148" s="215">
        <v>0.73599999999999999</v>
      </c>
    </row>
    <row r="149" spans="1:10" s="1" customFormat="1" ht="11.25" x14ac:dyDescent="0.2">
      <c r="A149" s="31"/>
      <c r="B149" s="157">
        <v>221300</v>
      </c>
      <c r="C149" s="342" t="s">
        <v>191</v>
      </c>
      <c r="D149" s="67" t="s">
        <v>15</v>
      </c>
      <c r="E149" s="62">
        <v>1149.3399999999999</v>
      </c>
      <c r="F149" s="62">
        <f t="shared" si="2"/>
        <v>1379.21</v>
      </c>
      <c r="G149" s="401">
        <v>64</v>
      </c>
      <c r="H149" s="401">
        <v>8</v>
      </c>
      <c r="I149" s="94">
        <v>1</v>
      </c>
      <c r="J149" s="215">
        <v>0.91100000000000003</v>
      </c>
    </row>
    <row r="150" spans="1:10" s="1" customFormat="1" ht="11.25" x14ac:dyDescent="0.2">
      <c r="A150" s="31"/>
      <c r="B150" s="157">
        <v>222320</v>
      </c>
      <c r="C150" s="342" t="s">
        <v>191</v>
      </c>
      <c r="D150" s="67" t="s">
        <v>111</v>
      </c>
      <c r="E150" s="62">
        <v>1248.17</v>
      </c>
      <c r="F150" s="62">
        <f t="shared" si="2"/>
        <v>1497.8</v>
      </c>
      <c r="G150" s="401">
        <v>40</v>
      </c>
      <c r="H150" s="401">
        <v>5</v>
      </c>
      <c r="I150" s="94">
        <v>1</v>
      </c>
      <c r="J150" s="215">
        <v>1.165</v>
      </c>
    </row>
    <row r="151" spans="1:10" s="1" customFormat="1" ht="11.25" x14ac:dyDescent="0.2">
      <c r="A151" s="31"/>
      <c r="B151" s="157">
        <v>222310</v>
      </c>
      <c r="C151" s="342" t="s">
        <v>191</v>
      </c>
      <c r="D151" s="67" t="s">
        <v>65</v>
      </c>
      <c r="E151" s="62">
        <v>1329.48</v>
      </c>
      <c r="F151" s="62">
        <f t="shared" si="2"/>
        <v>1595.38</v>
      </c>
      <c r="G151" s="401">
        <v>32</v>
      </c>
      <c r="H151" s="401">
        <v>4</v>
      </c>
      <c r="I151" s="94">
        <v>1</v>
      </c>
      <c r="J151" s="215">
        <v>1.284</v>
      </c>
    </row>
    <row r="152" spans="1:10" s="1" customFormat="1" ht="11.25" x14ac:dyDescent="0.2">
      <c r="A152" s="31"/>
      <c r="B152" s="157">
        <v>222300</v>
      </c>
      <c r="C152" s="342" t="s">
        <v>191</v>
      </c>
      <c r="D152" s="67" t="s">
        <v>66</v>
      </c>
      <c r="E152" s="62">
        <v>1621.42</v>
      </c>
      <c r="F152" s="62">
        <f t="shared" si="2"/>
        <v>1945.7</v>
      </c>
      <c r="G152" s="401">
        <v>32</v>
      </c>
      <c r="H152" s="401">
        <v>4</v>
      </c>
      <c r="I152" s="94">
        <v>1</v>
      </c>
      <c r="J152" s="215">
        <v>1.651</v>
      </c>
    </row>
    <row r="153" spans="1:10" s="1" customFormat="1" ht="11.25" x14ac:dyDescent="0.2">
      <c r="A153" s="31"/>
      <c r="B153" s="157">
        <v>223330</v>
      </c>
      <c r="C153" s="342" t="s">
        <v>191</v>
      </c>
      <c r="D153" s="67" t="s">
        <v>192</v>
      </c>
      <c r="E153" s="62">
        <v>1978.11</v>
      </c>
      <c r="F153" s="62">
        <f t="shared" si="2"/>
        <v>2373.73</v>
      </c>
      <c r="G153" s="401">
        <v>30</v>
      </c>
      <c r="H153" s="401"/>
      <c r="I153" s="94">
        <v>1</v>
      </c>
      <c r="J153" s="215">
        <v>1.87</v>
      </c>
    </row>
    <row r="154" spans="1:10" s="1" customFormat="1" ht="11.25" x14ac:dyDescent="0.2">
      <c r="A154" s="31"/>
      <c r="B154" s="157">
        <v>223320</v>
      </c>
      <c r="C154" s="342" t="s">
        <v>191</v>
      </c>
      <c r="D154" s="67" t="s">
        <v>193</v>
      </c>
      <c r="E154" s="62">
        <v>2756.39</v>
      </c>
      <c r="F154" s="62">
        <f t="shared" si="2"/>
        <v>3307.67</v>
      </c>
      <c r="G154" s="401">
        <v>32</v>
      </c>
      <c r="H154" s="401"/>
      <c r="I154" s="94">
        <v>1</v>
      </c>
      <c r="J154" s="215">
        <v>1.976</v>
      </c>
    </row>
    <row r="155" spans="1:10" s="1" customFormat="1" ht="11.25" x14ac:dyDescent="0.2">
      <c r="A155" s="31"/>
      <c r="B155" s="157">
        <v>223310</v>
      </c>
      <c r="C155" s="342" t="s">
        <v>191</v>
      </c>
      <c r="D155" s="67" t="s">
        <v>194</v>
      </c>
      <c r="E155" s="62">
        <v>2285.9899999999998</v>
      </c>
      <c r="F155" s="62">
        <f t="shared" si="2"/>
        <v>2743.19</v>
      </c>
      <c r="G155" s="401">
        <v>25</v>
      </c>
      <c r="H155" s="401"/>
      <c r="I155" s="94">
        <v>1</v>
      </c>
      <c r="J155" s="215">
        <v>2.42</v>
      </c>
    </row>
    <row r="156" spans="1:10" s="1" customFormat="1" ht="11.25" x14ac:dyDescent="0.2">
      <c r="A156" s="31"/>
      <c r="B156" s="157">
        <v>223300</v>
      </c>
      <c r="C156" s="342" t="s">
        <v>191</v>
      </c>
      <c r="D156" s="67" t="s">
        <v>195</v>
      </c>
      <c r="E156" s="62">
        <v>3080.69</v>
      </c>
      <c r="F156" s="62">
        <f t="shared" si="2"/>
        <v>3696.83</v>
      </c>
      <c r="G156" s="401">
        <v>20</v>
      </c>
      <c r="H156" s="401"/>
      <c r="I156" s="94">
        <v>1</v>
      </c>
      <c r="J156" s="215">
        <v>3.0750000000000002</v>
      </c>
    </row>
    <row r="157" spans="1:10" s="1" customFormat="1" ht="11.25" x14ac:dyDescent="0.2">
      <c r="A157" s="31"/>
      <c r="B157" s="157">
        <v>224340</v>
      </c>
      <c r="C157" s="342" t="s">
        <v>191</v>
      </c>
      <c r="D157" s="67" t="s">
        <v>196</v>
      </c>
      <c r="E157" s="62">
        <v>4702.1000000000004</v>
      </c>
      <c r="F157" s="62">
        <f t="shared" si="2"/>
        <v>5642.52</v>
      </c>
      <c r="G157" s="401">
        <v>18</v>
      </c>
      <c r="H157" s="401"/>
      <c r="I157" s="94">
        <v>1</v>
      </c>
      <c r="J157" s="215">
        <v>3.3439999999999999</v>
      </c>
    </row>
    <row r="158" spans="1:10" s="1" customFormat="1" ht="11.25" x14ac:dyDescent="0.2">
      <c r="A158" s="31"/>
      <c r="B158" s="157">
        <v>224330</v>
      </c>
      <c r="C158" s="342" t="s">
        <v>191</v>
      </c>
      <c r="D158" s="67" t="s">
        <v>197</v>
      </c>
      <c r="E158" s="62">
        <v>5026.37</v>
      </c>
      <c r="F158" s="62">
        <f t="shared" si="2"/>
        <v>6031.64</v>
      </c>
      <c r="G158" s="401">
        <v>16</v>
      </c>
      <c r="H158" s="401"/>
      <c r="I158" s="94">
        <v>1</v>
      </c>
      <c r="J158" s="215">
        <v>3.5379999999999998</v>
      </c>
    </row>
    <row r="159" spans="1:10" s="1" customFormat="1" ht="11.25" x14ac:dyDescent="0.2">
      <c r="A159" s="31"/>
      <c r="B159" s="157">
        <v>224320</v>
      </c>
      <c r="C159" s="342" t="s">
        <v>191</v>
      </c>
      <c r="D159" s="67" t="s">
        <v>198</v>
      </c>
      <c r="E159" s="62">
        <v>5373.82</v>
      </c>
      <c r="F159" s="62">
        <f t="shared" si="2"/>
        <v>6448.58</v>
      </c>
      <c r="G159" s="401">
        <v>14</v>
      </c>
      <c r="H159" s="401"/>
      <c r="I159" s="94">
        <v>1</v>
      </c>
      <c r="J159" s="215">
        <v>4.2919999999999998</v>
      </c>
    </row>
    <row r="160" spans="1:10" s="1" customFormat="1" ht="11.25" x14ac:dyDescent="0.2">
      <c r="A160" s="31"/>
      <c r="B160" s="157">
        <v>224310</v>
      </c>
      <c r="C160" s="342" t="s">
        <v>191</v>
      </c>
      <c r="D160" s="67" t="s">
        <v>199</v>
      </c>
      <c r="E160" s="62">
        <v>6161.36</v>
      </c>
      <c r="F160" s="62">
        <f t="shared" si="2"/>
        <v>7393.63</v>
      </c>
      <c r="G160" s="401">
        <v>12</v>
      </c>
      <c r="H160" s="401"/>
      <c r="I160" s="94">
        <v>1</v>
      </c>
      <c r="J160" s="215">
        <v>4.6230000000000002</v>
      </c>
    </row>
    <row r="161" spans="1:10" s="1" customFormat="1" ht="11.25" x14ac:dyDescent="0.2">
      <c r="A161" s="31"/>
      <c r="B161" s="157">
        <v>224300</v>
      </c>
      <c r="C161" s="342" t="s">
        <v>191</v>
      </c>
      <c r="D161" s="67" t="s">
        <v>200</v>
      </c>
      <c r="E161" s="62">
        <v>8107.09</v>
      </c>
      <c r="F161" s="62">
        <f t="shared" si="2"/>
        <v>9728.51</v>
      </c>
      <c r="G161" s="401">
        <v>8</v>
      </c>
      <c r="H161" s="401"/>
      <c r="I161" s="94">
        <v>1</v>
      </c>
      <c r="J161" s="215">
        <v>6.1790000000000003</v>
      </c>
    </row>
    <row r="162" spans="1:10" s="1" customFormat="1" ht="11.25" x14ac:dyDescent="0.2">
      <c r="A162" s="31"/>
      <c r="B162" s="157">
        <v>225350</v>
      </c>
      <c r="C162" s="342" t="s">
        <v>191</v>
      </c>
      <c r="D162" s="67" t="s">
        <v>201</v>
      </c>
      <c r="E162" s="62">
        <v>8036.92</v>
      </c>
      <c r="F162" s="62">
        <f t="shared" si="2"/>
        <v>9644.2999999999993</v>
      </c>
      <c r="G162" s="401">
        <v>10</v>
      </c>
      <c r="H162" s="401"/>
      <c r="I162" s="94">
        <v>1</v>
      </c>
      <c r="J162" s="215">
        <v>5.7830000000000004</v>
      </c>
    </row>
    <row r="163" spans="1:10" s="1" customFormat="1" ht="11.25" x14ac:dyDescent="0.2">
      <c r="A163" s="31"/>
      <c r="B163" s="157">
        <v>225330</v>
      </c>
      <c r="C163" s="342" t="s">
        <v>191</v>
      </c>
      <c r="D163" s="67" t="s">
        <v>202</v>
      </c>
      <c r="E163" s="62">
        <v>9194.44</v>
      </c>
      <c r="F163" s="62">
        <f t="shared" si="2"/>
        <v>11033.33</v>
      </c>
      <c r="G163" s="401">
        <v>10</v>
      </c>
      <c r="H163" s="401"/>
      <c r="I163" s="94">
        <v>1</v>
      </c>
      <c r="J163" s="215">
        <v>6.532</v>
      </c>
    </row>
    <row r="164" spans="1:10" s="1" customFormat="1" ht="11.25" x14ac:dyDescent="0.2">
      <c r="A164" s="31"/>
      <c r="B164" s="157">
        <v>225320</v>
      </c>
      <c r="C164" s="342" t="s">
        <v>191</v>
      </c>
      <c r="D164" s="67" t="s">
        <v>203</v>
      </c>
      <c r="E164" s="62">
        <v>17511.29</v>
      </c>
      <c r="F164" s="62">
        <f t="shared" si="2"/>
        <v>21013.55</v>
      </c>
      <c r="G164" s="401">
        <v>8</v>
      </c>
      <c r="H164" s="401"/>
      <c r="I164" s="94">
        <v>1</v>
      </c>
      <c r="J164" s="215">
        <v>6.98</v>
      </c>
    </row>
    <row r="165" spans="1:10" s="1" customFormat="1" ht="11.25" x14ac:dyDescent="0.2">
      <c r="A165" s="31"/>
      <c r="B165" s="157">
        <v>225310</v>
      </c>
      <c r="C165" s="342" t="s">
        <v>191</v>
      </c>
      <c r="D165" s="67" t="s">
        <v>204</v>
      </c>
      <c r="E165" s="62">
        <v>18646.22</v>
      </c>
      <c r="F165" s="62">
        <f t="shared" si="2"/>
        <v>22375.46</v>
      </c>
      <c r="G165" s="401">
        <v>5</v>
      </c>
      <c r="H165" s="401"/>
      <c r="I165" s="94">
        <v>1</v>
      </c>
      <c r="J165" s="215">
        <v>8.5370000000000008</v>
      </c>
    </row>
    <row r="166" spans="1:10" s="1" customFormat="1" ht="11.25" x14ac:dyDescent="0.2">
      <c r="A166" s="31"/>
      <c r="B166" s="157">
        <v>225300</v>
      </c>
      <c r="C166" s="342" t="s">
        <v>191</v>
      </c>
      <c r="D166" s="67" t="s">
        <v>205</v>
      </c>
      <c r="E166" s="62">
        <v>21726.93</v>
      </c>
      <c r="F166" s="62">
        <f t="shared" si="2"/>
        <v>26072.32</v>
      </c>
      <c r="G166" s="401">
        <v>4</v>
      </c>
      <c r="H166" s="401"/>
      <c r="I166" s="94">
        <v>1</v>
      </c>
      <c r="J166" s="215">
        <v>11.055</v>
      </c>
    </row>
    <row r="167" spans="1:10" s="1" customFormat="1" ht="11.25" x14ac:dyDescent="0.2">
      <c r="A167" s="31"/>
      <c r="B167" s="157">
        <v>226340</v>
      </c>
      <c r="C167" s="342" t="s">
        <v>191</v>
      </c>
      <c r="D167" s="67" t="s">
        <v>206</v>
      </c>
      <c r="E167" s="62">
        <v>21837</v>
      </c>
      <c r="F167" s="62">
        <f t="shared" si="2"/>
        <v>26204.400000000001</v>
      </c>
      <c r="G167" s="401">
        <v>5</v>
      </c>
      <c r="H167" s="401"/>
      <c r="I167" s="94">
        <v>1</v>
      </c>
      <c r="J167" s="215">
        <v>13.648</v>
      </c>
    </row>
    <row r="168" spans="1:10" s="1" customFormat="1" ht="11.25" x14ac:dyDescent="0.2">
      <c r="A168" s="31"/>
      <c r="B168" s="157">
        <v>226330</v>
      </c>
      <c r="C168" s="342" t="s">
        <v>191</v>
      </c>
      <c r="D168" s="67" t="s">
        <v>207</v>
      </c>
      <c r="E168" s="62">
        <v>24427.7</v>
      </c>
      <c r="F168" s="62">
        <f t="shared" si="2"/>
        <v>29313.24</v>
      </c>
      <c r="G168" s="401">
        <v>5</v>
      </c>
      <c r="H168" s="401"/>
      <c r="I168" s="94">
        <v>1</v>
      </c>
      <c r="J168" s="215">
        <v>14.903</v>
      </c>
    </row>
    <row r="169" spans="1:10" s="1" customFormat="1" ht="11.25" x14ac:dyDescent="0.2">
      <c r="A169" s="31"/>
      <c r="B169" s="157">
        <v>226320</v>
      </c>
      <c r="C169" s="342" t="s">
        <v>191</v>
      </c>
      <c r="D169" s="67" t="s">
        <v>208</v>
      </c>
      <c r="E169" s="62">
        <v>27433.85</v>
      </c>
      <c r="F169" s="62">
        <f t="shared" si="2"/>
        <v>32920.620000000003</v>
      </c>
      <c r="G169" s="401">
        <v>3</v>
      </c>
      <c r="H169" s="401"/>
      <c r="I169" s="94">
        <v>1</v>
      </c>
      <c r="J169" s="215">
        <v>17.376999999999999</v>
      </c>
    </row>
    <row r="170" spans="1:10" s="1" customFormat="1" ht="11.25" x14ac:dyDescent="0.2">
      <c r="A170" s="31"/>
      <c r="B170" s="157">
        <v>226310</v>
      </c>
      <c r="C170" s="342" t="s">
        <v>191</v>
      </c>
      <c r="D170" s="67" t="s">
        <v>209</v>
      </c>
      <c r="E170" s="62">
        <v>53506.61</v>
      </c>
      <c r="F170" s="62">
        <f t="shared" si="2"/>
        <v>64207.93</v>
      </c>
      <c r="G170" s="401">
        <v>2</v>
      </c>
      <c r="H170" s="401"/>
      <c r="I170" s="94">
        <v>1</v>
      </c>
      <c r="J170" s="215">
        <v>21.54</v>
      </c>
    </row>
    <row r="171" spans="1:10" s="1" customFormat="1" ht="11.25" x14ac:dyDescent="0.2">
      <c r="A171" s="31"/>
      <c r="B171" s="157">
        <v>226300</v>
      </c>
      <c r="C171" s="342" t="s">
        <v>191</v>
      </c>
      <c r="D171" s="67" t="s">
        <v>210</v>
      </c>
      <c r="E171" s="62">
        <v>51885.19</v>
      </c>
      <c r="F171" s="62">
        <f t="shared" si="2"/>
        <v>62262.23</v>
      </c>
      <c r="G171" s="401">
        <v>1</v>
      </c>
      <c r="H171" s="401"/>
      <c r="I171" s="94">
        <v>1</v>
      </c>
      <c r="J171" s="215">
        <v>29.245999999999999</v>
      </c>
    </row>
    <row r="172" spans="1:10" s="1" customFormat="1" ht="11.25" x14ac:dyDescent="0.2">
      <c r="A172" s="31"/>
      <c r="B172" s="157">
        <v>227360</v>
      </c>
      <c r="C172" s="342" t="s">
        <v>191</v>
      </c>
      <c r="D172" s="67" t="s">
        <v>336</v>
      </c>
      <c r="E172" s="62">
        <v>45870.17</v>
      </c>
      <c r="F172" s="62">
        <f t="shared" si="2"/>
        <v>55044.2</v>
      </c>
      <c r="G172" s="401">
        <v>2</v>
      </c>
      <c r="H172" s="401"/>
      <c r="I172" s="94">
        <v>1</v>
      </c>
      <c r="J172" s="215">
        <v>22.457000000000001</v>
      </c>
    </row>
    <row r="173" spans="1:10" s="1" customFormat="1" ht="11.25" x14ac:dyDescent="0.2">
      <c r="A173" s="31"/>
      <c r="B173" s="157">
        <v>227350</v>
      </c>
      <c r="C173" s="342" t="s">
        <v>191</v>
      </c>
      <c r="D173" s="67" t="s">
        <v>337</v>
      </c>
      <c r="E173" s="62">
        <v>45399.53</v>
      </c>
      <c r="F173" s="62">
        <f t="shared" si="2"/>
        <v>54479.44</v>
      </c>
      <c r="G173" s="401">
        <v>2</v>
      </c>
      <c r="H173" s="401"/>
      <c r="I173" s="94">
        <v>1</v>
      </c>
      <c r="J173" s="215">
        <v>23.765000000000001</v>
      </c>
    </row>
    <row r="174" spans="1:10" s="1" customFormat="1" ht="11.25" x14ac:dyDescent="0.2">
      <c r="A174" s="31"/>
      <c r="B174" s="157">
        <v>227340</v>
      </c>
      <c r="C174" s="342" t="s">
        <v>191</v>
      </c>
      <c r="D174" s="67" t="s">
        <v>338</v>
      </c>
      <c r="E174" s="62">
        <v>62580.2</v>
      </c>
      <c r="F174" s="62">
        <f t="shared" si="2"/>
        <v>75096.240000000005</v>
      </c>
      <c r="G174" s="401">
        <v>1</v>
      </c>
      <c r="H174" s="401"/>
      <c r="I174" s="94">
        <v>1</v>
      </c>
      <c r="J174" s="215">
        <v>24.725000000000001</v>
      </c>
    </row>
    <row r="175" spans="1:10" s="1" customFormat="1" ht="11.25" x14ac:dyDescent="0.2">
      <c r="A175" s="31"/>
      <c r="B175" s="157">
        <v>227330</v>
      </c>
      <c r="C175" s="342" t="s">
        <v>191</v>
      </c>
      <c r="D175" s="67" t="s">
        <v>339</v>
      </c>
      <c r="E175" s="62">
        <v>64002.46</v>
      </c>
      <c r="F175" s="62">
        <f t="shared" si="2"/>
        <v>76802.95</v>
      </c>
      <c r="G175" s="401">
        <v>1</v>
      </c>
      <c r="H175" s="401"/>
      <c r="I175" s="94">
        <v>1</v>
      </c>
      <c r="J175" s="215">
        <v>28.376000000000001</v>
      </c>
    </row>
    <row r="176" spans="1:10" s="1" customFormat="1" ht="11.25" x14ac:dyDescent="0.2">
      <c r="A176" s="31"/>
      <c r="B176" s="157">
        <v>227320</v>
      </c>
      <c r="C176" s="342" t="s">
        <v>191</v>
      </c>
      <c r="D176" s="67" t="s">
        <v>340</v>
      </c>
      <c r="E176" s="62">
        <v>69223.649999999994</v>
      </c>
      <c r="F176" s="62">
        <f t="shared" si="2"/>
        <v>83068.38</v>
      </c>
      <c r="G176" s="401">
        <v>1</v>
      </c>
      <c r="H176" s="401"/>
      <c r="I176" s="94">
        <v>1</v>
      </c>
      <c r="J176" s="215">
        <v>34.81</v>
      </c>
    </row>
    <row r="177" spans="1:10" s="1" customFormat="1" ht="11.25" x14ac:dyDescent="0.2">
      <c r="A177" s="31"/>
      <c r="B177" s="157">
        <v>227310</v>
      </c>
      <c r="C177" s="342" t="s">
        <v>191</v>
      </c>
      <c r="D177" s="67" t="s">
        <v>341</v>
      </c>
      <c r="E177" s="62">
        <v>78590.460000000006</v>
      </c>
      <c r="F177" s="62">
        <f t="shared" si="2"/>
        <v>94308.55</v>
      </c>
      <c r="G177" s="401">
        <v>1</v>
      </c>
      <c r="H177" s="401"/>
      <c r="I177" s="94">
        <v>1</v>
      </c>
      <c r="J177" s="215">
        <v>41.1</v>
      </c>
    </row>
    <row r="178" spans="1:10" s="1" customFormat="1" ht="11.25" x14ac:dyDescent="0.2">
      <c r="A178" s="31"/>
      <c r="B178" s="157">
        <v>227300</v>
      </c>
      <c r="C178" s="342" t="s">
        <v>191</v>
      </c>
      <c r="D178" s="67" t="s">
        <v>342</v>
      </c>
      <c r="E178" s="62">
        <v>100527.53</v>
      </c>
      <c r="F178" s="62">
        <f t="shared" si="2"/>
        <v>120633.04</v>
      </c>
      <c r="G178" s="401">
        <v>1</v>
      </c>
      <c r="H178" s="401"/>
      <c r="I178" s="94">
        <v>1</v>
      </c>
      <c r="J178" s="215">
        <v>50.338000000000001</v>
      </c>
    </row>
    <row r="179" spans="1:10" s="1" customFormat="1" ht="11.25" x14ac:dyDescent="0.2">
      <c r="A179" s="31"/>
      <c r="B179" s="157">
        <v>220400</v>
      </c>
      <c r="C179" s="342" t="s">
        <v>191</v>
      </c>
      <c r="D179" s="67" t="s">
        <v>112</v>
      </c>
      <c r="E179" s="62">
        <v>680.99</v>
      </c>
      <c r="F179" s="62">
        <f t="shared" si="2"/>
        <v>817.19</v>
      </c>
      <c r="G179" s="401">
        <v>112</v>
      </c>
      <c r="H179" s="401">
        <v>14</v>
      </c>
      <c r="I179" s="94">
        <v>1</v>
      </c>
      <c r="J179" s="215">
        <v>0.53600000000000003</v>
      </c>
    </row>
    <row r="180" spans="1:10" s="1" customFormat="1" ht="11.25" x14ac:dyDescent="0.2">
      <c r="A180" s="31"/>
      <c r="B180" s="157">
        <v>221410</v>
      </c>
      <c r="C180" s="342" t="s">
        <v>191</v>
      </c>
      <c r="D180" s="67" t="s">
        <v>113</v>
      </c>
      <c r="E180" s="62">
        <v>1232.3</v>
      </c>
      <c r="F180" s="62">
        <f t="shared" si="2"/>
        <v>1478.76</v>
      </c>
      <c r="G180" s="401">
        <v>96</v>
      </c>
      <c r="H180" s="401">
        <v>12</v>
      </c>
      <c r="I180" s="94">
        <v>1</v>
      </c>
      <c r="J180" s="215">
        <v>0.65</v>
      </c>
    </row>
    <row r="181" spans="1:10" s="1" customFormat="1" ht="11.25" x14ac:dyDescent="0.2">
      <c r="A181" s="31"/>
      <c r="B181" s="157">
        <v>221400</v>
      </c>
      <c r="C181" s="342" t="s">
        <v>191</v>
      </c>
      <c r="D181" s="67" t="s">
        <v>16</v>
      </c>
      <c r="E181" s="62">
        <v>1149.3399999999999</v>
      </c>
      <c r="F181" s="62">
        <f t="shared" si="2"/>
        <v>1379.21</v>
      </c>
      <c r="G181" s="401">
        <v>96</v>
      </c>
      <c r="H181" s="401">
        <v>12</v>
      </c>
      <c r="I181" s="94">
        <v>1</v>
      </c>
      <c r="J181" s="215">
        <v>0.67100000000000004</v>
      </c>
    </row>
    <row r="182" spans="1:10" s="1" customFormat="1" ht="11.25" x14ac:dyDescent="0.2">
      <c r="A182" s="31"/>
      <c r="B182" s="157">
        <v>222420</v>
      </c>
      <c r="C182" s="342" t="s">
        <v>191</v>
      </c>
      <c r="D182" s="67" t="s">
        <v>114</v>
      </c>
      <c r="E182" s="62">
        <v>1216.08</v>
      </c>
      <c r="F182" s="62">
        <f t="shared" si="2"/>
        <v>1459.3</v>
      </c>
      <c r="G182" s="401">
        <v>64</v>
      </c>
      <c r="H182" s="401">
        <v>8</v>
      </c>
      <c r="I182" s="94">
        <v>1</v>
      </c>
      <c r="J182" s="215">
        <v>1.1659999999999999</v>
      </c>
    </row>
    <row r="183" spans="1:10" s="1" customFormat="1" ht="11.25" x14ac:dyDescent="0.2">
      <c r="A183" s="31"/>
      <c r="B183" s="157">
        <v>222410</v>
      </c>
      <c r="C183" s="342" t="s">
        <v>191</v>
      </c>
      <c r="D183" s="67" t="s">
        <v>70</v>
      </c>
      <c r="E183" s="62">
        <v>1524.1</v>
      </c>
      <c r="F183" s="62">
        <f t="shared" si="2"/>
        <v>1828.92</v>
      </c>
      <c r="G183" s="401">
        <v>48</v>
      </c>
      <c r="H183" s="401">
        <v>6</v>
      </c>
      <c r="I183" s="94">
        <v>1</v>
      </c>
      <c r="J183" s="215">
        <v>1.2170000000000001</v>
      </c>
    </row>
    <row r="184" spans="1:10" s="1" customFormat="1" ht="11.25" x14ac:dyDescent="0.2">
      <c r="A184" s="31"/>
      <c r="B184" s="157">
        <v>222400</v>
      </c>
      <c r="C184" s="342" t="s">
        <v>191</v>
      </c>
      <c r="D184" s="67" t="s">
        <v>71</v>
      </c>
      <c r="E184" s="62">
        <v>1440.98</v>
      </c>
      <c r="F184" s="62">
        <f t="shared" si="2"/>
        <v>1729.18</v>
      </c>
      <c r="G184" s="401">
        <v>40</v>
      </c>
      <c r="H184" s="401">
        <v>5</v>
      </c>
      <c r="I184" s="94">
        <v>1</v>
      </c>
      <c r="J184" s="215">
        <v>1.3160000000000001</v>
      </c>
    </row>
    <row r="185" spans="1:10" s="1" customFormat="1" ht="11.25" x14ac:dyDescent="0.2">
      <c r="A185" s="31"/>
      <c r="B185" s="157">
        <v>223430</v>
      </c>
      <c r="C185" s="342" t="s">
        <v>191</v>
      </c>
      <c r="D185" s="67" t="s">
        <v>211</v>
      </c>
      <c r="E185" s="62">
        <v>2529.44</v>
      </c>
      <c r="F185" s="62">
        <f t="shared" si="2"/>
        <v>3035.33</v>
      </c>
      <c r="G185" s="401">
        <v>38</v>
      </c>
      <c r="H185" s="401"/>
      <c r="I185" s="94">
        <v>1</v>
      </c>
      <c r="J185" s="215">
        <v>1.599</v>
      </c>
    </row>
    <row r="186" spans="1:10" s="61" customFormat="1" ht="11.25" x14ac:dyDescent="0.2">
      <c r="A186" s="31"/>
      <c r="B186" s="157">
        <v>223420</v>
      </c>
      <c r="C186" s="342" t="s">
        <v>191</v>
      </c>
      <c r="D186" s="67" t="s">
        <v>212</v>
      </c>
      <c r="E186" s="62">
        <v>2918.57</v>
      </c>
      <c r="F186" s="62">
        <f t="shared" si="2"/>
        <v>3502.28</v>
      </c>
      <c r="G186" s="401">
        <v>38</v>
      </c>
      <c r="H186" s="401"/>
      <c r="I186" s="94">
        <v>1</v>
      </c>
      <c r="J186" s="215">
        <v>1.7609999999999999</v>
      </c>
    </row>
    <row r="187" spans="1:10" s="1" customFormat="1" ht="11.25" x14ac:dyDescent="0.2">
      <c r="A187" s="31"/>
      <c r="B187" s="157">
        <v>223410</v>
      </c>
      <c r="C187" s="342" t="s">
        <v>191</v>
      </c>
      <c r="D187" s="67" t="s">
        <v>213</v>
      </c>
      <c r="E187" s="62">
        <v>2756.39</v>
      </c>
      <c r="F187" s="62">
        <f t="shared" si="2"/>
        <v>3307.67</v>
      </c>
      <c r="G187" s="401">
        <v>32</v>
      </c>
      <c r="H187" s="401"/>
      <c r="I187" s="94">
        <v>1</v>
      </c>
      <c r="J187" s="215">
        <v>1.9430000000000001</v>
      </c>
    </row>
    <row r="188" spans="1:10" s="1" customFormat="1" ht="11.25" x14ac:dyDescent="0.2">
      <c r="A188" s="31"/>
      <c r="B188" s="157">
        <v>223400</v>
      </c>
      <c r="C188" s="342" t="s">
        <v>191</v>
      </c>
      <c r="D188" s="67" t="s">
        <v>214</v>
      </c>
      <c r="E188" s="62">
        <v>3242.86</v>
      </c>
      <c r="F188" s="62">
        <f t="shared" si="2"/>
        <v>3891.43</v>
      </c>
      <c r="G188" s="401">
        <v>24</v>
      </c>
      <c r="H188" s="401"/>
      <c r="I188" s="94">
        <v>1</v>
      </c>
      <c r="J188" s="215">
        <v>2.3580000000000001</v>
      </c>
    </row>
    <row r="189" spans="1:10" s="1" customFormat="1" ht="11.25" x14ac:dyDescent="0.2">
      <c r="A189" s="31"/>
      <c r="B189" s="157">
        <v>224440</v>
      </c>
      <c r="C189" s="342" t="s">
        <v>191</v>
      </c>
      <c r="D189" s="67" t="s">
        <v>215</v>
      </c>
      <c r="E189" s="62">
        <v>3859.81</v>
      </c>
      <c r="F189" s="62">
        <f t="shared" si="2"/>
        <v>4631.7700000000004</v>
      </c>
      <c r="G189" s="401">
        <v>20</v>
      </c>
      <c r="H189" s="401"/>
      <c r="I189" s="94">
        <v>1</v>
      </c>
      <c r="J189" s="215">
        <v>3.3029999999999999</v>
      </c>
    </row>
    <row r="190" spans="1:10" s="1" customFormat="1" ht="11.25" x14ac:dyDescent="0.2">
      <c r="A190" s="31"/>
      <c r="B190" s="157">
        <v>224430</v>
      </c>
      <c r="C190" s="342" t="s">
        <v>191</v>
      </c>
      <c r="D190" s="67" t="s">
        <v>216</v>
      </c>
      <c r="E190" s="62">
        <v>5188.5200000000004</v>
      </c>
      <c r="F190" s="62">
        <f t="shared" si="2"/>
        <v>6226.22</v>
      </c>
      <c r="G190" s="401">
        <v>20</v>
      </c>
      <c r="H190" s="401"/>
      <c r="I190" s="94">
        <v>1</v>
      </c>
      <c r="J190" s="215">
        <v>3.3450000000000002</v>
      </c>
    </row>
    <row r="191" spans="1:10" s="1" customFormat="1" ht="11.25" x14ac:dyDescent="0.2">
      <c r="A191" s="31"/>
      <c r="B191" s="157">
        <v>224420</v>
      </c>
      <c r="C191" s="342" t="s">
        <v>191</v>
      </c>
      <c r="D191" s="67" t="s">
        <v>217</v>
      </c>
      <c r="E191" s="62">
        <v>5188.5200000000004</v>
      </c>
      <c r="F191" s="62">
        <f t="shared" si="2"/>
        <v>6226.22</v>
      </c>
      <c r="G191" s="401">
        <v>18</v>
      </c>
      <c r="H191" s="401"/>
      <c r="I191" s="94">
        <v>1</v>
      </c>
      <c r="J191" s="341">
        <v>3.4009999999999998</v>
      </c>
    </row>
    <row r="192" spans="1:10" s="1" customFormat="1" ht="11.25" x14ac:dyDescent="0.2">
      <c r="A192" s="31"/>
      <c r="B192" s="157">
        <v>224410</v>
      </c>
      <c r="C192" s="342" t="s">
        <v>191</v>
      </c>
      <c r="D192" s="67" t="s">
        <v>218</v>
      </c>
      <c r="E192" s="62">
        <v>5884.02</v>
      </c>
      <c r="F192" s="62">
        <f t="shared" si="2"/>
        <v>7060.82</v>
      </c>
      <c r="G192" s="401">
        <v>13</v>
      </c>
      <c r="H192" s="401"/>
      <c r="I192" s="94">
        <v>1</v>
      </c>
      <c r="J192" s="341">
        <v>3.9060000000000001</v>
      </c>
    </row>
    <row r="193" spans="1:10" s="1" customFormat="1" ht="11.25" x14ac:dyDescent="0.2">
      <c r="A193" s="31"/>
      <c r="B193" s="157">
        <v>224400</v>
      </c>
      <c r="C193" s="342" t="s">
        <v>191</v>
      </c>
      <c r="D193" s="67" t="s">
        <v>219</v>
      </c>
      <c r="E193" s="62">
        <v>7457.79</v>
      </c>
      <c r="F193" s="62">
        <f t="shared" si="2"/>
        <v>8949.35</v>
      </c>
      <c r="G193" s="401">
        <v>10</v>
      </c>
      <c r="H193" s="401"/>
      <c r="I193" s="94">
        <v>1</v>
      </c>
      <c r="J193" s="341">
        <v>5.4779999999999998</v>
      </c>
    </row>
    <row r="194" spans="1:10" s="1" customFormat="1" ht="11.25" x14ac:dyDescent="0.2">
      <c r="A194" s="31"/>
      <c r="B194" s="157">
        <v>225450</v>
      </c>
      <c r="C194" s="342" t="s">
        <v>191</v>
      </c>
      <c r="D194" s="67" t="s">
        <v>220</v>
      </c>
      <c r="E194" s="62">
        <v>11674.19</v>
      </c>
      <c r="F194" s="62">
        <f t="shared" si="2"/>
        <v>14009.03</v>
      </c>
      <c r="G194" s="401">
        <v>10</v>
      </c>
      <c r="H194" s="401"/>
      <c r="I194" s="94">
        <v>1</v>
      </c>
      <c r="J194" s="341">
        <v>6.51</v>
      </c>
    </row>
    <row r="195" spans="1:10" s="1" customFormat="1" ht="11.25" x14ac:dyDescent="0.2">
      <c r="A195" s="31"/>
      <c r="B195" s="157">
        <v>225430</v>
      </c>
      <c r="C195" s="342" t="s">
        <v>191</v>
      </c>
      <c r="D195" s="67" t="s">
        <v>221</v>
      </c>
      <c r="E195" s="62">
        <v>11998.46</v>
      </c>
      <c r="F195" s="62">
        <f t="shared" si="2"/>
        <v>14398.15</v>
      </c>
      <c r="G195" s="401">
        <v>10</v>
      </c>
      <c r="H195" s="401"/>
      <c r="I195" s="94">
        <v>1</v>
      </c>
      <c r="J195" s="341">
        <v>5.3959999999999999</v>
      </c>
    </row>
    <row r="196" spans="1:10" s="1" customFormat="1" ht="11.25" x14ac:dyDescent="0.2">
      <c r="A196" s="31"/>
      <c r="B196" s="157">
        <v>225420</v>
      </c>
      <c r="C196" s="342" t="s">
        <v>191</v>
      </c>
      <c r="D196" s="67" t="s">
        <v>222</v>
      </c>
      <c r="E196" s="62">
        <v>15889.84</v>
      </c>
      <c r="F196" s="62">
        <f t="shared" si="2"/>
        <v>19067.810000000001</v>
      </c>
      <c r="G196" s="401">
        <v>6</v>
      </c>
      <c r="H196" s="401"/>
      <c r="I196" s="94">
        <v>1</v>
      </c>
      <c r="J196" s="341">
        <v>6.8380000000000001</v>
      </c>
    </row>
    <row r="197" spans="1:10" s="1" customFormat="1" ht="11.25" x14ac:dyDescent="0.2">
      <c r="A197" s="31"/>
      <c r="B197" s="157">
        <v>225400</v>
      </c>
      <c r="C197" s="342" t="s">
        <v>191</v>
      </c>
      <c r="D197" s="67" t="s">
        <v>223</v>
      </c>
      <c r="E197" s="62">
        <v>21402.68</v>
      </c>
      <c r="F197" s="62">
        <f t="shared" si="2"/>
        <v>25683.22</v>
      </c>
      <c r="G197" s="401">
        <v>5</v>
      </c>
      <c r="H197" s="401"/>
      <c r="I197" s="94">
        <v>1</v>
      </c>
      <c r="J197" s="341">
        <v>9.8079999999999998</v>
      </c>
    </row>
    <row r="198" spans="1:10" s="1" customFormat="1" ht="11.25" x14ac:dyDescent="0.2">
      <c r="A198" s="31"/>
      <c r="B198" s="157">
        <v>226440</v>
      </c>
      <c r="C198" s="342" t="s">
        <v>191</v>
      </c>
      <c r="D198" s="67" t="s">
        <v>224</v>
      </c>
      <c r="E198" s="62">
        <v>21048.27</v>
      </c>
      <c r="F198" s="62">
        <f t="shared" si="2"/>
        <v>25257.919999999998</v>
      </c>
      <c r="G198" s="401">
        <v>5</v>
      </c>
      <c r="H198" s="401"/>
      <c r="I198" s="94">
        <v>1</v>
      </c>
      <c r="J198" s="341">
        <v>10.948</v>
      </c>
    </row>
    <row r="199" spans="1:10" s="1" customFormat="1" ht="11.25" x14ac:dyDescent="0.2">
      <c r="A199" s="31"/>
      <c r="B199" s="157">
        <v>226420</v>
      </c>
      <c r="C199" s="342" t="s">
        <v>191</v>
      </c>
      <c r="D199" s="67" t="s">
        <v>225</v>
      </c>
      <c r="E199" s="62">
        <v>29175.040000000001</v>
      </c>
      <c r="F199" s="62">
        <f t="shared" si="2"/>
        <v>35010.050000000003</v>
      </c>
      <c r="G199" s="401">
        <v>4</v>
      </c>
      <c r="H199" s="401"/>
      <c r="I199" s="94">
        <v>1</v>
      </c>
      <c r="J199" s="341">
        <v>12.558</v>
      </c>
    </row>
    <row r="200" spans="1:10" s="1" customFormat="1" ht="11.25" x14ac:dyDescent="0.2">
      <c r="A200" s="31"/>
      <c r="B200" s="157">
        <v>226400</v>
      </c>
      <c r="C200" s="342" t="s">
        <v>191</v>
      </c>
      <c r="D200" s="67" t="s">
        <v>226</v>
      </c>
      <c r="E200" s="62">
        <v>45399.53</v>
      </c>
      <c r="F200" s="62">
        <f t="shared" si="2"/>
        <v>54479.44</v>
      </c>
      <c r="G200" s="401">
        <v>2</v>
      </c>
      <c r="H200" s="401"/>
      <c r="I200" s="94">
        <v>1</v>
      </c>
      <c r="J200" s="341">
        <v>19.298999999999999</v>
      </c>
    </row>
    <row r="201" spans="1:10" s="1" customFormat="1" ht="11.25" x14ac:dyDescent="0.2">
      <c r="A201" s="31"/>
      <c r="B201" s="157">
        <v>227450</v>
      </c>
      <c r="C201" s="342" t="s">
        <v>191</v>
      </c>
      <c r="D201" s="67" t="s">
        <v>343</v>
      </c>
      <c r="E201" s="62">
        <v>48642.38</v>
      </c>
      <c r="F201" s="62">
        <f t="shared" si="2"/>
        <v>58370.86</v>
      </c>
      <c r="G201" s="401">
        <v>2</v>
      </c>
      <c r="H201" s="401"/>
      <c r="I201" s="94">
        <v>1</v>
      </c>
      <c r="J201" s="341">
        <v>21.492999999999999</v>
      </c>
    </row>
    <row r="202" spans="1:10" s="1" customFormat="1" ht="11.25" x14ac:dyDescent="0.2">
      <c r="A202" s="31"/>
      <c r="B202" s="157">
        <v>227420</v>
      </c>
      <c r="C202" s="342" t="s">
        <v>191</v>
      </c>
      <c r="D202" s="67" t="s">
        <v>344</v>
      </c>
      <c r="E202" s="62">
        <v>64459.11</v>
      </c>
      <c r="F202" s="62">
        <f t="shared" si="2"/>
        <v>77350.929999999993</v>
      </c>
      <c r="G202" s="401">
        <v>1</v>
      </c>
      <c r="H202" s="401"/>
      <c r="I202" s="94">
        <v>1</v>
      </c>
      <c r="J202" s="341">
        <v>28.872</v>
      </c>
    </row>
    <row r="203" spans="1:10" s="1" customFormat="1" ht="11.25" x14ac:dyDescent="0.2">
      <c r="A203" s="31"/>
      <c r="B203" s="157">
        <v>227410</v>
      </c>
      <c r="C203" s="342" t="s">
        <v>191</v>
      </c>
      <c r="D203" s="67" t="s">
        <v>345</v>
      </c>
      <c r="E203" s="62">
        <v>76705.58</v>
      </c>
      <c r="F203" s="62">
        <f t="shared" si="2"/>
        <v>92046.7</v>
      </c>
      <c r="G203" s="401">
        <v>1</v>
      </c>
      <c r="H203" s="400"/>
      <c r="I203" s="94">
        <v>1</v>
      </c>
      <c r="J203" s="341">
        <v>30.3</v>
      </c>
    </row>
    <row r="204" spans="1:10" s="1" customFormat="1" ht="11.25" x14ac:dyDescent="0.2">
      <c r="A204" s="31"/>
      <c r="B204" s="157">
        <v>227400</v>
      </c>
      <c r="C204" s="342" t="s">
        <v>191</v>
      </c>
      <c r="D204" s="67" t="s">
        <v>346</v>
      </c>
      <c r="E204" s="62">
        <v>90799.06</v>
      </c>
      <c r="F204" s="62">
        <f t="shared" si="2"/>
        <v>108958.87</v>
      </c>
      <c r="G204" s="401">
        <v>1</v>
      </c>
      <c r="H204" s="401"/>
      <c r="I204" s="94">
        <v>1</v>
      </c>
      <c r="J204" s="341">
        <v>41.286000000000001</v>
      </c>
    </row>
    <row r="205" spans="1:10" s="1" customFormat="1" ht="11.25" x14ac:dyDescent="0.2">
      <c r="A205" s="31"/>
      <c r="B205" s="157">
        <v>220310</v>
      </c>
      <c r="C205" s="342" t="s">
        <v>590</v>
      </c>
      <c r="D205" s="67" t="s">
        <v>109</v>
      </c>
      <c r="E205" s="62">
        <v>1064.83</v>
      </c>
      <c r="F205" s="62">
        <f t="shared" ref="F205:F266" si="3">ROUND(E205*1.2,2)</f>
        <v>1277.8</v>
      </c>
      <c r="G205" s="401">
        <v>96</v>
      </c>
      <c r="H205" s="401">
        <v>12</v>
      </c>
      <c r="I205" s="94">
        <v>1</v>
      </c>
      <c r="J205" s="341">
        <v>0.68700000000000006</v>
      </c>
    </row>
    <row r="206" spans="1:10" s="1" customFormat="1" ht="11.25" x14ac:dyDescent="0.2">
      <c r="A206" s="31"/>
      <c r="B206" s="157">
        <v>220410</v>
      </c>
      <c r="C206" s="342" t="s">
        <v>590</v>
      </c>
      <c r="D206" s="67" t="s">
        <v>112</v>
      </c>
      <c r="E206" s="62">
        <v>1064.83</v>
      </c>
      <c r="F206" s="62">
        <f t="shared" si="3"/>
        <v>1277.8</v>
      </c>
      <c r="G206" s="401">
        <v>112</v>
      </c>
      <c r="H206" s="401">
        <v>14</v>
      </c>
      <c r="I206" s="94">
        <v>1</v>
      </c>
      <c r="J206" s="341">
        <v>0.57599999999999996</v>
      </c>
    </row>
    <row r="207" spans="1:10" s="1" customFormat="1" ht="11.25" x14ac:dyDescent="0.2">
      <c r="A207" s="31"/>
      <c r="B207" s="157">
        <v>220600</v>
      </c>
      <c r="C207" s="342" t="s">
        <v>326</v>
      </c>
      <c r="D207" s="67">
        <v>110</v>
      </c>
      <c r="E207" s="62">
        <v>2172.69</v>
      </c>
      <c r="F207" s="62">
        <f t="shared" si="3"/>
        <v>2607.23</v>
      </c>
      <c r="G207" s="401">
        <v>80</v>
      </c>
      <c r="H207" s="401">
        <v>10</v>
      </c>
      <c r="I207" s="94">
        <v>1</v>
      </c>
      <c r="J207" s="341">
        <v>0.96099999999999997</v>
      </c>
    </row>
    <row r="208" spans="1:10" s="1" customFormat="1" ht="11.25" x14ac:dyDescent="0.2">
      <c r="A208" s="31"/>
      <c r="B208" s="157">
        <v>221600</v>
      </c>
      <c r="C208" s="342" t="s">
        <v>326</v>
      </c>
      <c r="D208" s="67">
        <v>125</v>
      </c>
      <c r="E208" s="62">
        <v>4864.25</v>
      </c>
      <c r="F208" s="62">
        <f t="shared" si="3"/>
        <v>5837.1</v>
      </c>
      <c r="G208" s="401">
        <v>64</v>
      </c>
      <c r="H208" s="401">
        <v>8</v>
      </c>
      <c r="I208" s="94">
        <v>1</v>
      </c>
      <c r="J208" s="341">
        <v>1.222</v>
      </c>
    </row>
    <row r="209" spans="1:10" s="1" customFormat="1" ht="11.25" x14ac:dyDescent="0.2">
      <c r="A209" s="31"/>
      <c r="B209" s="157">
        <v>222600</v>
      </c>
      <c r="C209" s="342" t="s">
        <v>326</v>
      </c>
      <c r="D209" s="67">
        <v>160</v>
      </c>
      <c r="E209" s="62">
        <v>3567.11</v>
      </c>
      <c r="F209" s="62">
        <f t="shared" si="3"/>
        <v>4280.53</v>
      </c>
      <c r="G209" s="401">
        <v>32</v>
      </c>
      <c r="H209" s="401">
        <v>4</v>
      </c>
      <c r="I209" s="94">
        <v>1</v>
      </c>
      <c r="J209" s="341">
        <v>1.887</v>
      </c>
    </row>
    <row r="210" spans="1:10" s="1" customFormat="1" ht="11.25" x14ac:dyDescent="0.2">
      <c r="A210" s="31"/>
      <c r="B210" s="157">
        <v>223600</v>
      </c>
      <c r="C210" s="342" t="s">
        <v>326</v>
      </c>
      <c r="D210" s="67">
        <v>200</v>
      </c>
      <c r="E210" s="62">
        <v>10377</v>
      </c>
      <c r="F210" s="62">
        <f t="shared" si="3"/>
        <v>12452.4</v>
      </c>
      <c r="G210" s="401">
        <v>22</v>
      </c>
      <c r="H210" s="401"/>
      <c r="I210" s="94">
        <v>1</v>
      </c>
      <c r="J210" s="341">
        <v>4.2489999999999997</v>
      </c>
    </row>
    <row r="211" spans="1:10" s="1" customFormat="1" ht="11.25" x14ac:dyDescent="0.2">
      <c r="A211" s="31"/>
      <c r="B211" s="157">
        <v>220640</v>
      </c>
      <c r="C211" s="342" t="s">
        <v>589</v>
      </c>
      <c r="D211" s="67">
        <v>110</v>
      </c>
      <c r="E211" s="62">
        <v>3569.88</v>
      </c>
      <c r="F211" s="62">
        <f t="shared" si="3"/>
        <v>4283.8599999999997</v>
      </c>
      <c r="G211" s="401">
        <v>160</v>
      </c>
      <c r="H211" s="401">
        <v>20</v>
      </c>
      <c r="I211" s="94">
        <v>1</v>
      </c>
      <c r="J211" s="341">
        <v>0.57099999999999995</v>
      </c>
    </row>
    <row r="212" spans="1:10" s="1" customFormat="1" ht="11.25" x14ac:dyDescent="0.2">
      <c r="A212" s="31"/>
      <c r="B212" s="157">
        <v>221640</v>
      </c>
      <c r="C212" s="342" t="s">
        <v>589</v>
      </c>
      <c r="D212" s="67">
        <v>125</v>
      </c>
      <c r="E212" s="62">
        <v>4093.55</v>
      </c>
      <c r="F212" s="62">
        <f t="shared" si="3"/>
        <v>4912.26</v>
      </c>
      <c r="G212" s="401">
        <v>120</v>
      </c>
      <c r="H212" s="401">
        <v>15</v>
      </c>
      <c r="I212" s="94">
        <v>1</v>
      </c>
      <c r="J212" s="341">
        <v>0.74399999999999999</v>
      </c>
    </row>
    <row r="213" spans="1:10" s="1" customFormat="1" ht="11.25" x14ac:dyDescent="0.2">
      <c r="A213" s="31"/>
      <c r="B213" s="157">
        <v>222640</v>
      </c>
      <c r="C213" s="342" t="s">
        <v>589</v>
      </c>
      <c r="D213" s="67">
        <v>160</v>
      </c>
      <c r="E213" s="62">
        <v>6712.01</v>
      </c>
      <c r="F213" s="62">
        <f t="shared" si="3"/>
        <v>8054.41</v>
      </c>
      <c r="G213" s="401">
        <v>65</v>
      </c>
      <c r="H213" s="401"/>
      <c r="I213" s="94">
        <v>1</v>
      </c>
      <c r="J213" s="341">
        <v>1.254</v>
      </c>
    </row>
    <row r="214" spans="1:10" s="1" customFormat="1" ht="11.25" x14ac:dyDescent="0.2">
      <c r="A214" s="31"/>
      <c r="B214" s="157">
        <v>223640</v>
      </c>
      <c r="C214" s="342" t="s">
        <v>589</v>
      </c>
      <c r="D214" s="67">
        <v>200</v>
      </c>
      <c r="E214" s="62">
        <v>9566.15</v>
      </c>
      <c r="F214" s="62">
        <f t="shared" si="3"/>
        <v>11479.38</v>
      </c>
      <c r="G214" s="401">
        <v>30</v>
      </c>
      <c r="H214" s="401"/>
      <c r="I214" s="94">
        <v>1</v>
      </c>
      <c r="J214" s="341">
        <v>2.1539999999999999</v>
      </c>
    </row>
    <row r="215" spans="1:10" s="1" customFormat="1" ht="11.25" x14ac:dyDescent="0.2">
      <c r="A215" s="31"/>
      <c r="B215" s="157">
        <v>824600</v>
      </c>
      <c r="C215" s="343" t="s">
        <v>589</v>
      </c>
      <c r="D215" s="67">
        <v>250</v>
      </c>
      <c r="E215" s="62">
        <v>17511.29</v>
      </c>
      <c r="F215" s="62">
        <f t="shared" si="3"/>
        <v>21013.55</v>
      </c>
      <c r="G215" s="401">
        <v>15</v>
      </c>
      <c r="H215" s="401"/>
      <c r="I215" s="94">
        <v>1</v>
      </c>
      <c r="J215" s="341">
        <v>4.1210000000000004</v>
      </c>
    </row>
    <row r="216" spans="1:10" s="1" customFormat="1" ht="11.25" x14ac:dyDescent="0.2">
      <c r="A216" s="31"/>
      <c r="B216" s="157">
        <v>825600</v>
      </c>
      <c r="C216" s="343" t="s">
        <v>589</v>
      </c>
      <c r="D216" s="67">
        <v>315</v>
      </c>
      <c r="E216" s="62">
        <v>18808.39</v>
      </c>
      <c r="F216" s="62">
        <f t="shared" si="3"/>
        <v>22570.07</v>
      </c>
      <c r="G216" s="401">
        <v>10</v>
      </c>
      <c r="H216" s="401"/>
      <c r="I216" s="94">
        <v>1</v>
      </c>
      <c r="J216" s="341">
        <v>6.3819999999999997</v>
      </c>
    </row>
    <row r="217" spans="1:10" s="1" customFormat="1" ht="11.25" x14ac:dyDescent="0.2">
      <c r="A217" s="31"/>
      <c r="B217" s="157">
        <v>826600</v>
      </c>
      <c r="C217" s="343" t="s">
        <v>589</v>
      </c>
      <c r="D217" s="67">
        <v>400</v>
      </c>
      <c r="E217" s="62">
        <v>20429.78</v>
      </c>
      <c r="F217" s="62">
        <f t="shared" si="3"/>
        <v>24515.74</v>
      </c>
      <c r="G217" s="401">
        <v>5</v>
      </c>
      <c r="H217" s="401"/>
      <c r="I217" s="94">
        <v>1</v>
      </c>
      <c r="J217" s="341">
        <v>11.114000000000001</v>
      </c>
    </row>
    <row r="218" spans="1:10" s="1" customFormat="1" ht="11.25" x14ac:dyDescent="0.2">
      <c r="A218" s="174"/>
      <c r="B218" s="157">
        <v>220500</v>
      </c>
      <c r="C218" s="343" t="s">
        <v>313</v>
      </c>
      <c r="D218" s="67">
        <v>110</v>
      </c>
      <c r="E218" s="62">
        <v>304.68</v>
      </c>
      <c r="F218" s="62">
        <f t="shared" si="3"/>
        <v>365.62</v>
      </c>
      <c r="G218" s="401">
        <v>256</v>
      </c>
      <c r="H218" s="401">
        <v>32</v>
      </c>
      <c r="I218" s="94">
        <v>1</v>
      </c>
      <c r="J218" s="341">
        <v>0.26700000000000002</v>
      </c>
    </row>
    <row r="219" spans="1:10" s="1" customFormat="1" ht="11.25" x14ac:dyDescent="0.2">
      <c r="A219" s="31"/>
      <c r="B219" s="157">
        <v>221500</v>
      </c>
      <c r="C219" s="343" t="s">
        <v>313</v>
      </c>
      <c r="D219" s="67">
        <v>125</v>
      </c>
      <c r="E219" s="62">
        <v>459.09</v>
      </c>
      <c r="F219" s="62">
        <f t="shared" si="3"/>
        <v>550.91</v>
      </c>
      <c r="G219" s="401">
        <v>192</v>
      </c>
      <c r="H219" s="401">
        <v>24</v>
      </c>
      <c r="I219" s="94">
        <v>1</v>
      </c>
      <c r="J219" s="341">
        <v>0.36699999999999999</v>
      </c>
    </row>
    <row r="220" spans="1:10" s="1" customFormat="1" ht="11.25" x14ac:dyDescent="0.2">
      <c r="A220" s="31"/>
      <c r="B220" s="157">
        <v>222500</v>
      </c>
      <c r="C220" s="343" t="s">
        <v>313</v>
      </c>
      <c r="D220" s="67">
        <v>160</v>
      </c>
      <c r="E220" s="62">
        <v>626.5</v>
      </c>
      <c r="F220" s="62">
        <f t="shared" si="3"/>
        <v>751.8</v>
      </c>
      <c r="G220" s="401">
        <v>96</v>
      </c>
      <c r="H220" s="401">
        <v>12</v>
      </c>
      <c r="I220" s="94">
        <v>1</v>
      </c>
      <c r="J220" s="341">
        <v>0.68700000000000006</v>
      </c>
    </row>
    <row r="221" spans="1:10" s="1" customFormat="1" ht="11.25" x14ac:dyDescent="0.2">
      <c r="A221" s="31"/>
      <c r="B221" s="157">
        <v>223500</v>
      </c>
      <c r="C221" s="343" t="s">
        <v>313</v>
      </c>
      <c r="D221" s="67">
        <v>200</v>
      </c>
      <c r="E221" s="62">
        <v>1175.46</v>
      </c>
      <c r="F221" s="62">
        <f t="shared" si="3"/>
        <v>1410.55</v>
      </c>
      <c r="G221" s="401">
        <v>60</v>
      </c>
      <c r="H221" s="401"/>
      <c r="I221" s="94">
        <v>1</v>
      </c>
      <c r="J221" s="341">
        <v>1.1990000000000001</v>
      </c>
    </row>
    <row r="222" spans="1:10" s="1" customFormat="1" ht="11.25" x14ac:dyDescent="0.2">
      <c r="A222" s="31"/>
      <c r="B222" s="157">
        <v>224500</v>
      </c>
      <c r="C222" s="343" t="s">
        <v>313</v>
      </c>
      <c r="D222" s="67">
        <v>250</v>
      </c>
      <c r="E222" s="62">
        <v>2937.92</v>
      </c>
      <c r="F222" s="62">
        <f t="shared" si="3"/>
        <v>3525.5</v>
      </c>
      <c r="G222" s="401">
        <v>32</v>
      </c>
      <c r="H222" s="401"/>
      <c r="I222" s="94">
        <v>1</v>
      </c>
      <c r="J222" s="341">
        <v>2.3380000000000001</v>
      </c>
    </row>
    <row r="223" spans="1:10" s="1" customFormat="1" ht="11.25" x14ac:dyDescent="0.2">
      <c r="A223" s="31"/>
      <c r="B223" s="157">
        <v>225500</v>
      </c>
      <c r="C223" s="343" t="s">
        <v>313</v>
      </c>
      <c r="D223" s="67">
        <v>315</v>
      </c>
      <c r="E223" s="62">
        <v>5512.82</v>
      </c>
      <c r="F223" s="62">
        <f t="shared" si="3"/>
        <v>6615.38</v>
      </c>
      <c r="G223" s="401">
        <v>16</v>
      </c>
      <c r="H223" s="401"/>
      <c r="I223" s="94">
        <v>1</v>
      </c>
      <c r="J223" s="341">
        <v>3.91</v>
      </c>
    </row>
    <row r="224" spans="1:10" s="1" customFormat="1" ht="11.25" x14ac:dyDescent="0.2">
      <c r="A224" s="31"/>
      <c r="B224" s="157">
        <v>226500</v>
      </c>
      <c r="C224" s="343" t="s">
        <v>313</v>
      </c>
      <c r="D224" s="67">
        <v>400</v>
      </c>
      <c r="E224" s="62">
        <v>11349.89</v>
      </c>
      <c r="F224" s="62">
        <f t="shared" si="3"/>
        <v>13619.87</v>
      </c>
      <c r="G224" s="401">
        <v>8</v>
      </c>
      <c r="H224" s="401"/>
      <c r="I224" s="94">
        <v>1</v>
      </c>
      <c r="J224" s="341">
        <v>7.0179999999999998</v>
      </c>
    </row>
    <row r="225" spans="1:10" x14ac:dyDescent="0.2">
      <c r="A225" s="31"/>
      <c r="B225" s="157">
        <v>227500</v>
      </c>
      <c r="C225" s="343" t="s">
        <v>313</v>
      </c>
      <c r="D225" s="67">
        <v>500</v>
      </c>
      <c r="E225" s="62">
        <v>24153.39</v>
      </c>
      <c r="F225" s="62">
        <f t="shared" si="3"/>
        <v>28984.07</v>
      </c>
      <c r="G225" s="401">
        <v>2</v>
      </c>
      <c r="H225" s="401"/>
      <c r="I225" s="94">
        <v>1</v>
      </c>
      <c r="J225" s="341">
        <v>13.414</v>
      </c>
    </row>
    <row r="226" spans="1:10" x14ac:dyDescent="0.2">
      <c r="A226" s="31"/>
      <c r="B226" s="157">
        <v>220510</v>
      </c>
      <c r="C226" s="343" t="s">
        <v>311</v>
      </c>
      <c r="D226" s="67">
        <v>110</v>
      </c>
      <c r="E226" s="62">
        <v>352.04</v>
      </c>
      <c r="F226" s="62">
        <f t="shared" si="3"/>
        <v>422.45</v>
      </c>
      <c r="G226" s="401">
        <v>256</v>
      </c>
      <c r="H226" s="401">
        <v>32</v>
      </c>
      <c r="I226" s="94">
        <v>1</v>
      </c>
      <c r="J226" s="341">
        <v>0.27100000000000002</v>
      </c>
    </row>
    <row r="227" spans="1:10" x14ac:dyDescent="0.2">
      <c r="A227" s="31"/>
      <c r="B227" s="157">
        <v>221510</v>
      </c>
      <c r="C227" s="343" t="s">
        <v>311</v>
      </c>
      <c r="D227" s="67">
        <v>125</v>
      </c>
      <c r="E227" s="62">
        <v>471.76</v>
      </c>
      <c r="F227" s="62">
        <f t="shared" si="3"/>
        <v>566.11</v>
      </c>
      <c r="G227" s="401">
        <v>192</v>
      </c>
      <c r="H227" s="401">
        <v>24</v>
      </c>
      <c r="I227" s="94">
        <v>1</v>
      </c>
      <c r="J227" s="341">
        <v>0.34</v>
      </c>
    </row>
    <row r="228" spans="1:10" x14ac:dyDescent="0.2">
      <c r="A228" s="31"/>
      <c r="B228" s="157">
        <v>222510</v>
      </c>
      <c r="C228" s="343" t="s">
        <v>311</v>
      </c>
      <c r="D228" s="67">
        <v>160</v>
      </c>
      <c r="E228" s="62">
        <v>652.27</v>
      </c>
      <c r="F228" s="62">
        <f t="shared" si="3"/>
        <v>782.72</v>
      </c>
      <c r="G228" s="401">
        <v>96</v>
      </c>
      <c r="H228" s="401">
        <v>12</v>
      </c>
      <c r="I228" s="94">
        <v>1</v>
      </c>
      <c r="J228" s="341">
        <v>0.68200000000000005</v>
      </c>
    </row>
    <row r="229" spans="1:10" x14ac:dyDescent="0.2">
      <c r="A229" s="31"/>
      <c r="B229" s="157">
        <v>223510</v>
      </c>
      <c r="C229" s="343" t="s">
        <v>311</v>
      </c>
      <c r="D229" s="67">
        <v>200</v>
      </c>
      <c r="E229" s="62">
        <v>1273.94</v>
      </c>
      <c r="F229" s="62">
        <f t="shared" si="3"/>
        <v>1528.73</v>
      </c>
      <c r="G229" s="401">
        <v>60</v>
      </c>
      <c r="H229" s="401"/>
      <c r="I229" s="94">
        <v>1</v>
      </c>
      <c r="J229" s="341">
        <v>1.2110000000000001</v>
      </c>
    </row>
    <row r="230" spans="1:10" x14ac:dyDescent="0.2">
      <c r="A230" s="31"/>
      <c r="B230" s="173">
        <v>224510</v>
      </c>
      <c r="C230" s="343" t="s">
        <v>311</v>
      </c>
      <c r="D230" s="67">
        <v>250</v>
      </c>
      <c r="E230" s="62">
        <v>2129.34</v>
      </c>
      <c r="F230" s="62">
        <f t="shared" si="3"/>
        <v>2555.21</v>
      </c>
      <c r="G230" s="401">
        <v>32</v>
      </c>
      <c r="H230" s="401"/>
      <c r="I230" s="94">
        <v>1</v>
      </c>
      <c r="J230" s="341">
        <v>2.3740000000000001</v>
      </c>
    </row>
    <row r="231" spans="1:10" x14ac:dyDescent="0.2">
      <c r="A231" s="31"/>
      <c r="B231" s="173">
        <v>225510</v>
      </c>
      <c r="C231" s="343" t="s">
        <v>311</v>
      </c>
      <c r="D231" s="67">
        <v>315</v>
      </c>
      <c r="E231" s="62">
        <v>4260.78</v>
      </c>
      <c r="F231" s="62">
        <f t="shared" si="3"/>
        <v>5112.9399999999996</v>
      </c>
      <c r="G231" s="401">
        <v>16</v>
      </c>
      <c r="H231" s="401"/>
      <c r="I231" s="94">
        <v>1</v>
      </c>
      <c r="J231" s="341">
        <v>3.9729999999999999</v>
      </c>
    </row>
    <row r="232" spans="1:10" x14ac:dyDescent="0.2">
      <c r="A232" s="31"/>
      <c r="B232" s="173">
        <v>226510</v>
      </c>
      <c r="C232" s="343" t="s">
        <v>311</v>
      </c>
      <c r="D232" s="67">
        <v>400</v>
      </c>
      <c r="E232" s="62">
        <v>11349.89</v>
      </c>
      <c r="F232" s="62">
        <f t="shared" si="3"/>
        <v>13619.87</v>
      </c>
      <c r="G232" s="401">
        <v>8</v>
      </c>
      <c r="H232" s="401"/>
      <c r="I232" s="94">
        <v>1</v>
      </c>
      <c r="J232" s="341">
        <v>7.0179999999999998</v>
      </c>
    </row>
    <row r="233" spans="1:10" x14ac:dyDescent="0.2">
      <c r="A233" s="31"/>
      <c r="B233" s="157">
        <v>220620</v>
      </c>
      <c r="C233" s="343" t="s">
        <v>227</v>
      </c>
      <c r="D233" s="67">
        <v>110</v>
      </c>
      <c r="E233" s="62">
        <v>137.63</v>
      </c>
      <c r="F233" s="62">
        <f t="shared" si="3"/>
        <v>165.16</v>
      </c>
      <c r="G233" s="401">
        <v>800</v>
      </c>
      <c r="H233" s="401">
        <v>20</v>
      </c>
      <c r="I233" s="94">
        <v>1</v>
      </c>
      <c r="J233" s="341">
        <v>0.109</v>
      </c>
    </row>
    <row r="234" spans="1:10" x14ac:dyDescent="0.2">
      <c r="A234" s="31"/>
      <c r="B234" s="157">
        <v>221620</v>
      </c>
      <c r="C234" s="343" t="s">
        <v>227</v>
      </c>
      <c r="D234" s="67">
        <v>125</v>
      </c>
      <c r="E234" s="62">
        <v>193.18</v>
      </c>
      <c r="F234" s="62">
        <f t="shared" si="3"/>
        <v>231.82</v>
      </c>
      <c r="G234" s="401">
        <v>640</v>
      </c>
      <c r="H234" s="401">
        <v>16</v>
      </c>
      <c r="I234" s="94">
        <v>1</v>
      </c>
      <c r="J234" s="341">
        <v>0.14299999999999999</v>
      </c>
    </row>
    <row r="235" spans="1:10" x14ac:dyDescent="0.2">
      <c r="A235" s="31"/>
      <c r="B235" s="157">
        <v>222620</v>
      </c>
      <c r="C235" s="343" t="s">
        <v>227</v>
      </c>
      <c r="D235" s="67">
        <v>160</v>
      </c>
      <c r="E235" s="62">
        <v>283.05</v>
      </c>
      <c r="F235" s="62">
        <f t="shared" si="3"/>
        <v>339.66</v>
      </c>
      <c r="G235" s="401">
        <v>240</v>
      </c>
      <c r="H235" s="401">
        <v>20</v>
      </c>
      <c r="I235" s="94">
        <v>1</v>
      </c>
      <c r="J235" s="341">
        <v>0.28599999999999998</v>
      </c>
    </row>
    <row r="236" spans="1:10" x14ac:dyDescent="0.2">
      <c r="A236" s="31"/>
      <c r="B236" s="157">
        <v>223620</v>
      </c>
      <c r="C236" s="343" t="s">
        <v>227</v>
      </c>
      <c r="D236" s="67">
        <v>200</v>
      </c>
      <c r="E236" s="62">
        <v>605.26</v>
      </c>
      <c r="F236" s="62">
        <f t="shared" si="3"/>
        <v>726.31</v>
      </c>
      <c r="G236" s="401">
        <v>224</v>
      </c>
      <c r="H236" s="401">
        <v>8</v>
      </c>
      <c r="I236" s="94">
        <v>1</v>
      </c>
      <c r="J236" s="341">
        <v>0.46100000000000002</v>
      </c>
    </row>
    <row r="237" spans="1:10" x14ac:dyDescent="0.2">
      <c r="A237" s="31"/>
      <c r="B237" s="157">
        <v>224620</v>
      </c>
      <c r="C237" s="343" t="s">
        <v>227</v>
      </c>
      <c r="D237" s="67">
        <v>250</v>
      </c>
      <c r="E237" s="62">
        <v>2756.39</v>
      </c>
      <c r="F237" s="62">
        <f t="shared" si="3"/>
        <v>3307.67</v>
      </c>
      <c r="G237" s="401">
        <v>96</v>
      </c>
      <c r="H237" s="401"/>
      <c r="I237" s="94">
        <v>1</v>
      </c>
      <c r="J237" s="341">
        <v>1.034</v>
      </c>
    </row>
    <row r="238" spans="1:10" x14ac:dyDescent="0.2">
      <c r="A238" s="31"/>
      <c r="B238" s="157">
        <v>225620</v>
      </c>
      <c r="C238" s="343" t="s">
        <v>227</v>
      </c>
      <c r="D238" s="67">
        <v>315</v>
      </c>
      <c r="E238" s="62">
        <v>4377.82</v>
      </c>
      <c r="F238" s="62">
        <f t="shared" si="3"/>
        <v>5253.38</v>
      </c>
      <c r="G238" s="401">
        <v>60</v>
      </c>
      <c r="H238" s="401"/>
      <c r="I238" s="94">
        <v>1</v>
      </c>
      <c r="J238" s="341">
        <v>1.883</v>
      </c>
    </row>
    <row r="239" spans="1:10" x14ac:dyDescent="0.2">
      <c r="A239" s="31"/>
      <c r="B239" s="157">
        <v>226620</v>
      </c>
      <c r="C239" s="343" t="s">
        <v>227</v>
      </c>
      <c r="D239" s="67">
        <v>400</v>
      </c>
      <c r="E239" s="62">
        <v>8107.09</v>
      </c>
      <c r="F239" s="62">
        <f t="shared" si="3"/>
        <v>9728.51</v>
      </c>
      <c r="G239" s="401">
        <v>32</v>
      </c>
      <c r="H239" s="401"/>
      <c r="I239" s="94">
        <v>1</v>
      </c>
      <c r="J239" s="215">
        <v>3.589</v>
      </c>
    </row>
    <row r="240" spans="1:10" x14ac:dyDescent="0.2">
      <c r="A240" s="31"/>
      <c r="B240" s="157">
        <v>227620</v>
      </c>
      <c r="C240" s="343" t="s">
        <v>227</v>
      </c>
      <c r="D240" s="67">
        <v>500</v>
      </c>
      <c r="E240" s="62">
        <v>25942.57</v>
      </c>
      <c r="F240" s="62">
        <f t="shared" si="3"/>
        <v>31131.08</v>
      </c>
      <c r="G240" s="401">
        <v>10</v>
      </c>
      <c r="H240" s="401"/>
      <c r="I240" s="94">
        <v>1</v>
      </c>
      <c r="J240" s="215">
        <v>8.3529999999999998</v>
      </c>
    </row>
    <row r="241" spans="1:10" x14ac:dyDescent="0.2">
      <c r="A241" s="31"/>
      <c r="B241" s="157">
        <v>220630</v>
      </c>
      <c r="C241" s="343" t="s">
        <v>377</v>
      </c>
      <c r="D241" s="67">
        <v>110</v>
      </c>
      <c r="E241" s="62">
        <v>185.55</v>
      </c>
      <c r="F241" s="62">
        <f t="shared" si="3"/>
        <v>222.66</v>
      </c>
      <c r="G241" s="401">
        <v>800</v>
      </c>
      <c r="H241" s="401">
        <v>20</v>
      </c>
      <c r="I241" s="94">
        <v>1</v>
      </c>
      <c r="J241" s="215">
        <v>0.1</v>
      </c>
    </row>
    <row r="242" spans="1:10" x14ac:dyDescent="0.2">
      <c r="A242" s="31"/>
      <c r="B242" s="157">
        <v>221630</v>
      </c>
      <c r="C242" s="343" t="s">
        <v>377</v>
      </c>
      <c r="D242" s="67">
        <v>125</v>
      </c>
      <c r="E242" s="62">
        <v>337.37</v>
      </c>
      <c r="F242" s="62">
        <f t="shared" si="3"/>
        <v>404.84</v>
      </c>
      <c r="G242" s="401">
        <v>640</v>
      </c>
      <c r="H242" s="401">
        <v>16</v>
      </c>
      <c r="I242" s="94">
        <v>1</v>
      </c>
      <c r="J242" s="215">
        <v>0.121</v>
      </c>
    </row>
    <row r="243" spans="1:10" s="19" customFormat="1" x14ac:dyDescent="0.2">
      <c r="A243" s="31"/>
      <c r="B243" s="157">
        <v>222630</v>
      </c>
      <c r="C243" s="343" t="s">
        <v>377</v>
      </c>
      <c r="D243" s="67">
        <v>160</v>
      </c>
      <c r="E243" s="62">
        <v>379.52</v>
      </c>
      <c r="F243" s="62">
        <f t="shared" si="3"/>
        <v>455.42</v>
      </c>
      <c r="G243" s="401">
        <v>240</v>
      </c>
      <c r="H243" s="401">
        <v>20</v>
      </c>
      <c r="I243" s="94">
        <v>1</v>
      </c>
      <c r="J243" s="215">
        <v>0.24399999999999999</v>
      </c>
    </row>
    <row r="244" spans="1:10" s="20" customFormat="1" x14ac:dyDescent="0.2">
      <c r="A244" s="31"/>
      <c r="B244" s="157">
        <v>223630</v>
      </c>
      <c r="C244" s="343" t="s">
        <v>377</v>
      </c>
      <c r="D244" s="67">
        <v>200</v>
      </c>
      <c r="E244" s="62">
        <v>691.57</v>
      </c>
      <c r="F244" s="62">
        <f t="shared" si="3"/>
        <v>829.88</v>
      </c>
      <c r="G244" s="401">
        <v>224</v>
      </c>
      <c r="H244" s="401">
        <v>8</v>
      </c>
      <c r="I244" s="94">
        <v>1</v>
      </c>
      <c r="J244" s="215">
        <v>0.42799999999999999</v>
      </c>
    </row>
    <row r="245" spans="1:10" s="20" customFormat="1" x14ac:dyDescent="0.2">
      <c r="A245" s="31"/>
      <c r="B245" s="157">
        <v>224630</v>
      </c>
      <c r="C245" s="343" t="s">
        <v>377</v>
      </c>
      <c r="D245" s="67">
        <v>250</v>
      </c>
      <c r="E245" s="62">
        <v>2395.2399999999998</v>
      </c>
      <c r="F245" s="62">
        <f t="shared" si="3"/>
        <v>2874.29</v>
      </c>
      <c r="G245" s="401">
        <v>150</v>
      </c>
      <c r="H245" s="401"/>
      <c r="I245" s="94">
        <v>1</v>
      </c>
      <c r="J245" s="215">
        <v>0.56499999999999995</v>
      </c>
    </row>
    <row r="246" spans="1:10" x14ac:dyDescent="0.2">
      <c r="A246" s="31"/>
      <c r="B246" s="157">
        <v>225630</v>
      </c>
      <c r="C246" s="343" t="s">
        <v>377</v>
      </c>
      <c r="D246" s="67">
        <v>315</v>
      </c>
      <c r="E246" s="62">
        <v>3036.19</v>
      </c>
      <c r="F246" s="62">
        <f t="shared" si="3"/>
        <v>3643.43</v>
      </c>
      <c r="G246" s="401">
        <v>80</v>
      </c>
      <c r="H246" s="401"/>
      <c r="I246" s="94">
        <v>1</v>
      </c>
      <c r="J246" s="215">
        <v>1.429</v>
      </c>
    </row>
    <row r="247" spans="1:10" x14ac:dyDescent="0.2">
      <c r="A247" s="31"/>
      <c r="B247" s="157">
        <v>226630</v>
      </c>
      <c r="C247" s="343" t="s">
        <v>377</v>
      </c>
      <c r="D247" s="67">
        <v>400</v>
      </c>
      <c r="E247" s="62">
        <v>5886.85</v>
      </c>
      <c r="F247" s="62">
        <f t="shared" si="3"/>
        <v>7064.22</v>
      </c>
      <c r="G247" s="401">
        <v>44</v>
      </c>
      <c r="H247" s="401"/>
      <c r="I247" s="94">
        <v>1</v>
      </c>
      <c r="J247" s="215">
        <v>2.7450000000000001</v>
      </c>
    </row>
    <row r="248" spans="1:10" x14ac:dyDescent="0.2">
      <c r="A248" s="31"/>
      <c r="B248" s="157">
        <v>227630</v>
      </c>
      <c r="C248" s="343" t="s">
        <v>377</v>
      </c>
      <c r="D248" s="67">
        <v>500</v>
      </c>
      <c r="E248" s="62">
        <v>16505.04</v>
      </c>
      <c r="F248" s="62">
        <f t="shared" si="3"/>
        <v>19806.05</v>
      </c>
      <c r="G248" s="401">
        <v>26</v>
      </c>
      <c r="H248" s="401"/>
      <c r="I248" s="94">
        <v>1</v>
      </c>
      <c r="J248" s="215">
        <v>3.0110000000000001</v>
      </c>
    </row>
    <row r="249" spans="1:10" ht="22.5" x14ac:dyDescent="0.2">
      <c r="A249" s="31"/>
      <c r="B249" s="157">
        <v>220810</v>
      </c>
      <c r="C249" s="65" t="s">
        <v>582</v>
      </c>
      <c r="D249" s="67">
        <v>110</v>
      </c>
      <c r="E249" s="62">
        <v>313.23</v>
      </c>
      <c r="F249" s="62">
        <f t="shared" si="3"/>
        <v>375.88</v>
      </c>
      <c r="G249" s="401">
        <v>360</v>
      </c>
      <c r="H249" s="401">
        <v>30</v>
      </c>
      <c r="I249" s="94">
        <v>1</v>
      </c>
      <c r="J249" s="215">
        <v>0.18099999999999999</v>
      </c>
    </row>
    <row r="250" spans="1:10" ht="22.5" x14ac:dyDescent="0.2">
      <c r="A250" s="31"/>
      <c r="B250" s="422">
        <v>223810</v>
      </c>
      <c r="C250" s="74" t="s">
        <v>582</v>
      </c>
      <c r="D250" s="361">
        <v>200</v>
      </c>
      <c r="E250" s="423">
        <v>1459.28</v>
      </c>
      <c r="F250" s="423">
        <f t="shared" si="3"/>
        <v>1751.14</v>
      </c>
      <c r="G250" s="424">
        <v>100</v>
      </c>
      <c r="H250" s="424"/>
      <c r="I250" s="94">
        <v>1</v>
      </c>
      <c r="J250" s="425">
        <v>0.73799999999999999</v>
      </c>
    </row>
    <row r="251" spans="1:10" ht="22.5" x14ac:dyDescent="0.2">
      <c r="A251" s="31"/>
      <c r="B251" s="157">
        <v>220830</v>
      </c>
      <c r="C251" s="65" t="s">
        <v>308</v>
      </c>
      <c r="D251" s="67">
        <v>110</v>
      </c>
      <c r="E251" s="62">
        <v>1016.59</v>
      </c>
      <c r="F251" s="62">
        <f t="shared" si="3"/>
        <v>1219.9100000000001</v>
      </c>
      <c r="G251" s="401">
        <v>200</v>
      </c>
      <c r="H251" s="401">
        <v>10</v>
      </c>
      <c r="I251" s="94">
        <v>1</v>
      </c>
      <c r="J251" s="341">
        <v>0.49</v>
      </c>
    </row>
    <row r="252" spans="1:10" ht="22.5" x14ac:dyDescent="0.2">
      <c r="A252" s="31"/>
      <c r="B252" s="157">
        <v>221830</v>
      </c>
      <c r="C252" s="65" t="s">
        <v>308</v>
      </c>
      <c r="D252" s="67">
        <v>125</v>
      </c>
      <c r="E252" s="62">
        <v>3242.86</v>
      </c>
      <c r="F252" s="62">
        <f t="shared" si="3"/>
        <v>3891.43</v>
      </c>
      <c r="G252" s="401">
        <v>120</v>
      </c>
      <c r="H252" s="401">
        <v>10</v>
      </c>
      <c r="I252" s="94">
        <v>1</v>
      </c>
      <c r="J252" s="341">
        <v>0.65900000000000003</v>
      </c>
    </row>
    <row r="253" spans="1:10" ht="22.5" x14ac:dyDescent="0.2">
      <c r="A253" s="31"/>
      <c r="B253" s="157">
        <v>222830</v>
      </c>
      <c r="C253" s="65" t="s">
        <v>308</v>
      </c>
      <c r="D253" s="67">
        <v>160</v>
      </c>
      <c r="E253" s="62">
        <v>2204.33</v>
      </c>
      <c r="F253" s="62">
        <f t="shared" si="3"/>
        <v>2645.2</v>
      </c>
      <c r="G253" s="401">
        <v>64</v>
      </c>
      <c r="H253" s="401">
        <v>8</v>
      </c>
      <c r="I253" s="94">
        <v>1</v>
      </c>
      <c r="J253" s="341">
        <v>1.0680000000000001</v>
      </c>
    </row>
    <row r="254" spans="1:10" ht="22.5" x14ac:dyDescent="0.2">
      <c r="A254" s="31"/>
      <c r="B254" s="157">
        <v>223830</v>
      </c>
      <c r="C254" s="65" t="s">
        <v>308</v>
      </c>
      <c r="D254" s="67">
        <v>200</v>
      </c>
      <c r="E254" s="62">
        <v>7296.36</v>
      </c>
      <c r="F254" s="62">
        <f t="shared" si="3"/>
        <v>8755.6299999999992</v>
      </c>
      <c r="G254" s="401">
        <v>48</v>
      </c>
      <c r="H254" s="401"/>
      <c r="I254" s="94">
        <v>1</v>
      </c>
      <c r="J254" s="341">
        <v>2.016</v>
      </c>
    </row>
    <row r="255" spans="1:10" ht="22.5" x14ac:dyDescent="0.2">
      <c r="A255" s="31"/>
      <c r="B255" s="157">
        <v>224830</v>
      </c>
      <c r="C255" s="65" t="s">
        <v>308</v>
      </c>
      <c r="D255" s="67">
        <v>250</v>
      </c>
      <c r="E255" s="62">
        <v>10214.879999999999</v>
      </c>
      <c r="F255" s="62">
        <f t="shared" si="3"/>
        <v>12257.86</v>
      </c>
      <c r="G255" s="401">
        <v>36</v>
      </c>
      <c r="H255" s="401"/>
      <c r="I255" s="94">
        <v>1</v>
      </c>
      <c r="J255" s="341">
        <v>0.78400000000000003</v>
      </c>
    </row>
    <row r="256" spans="1:10" ht="22.5" x14ac:dyDescent="0.2">
      <c r="A256" s="31"/>
      <c r="B256" s="157">
        <v>225830</v>
      </c>
      <c r="C256" s="65" t="s">
        <v>308</v>
      </c>
      <c r="D256" s="67">
        <v>315</v>
      </c>
      <c r="E256" s="62">
        <v>13944.19</v>
      </c>
      <c r="F256" s="62">
        <f t="shared" si="3"/>
        <v>16733.03</v>
      </c>
      <c r="G256" s="401">
        <v>18</v>
      </c>
      <c r="H256" s="401"/>
      <c r="I256" s="94">
        <v>1</v>
      </c>
      <c r="J256" s="341">
        <v>2.3380000000000001</v>
      </c>
    </row>
    <row r="257" spans="1:10" ht="22.5" x14ac:dyDescent="0.2">
      <c r="A257" s="31"/>
      <c r="B257" s="157">
        <v>220840</v>
      </c>
      <c r="C257" s="65" t="s">
        <v>307</v>
      </c>
      <c r="D257" s="67">
        <v>110</v>
      </c>
      <c r="E257" s="62">
        <v>1037.7</v>
      </c>
      <c r="F257" s="62">
        <f t="shared" si="3"/>
        <v>1245.24</v>
      </c>
      <c r="G257" s="401">
        <v>240</v>
      </c>
      <c r="H257" s="401">
        <v>20</v>
      </c>
      <c r="I257" s="94">
        <v>1</v>
      </c>
      <c r="J257" s="341">
        <v>0.312</v>
      </c>
    </row>
    <row r="258" spans="1:10" ht="22.5" x14ac:dyDescent="0.2">
      <c r="A258" s="31"/>
      <c r="B258" s="157">
        <v>221840</v>
      </c>
      <c r="C258" s="65" t="s">
        <v>307</v>
      </c>
      <c r="D258" s="67">
        <v>125</v>
      </c>
      <c r="E258" s="62">
        <v>1199.8599999999999</v>
      </c>
      <c r="F258" s="62">
        <f t="shared" si="3"/>
        <v>1439.83</v>
      </c>
      <c r="G258" s="401">
        <v>200</v>
      </c>
      <c r="H258" s="401">
        <v>10</v>
      </c>
      <c r="I258" s="94">
        <v>1</v>
      </c>
      <c r="J258" s="341">
        <v>0.38800000000000001</v>
      </c>
    </row>
    <row r="259" spans="1:10" ht="22.5" x14ac:dyDescent="0.2">
      <c r="A259" s="31"/>
      <c r="B259" s="157">
        <v>222840</v>
      </c>
      <c r="C259" s="65" t="s">
        <v>307</v>
      </c>
      <c r="D259" s="67">
        <v>160</v>
      </c>
      <c r="E259" s="62">
        <v>1459.28</v>
      </c>
      <c r="F259" s="62">
        <f t="shared" si="3"/>
        <v>1751.14</v>
      </c>
      <c r="G259" s="401">
        <v>120</v>
      </c>
      <c r="H259" s="401">
        <v>10</v>
      </c>
      <c r="I259" s="94">
        <v>1</v>
      </c>
      <c r="J259" s="341">
        <v>0.60299999999999998</v>
      </c>
    </row>
    <row r="260" spans="1:10" ht="22.5" x14ac:dyDescent="0.2">
      <c r="A260" s="31"/>
      <c r="B260" s="157">
        <v>223840</v>
      </c>
      <c r="C260" s="65" t="s">
        <v>307</v>
      </c>
      <c r="D260" s="67">
        <v>200</v>
      </c>
      <c r="E260" s="62">
        <v>3404.96</v>
      </c>
      <c r="F260" s="62">
        <f t="shared" si="3"/>
        <v>4085.95</v>
      </c>
      <c r="G260" s="401">
        <v>120</v>
      </c>
      <c r="H260" s="401"/>
      <c r="I260" s="94">
        <v>1</v>
      </c>
      <c r="J260" s="341">
        <v>0.92400000000000004</v>
      </c>
    </row>
    <row r="261" spans="1:10" ht="22.5" x14ac:dyDescent="0.2">
      <c r="A261" s="31"/>
      <c r="B261" s="157">
        <v>224840</v>
      </c>
      <c r="C261" s="65" t="s">
        <v>307</v>
      </c>
      <c r="D261" s="67">
        <v>250</v>
      </c>
      <c r="E261" s="62">
        <v>3729.24</v>
      </c>
      <c r="F261" s="62">
        <f t="shared" si="3"/>
        <v>4475.09</v>
      </c>
      <c r="G261" s="401">
        <v>30</v>
      </c>
      <c r="H261" s="401"/>
      <c r="I261" s="94">
        <v>1</v>
      </c>
      <c r="J261" s="341">
        <v>1.6120000000000001</v>
      </c>
    </row>
    <row r="262" spans="1:10" ht="22.5" x14ac:dyDescent="0.2">
      <c r="A262" s="31"/>
      <c r="B262" s="157">
        <v>225840</v>
      </c>
      <c r="C262" s="65" t="s">
        <v>307</v>
      </c>
      <c r="D262" s="67">
        <v>315</v>
      </c>
      <c r="E262" s="62">
        <v>4539.97</v>
      </c>
      <c r="F262" s="62">
        <f t="shared" si="3"/>
        <v>5447.96</v>
      </c>
      <c r="G262" s="401">
        <v>20</v>
      </c>
      <c r="H262" s="401"/>
      <c r="I262" s="94">
        <v>1</v>
      </c>
      <c r="J262" s="341">
        <v>2.714</v>
      </c>
    </row>
    <row r="263" spans="1:10" ht="22.5" x14ac:dyDescent="0.2">
      <c r="A263" s="31"/>
      <c r="B263" s="157">
        <v>220820</v>
      </c>
      <c r="C263" s="65" t="s">
        <v>583</v>
      </c>
      <c r="D263" s="67">
        <v>110</v>
      </c>
      <c r="E263" s="62">
        <v>616.12</v>
      </c>
      <c r="F263" s="62">
        <f t="shared" si="3"/>
        <v>739.34</v>
      </c>
      <c r="G263" s="401">
        <v>400</v>
      </c>
      <c r="H263" s="401">
        <v>20</v>
      </c>
      <c r="I263" s="94">
        <v>1</v>
      </c>
      <c r="J263" s="341">
        <v>0.24099999999999999</v>
      </c>
    </row>
    <row r="264" spans="1:10" ht="22.5" x14ac:dyDescent="0.2">
      <c r="A264" s="31"/>
      <c r="B264" s="157">
        <v>222820</v>
      </c>
      <c r="C264" s="65" t="s">
        <v>583</v>
      </c>
      <c r="D264" s="67">
        <v>160</v>
      </c>
      <c r="E264" s="62">
        <v>1042.3399999999999</v>
      </c>
      <c r="F264" s="62">
        <f t="shared" si="3"/>
        <v>1250.81</v>
      </c>
      <c r="G264" s="401">
        <v>120</v>
      </c>
      <c r="H264" s="401">
        <v>10</v>
      </c>
      <c r="I264" s="94">
        <v>1</v>
      </c>
      <c r="J264" s="341">
        <v>0.52800000000000002</v>
      </c>
    </row>
    <row r="265" spans="1:10" x14ac:dyDescent="0.2">
      <c r="A265" s="31"/>
      <c r="B265" s="157">
        <v>221700</v>
      </c>
      <c r="C265" s="343" t="s">
        <v>310</v>
      </c>
      <c r="D265" s="67" t="s">
        <v>115</v>
      </c>
      <c r="E265" s="62">
        <v>313.23</v>
      </c>
      <c r="F265" s="62">
        <f t="shared" si="3"/>
        <v>375.88</v>
      </c>
      <c r="G265" s="401">
        <v>240</v>
      </c>
      <c r="H265" s="401">
        <v>20</v>
      </c>
      <c r="I265" s="94">
        <v>1</v>
      </c>
      <c r="J265" s="341">
        <v>0.27900000000000003</v>
      </c>
    </row>
    <row r="266" spans="1:10" x14ac:dyDescent="0.2">
      <c r="A266" s="31"/>
      <c r="B266" s="157">
        <v>222700</v>
      </c>
      <c r="C266" s="343" t="s">
        <v>310</v>
      </c>
      <c r="D266" s="67" t="s">
        <v>116</v>
      </c>
      <c r="E266" s="62">
        <v>459.09</v>
      </c>
      <c r="F266" s="62">
        <f t="shared" si="3"/>
        <v>550.91</v>
      </c>
      <c r="G266" s="401">
        <v>200</v>
      </c>
      <c r="H266" s="401">
        <v>25</v>
      </c>
      <c r="I266" s="94">
        <v>1</v>
      </c>
      <c r="J266" s="341">
        <v>0.47499999999999998</v>
      </c>
    </row>
    <row r="267" spans="1:10" x14ac:dyDescent="0.2">
      <c r="A267" s="169"/>
      <c r="B267" s="157">
        <v>222710</v>
      </c>
      <c r="C267" s="343" t="s">
        <v>310</v>
      </c>
      <c r="D267" s="67" t="s">
        <v>75</v>
      </c>
      <c r="E267" s="62">
        <v>557.9</v>
      </c>
      <c r="F267" s="62">
        <f t="shared" ref="F267:F280" si="4">ROUND(E267*1.2,2)</f>
        <v>669.48</v>
      </c>
      <c r="G267" s="401">
        <v>200</v>
      </c>
      <c r="H267" s="401">
        <v>25</v>
      </c>
      <c r="I267" s="94">
        <v>1</v>
      </c>
      <c r="J267" s="341">
        <v>0.49199999999999999</v>
      </c>
    </row>
    <row r="268" spans="1:10" x14ac:dyDescent="0.2">
      <c r="A268" s="31"/>
      <c r="B268" s="157">
        <v>223700</v>
      </c>
      <c r="C268" s="343" t="s">
        <v>310</v>
      </c>
      <c r="D268" s="67" t="s">
        <v>228</v>
      </c>
      <c r="E268" s="62">
        <v>940.42</v>
      </c>
      <c r="F268" s="62">
        <f t="shared" si="4"/>
        <v>1128.5</v>
      </c>
      <c r="G268" s="401">
        <v>128</v>
      </c>
      <c r="H268" s="401">
        <v>16</v>
      </c>
      <c r="I268" s="94">
        <v>1</v>
      </c>
      <c r="J268" s="341">
        <v>0.90200000000000002</v>
      </c>
    </row>
    <row r="269" spans="1:10" ht="13.5" thickBot="1" x14ac:dyDescent="0.25">
      <c r="A269" s="32"/>
      <c r="B269" s="157">
        <v>224700</v>
      </c>
      <c r="C269" s="343" t="s">
        <v>310</v>
      </c>
      <c r="D269" s="67" t="s">
        <v>229</v>
      </c>
      <c r="E269" s="62">
        <v>3567.11</v>
      </c>
      <c r="F269" s="62">
        <f t="shared" si="4"/>
        <v>4280.53</v>
      </c>
      <c r="G269" s="401">
        <v>54</v>
      </c>
      <c r="H269" s="401"/>
      <c r="I269" s="94">
        <v>1</v>
      </c>
      <c r="J269" s="341">
        <v>1.706</v>
      </c>
    </row>
    <row r="270" spans="1:10" x14ac:dyDescent="0.2">
      <c r="B270" s="157">
        <v>225700</v>
      </c>
      <c r="C270" s="343" t="s">
        <v>310</v>
      </c>
      <c r="D270" s="67" t="s">
        <v>230</v>
      </c>
      <c r="E270" s="62">
        <v>6485.66</v>
      </c>
      <c r="F270" s="62">
        <f t="shared" si="4"/>
        <v>7782.79</v>
      </c>
      <c r="G270" s="401">
        <v>30</v>
      </c>
      <c r="H270" s="401"/>
      <c r="I270" s="94">
        <v>1</v>
      </c>
      <c r="J270" s="341">
        <v>3.1139999999999999</v>
      </c>
    </row>
    <row r="271" spans="1:10" x14ac:dyDescent="0.2">
      <c r="A271" s="19"/>
      <c r="B271" s="157">
        <v>226700</v>
      </c>
      <c r="C271" s="343" t="s">
        <v>310</v>
      </c>
      <c r="D271" s="67" t="s">
        <v>231</v>
      </c>
      <c r="E271" s="62">
        <v>16300.94</v>
      </c>
      <c r="F271" s="62">
        <f t="shared" si="4"/>
        <v>19561.13</v>
      </c>
      <c r="G271" s="401">
        <v>12</v>
      </c>
      <c r="H271" s="401"/>
      <c r="I271" s="94">
        <v>1</v>
      </c>
      <c r="J271" s="341">
        <v>6.03</v>
      </c>
    </row>
    <row r="272" spans="1:10" x14ac:dyDescent="0.2">
      <c r="A272" s="20"/>
      <c r="B272" s="157">
        <v>227700</v>
      </c>
      <c r="C272" s="343" t="s">
        <v>310</v>
      </c>
      <c r="D272" s="67" t="s">
        <v>347</v>
      </c>
      <c r="E272" s="62">
        <v>39373</v>
      </c>
      <c r="F272" s="62">
        <f t="shared" si="4"/>
        <v>47247.6</v>
      </c>
      <c r="G272" s="401">
        <v>4</v>
      </c>
      <c r="H272" s="401"/>
      <c r="I272" s="94">
        <v>1</v>
      </c>
      <c r="J272" s="341">
        <v>10.925000000000001</v>
      </c>
    </row>
    <row r="273" spans="1:10" x14ac:dyDescent="0.2">
      <c r="A273" s="20"/>
      <c r="B273" s="87">
        <v>880060</v>
      </c>
      <c r="C273" s="343" t="s">
        <v>364</v>
      </c>
      <c r="D273" s="67">
        <v>110</v>
      </c>
      <c r="E273" s="62">
        <v>96.97</v>
      </c>
      <c r="F273" s="62">
        <f t="shared" si="4"/>
        <v>116.36</v>
      </c>
      <c r="G273" s="401">
        <v>5220</v>
      </c>
      <c r="H273" s="400"/>
      <c r="I273" s="94">
        <v>1</v>
      </c>
      <c r="J273" s="341">
        <v>0.02</v>
      </c>
    </row>
    <row r="274" spans="1:10" x14ac:dyDescent="0.2">
      <c r="B274" s="87">
        <v>880075</v>
      </c>
      <c r="C274" s="343" t="s">
        <v>364</v>
      </c>
      <c r="D274" s="67">
        <v>125</v>
      </c>
      <c r="E274" s="62">
        <v>173.81</v>
      </c>
      <c r="F274" s="62">
        <f t="shared" si="4"/>
        <v>208.57</v>
      </c>
      <c r="G274" s="401">
        <v>3600</v>
      </c>
      <c r="H274" s="400"/>
      <c r="I274" s="94">
        <v>1</v>
      </c>
      <c r="J274" s="341">
        <v>0.03</v>
      </c>
    </row>
    <row r="275" spans="1:10" x14ac:dyDescent="0.2">
      <c r="B275" s="87">
        <v>880090</v>
      </c>
      <c r="C275" s="343" t="s">
        <v>364</v>
      </c>
      <c r="D275" s="67">
        <v>160</v>
      </c>
      <c r="E275" s="62">
        <v>212.59</v>
      </c>
      <c r="F275" s="62">
        <f t="shared" si="4"/>
        <v>255.11</v>
      </c>
      <c r="G275" s="401">
        <v>1836</v>
      </c>
      <c r="H275" s="400"/>
      <c r="I275" s="94">
        <v>1</v>
      </c>
      <c r="J275" s="341">
        <v>4.8000000000000001E-2</v>
      </c>
    </row>
    <row r="276" spans="1:10" x14ac:dyDescent="0.2">
      <c r="B276" s="157">
        <v>880100</v>
      </c>
      <c r="C276" s="343" t="s">
        <v>364</v>
      </c>
      <c r="D276" s="67">
        <v>200</v>
      </c>
      <c r="E276" s="62">
        <v>250.99</v>
      </c>
      <c r="F276" s="62">
        <f t="shared" si="4"/>
        <v>301.19</v>
      </c>
      <c r="G276" s="401">
        <v>1080</v>
      </c>
      <c r="H276" s="400"/>
      <c r="I276" s="94">
        <v>1</v>
      </c>
      <c r="J276" s="341">
        <v>7.4999999999999997E-2</v>
      </c>
    </row>
    <row r="277" spans="1:10" x14ac:dyDescent="0.2">
      <c r="B277" s="157">
        <v>880110</v>
      </c>
      <c r="C277" s="343" t="s">
        <v>364</v>
      </c>
      <c r="D277" s="67">
        <v>250</v>
      </c>
      <c r="E277" s="62">
        <v>664.89</v>
      </c>
      <c r="F277" s="62">
        <f t="shared" si="4"/>
        <v>797.87</v>
      </c>
      <c r="G277" s="401">
        <v>462</v>
      </c>
      <c r="H277" s="400"/>
      <c r="I277" s="94">
        <v>1</v>
      </c>
      <c r="J277" s="341">
        <v>0.17799999999999999</v>
      </c>
    </row>
    <row r="278" spans="1:10" x14ac:dyDescent="0.2">
      <c r="B278" s="157">
        <v>880120</v>
      </c>
      <c r="C278" s="343" t="s">
        <v>364</v>
      </c>
      <c r="D278" s="67">
        <v>315</v>
      </c>
      <c r="E278" s="62">
        <v>1293.76</v>
      </c>
      <c r="F278" s="62">
        <f t="shared" si="4"/>
        <v>1552.51</v>
      </c>
      <c r="G278" s="401">
        <v>720</v>
      </c>
      <c r="H278" s="400"/>
      <c r="I278" s="94">
        <v>1</v>
      </c>
      <c r="J278" s="341">
        <v>0.26500000000000001</v>
      </c>
    </row>
    <row r="279" spans="1:10" x14ac:dyDescent="0.2">
      <c r="B279" s="157">
        <v>880130</v>
      </c>
      <c r="C279" s="343" t="s">
        <v>364</v>
      </c>
      <c r="D279" s="67">
        <v>400</v>
      </c>
      <c r="E279" s="62">
        <v>1822.04</v>
      </c>
      <c r="F279" s="62">
        <f t="shared" si="4"/>
        <v>2186.4499999999998</v>
      </c>
      <c r="G279" s="401">
        <v>400</v>
      </c>
      <c r="H279" s="400"/>
      <c r="I279" s="94">
        <v>1</v>
      </c>
      <c r="J279" s="341">
        <v>0.40899999999999997</v>
      </c>
    </row>
    <row r="280" spans="1:10" x14ac:dyDescent="0.2">
      <c r="B280" s="157">
        <v>880140</v>
      </c>
      <c r="C280" s="343" t="s">
        <v>364</v>
      </c>
      <c r="D280" s="67">
        <v>500</v>
      </c>
      <c r="E280" s="62">
        <v>3513.71</v>
      </c>
      <c r="F280" s="62">
        <f t="shared" si="4"/>
        <v>4216.45</v>
      </c>
      <c r="G280" s="401">
        <v>250</v>
      </c>
      <c r="H280" s="400"/>
      <c r="I280" s="94">
        <v>1</v>
      </c>
      <c r="J280" s="341">
        <v>0.78300000000000003</v>
      </c>
    </row>
    <row r="281" spans="1:10" ht="22.5" x14ac:dyDescent="0.2">
      <c r="B281" s="157">
        <v>881025</v>
      </c>
      <c r="C281" s="65" t="s">
        <v>317</v>
      </c>
      <c r="D281" s="67">
        <v>110</v>
      </c>
      <c r="E281" s="62"/>
      <c r="F281" s="62"/>
      <c r="G281" s="403">
        <v>1344</v>
      </c>
      <c r="H281" s="400"/>
      <c r="I281" s="94">
        <v>1</v>
      </c>
      <c r="J281" s="341">
        <v>8.1000000000000003E-2</v>
      </c>
    </row>
    <row r="282" spans="1:10" ht="22.5" x14ac:dyDescent="0.2">
      <c r="B282" s="157">
        <v>881030</v>
      </c>
      <c r="C282" s="65" t="s">
        <v>376</v>
      </c>
      <c r="D282" s="67">
        <v>125</v>
      </c>
      <c r="E282" s="62"/>
      <c r="F282" s="62"/>
      <c r="G282" s="91">
        <v>1176</v>
      </c>
      <c r="H282" s="400"/>
      <c r="I282" s="94">
        <v>1</v>
      </c>
      <c r="J282" s="341">
        <v>0.104</v>
      </c>
    </row>
    <row r="283" spans="1:10" ht="22.5" x14ac:dyDescent="0.2">
      <c r="B283" s="157">
        <v>881040</v>
      </c>
      <c r="C283" s="65" t="s">
        <v>376</v>
      </c>
      <c r="D283" s="67">
        <v>160</v>
      </c>
      <c r="E283" s="62"/>
      <c r="F283" s="62"/>
      <c r="G283" s="91">
        <v>840</v>
      </c>
      <c r="H283" s="400"/>
      <c r="I283" s="94">
        <v>1</v>
      </c>
      <c r="J283" s="341">
        <v>0.122</v>
      </c>
    </row>
    <row r="284" spans="1:10" ht="22.5" x14ac:dyDescent="0.2">
      <c r="B284" s="157">
        <v>881050</v>
      </c>
      <c r="C284" s="65" t="s">
        <v>376</v>
      </c>
      <c r="D284" s="67">
        <v>200</v>
      </c>
      <c r="E284" s="62"/>
      <c r="F284" s="62"/>
      <c r="G284" s="401">
        <v>840</v>
      </c>
      <c r="H284" s="400"/>
      <c r="I284" s="94">
        <v>1</v>
      </c>
      <c r="J284" s="341">
        <v>0.16300000000000001</v>
      </c>
    </row>
    <row r="285" spans="1:10" ht="22.5" x14ac:dyDescent="0.2">
      <c r="B285" s="157">
        <v>881100</v>
      </c>
      <c r="C285" s="65" t="s">
        <v>584</v>
      </c>
      <c r="D285" s="67">
        <v>110</v>
      </c>
      <c r="E285" s="62">
        <v>752.89</v>
      </c>
      <c r="F285" s="62">
        <f t="shared" ref="F285:F298" si="5">ROUND(E285*1.2,2)</f>
        <v>903.47</v>
      </c>
      <c r="G285" s="401">
        <v>1500</v>
      </c>
      <c r="H285" s="400"/>
      <c r="I285" s="94">
        <v>1</v>
      </c>
      <c r="J285" s="341">
        <v>0.13600000000000001</v>
      </c>
    </row>
    <row r="286" spans="1:10" ht="22.5" x14ac:dyDescent="0.2">
      <c r="B286" s="157">
        <v>881110</v>
      </c>
      <c r="C286" s="65" t="s">
        <v>584</v>
      </c>
      <c r="D286" s="67">
        <v>125</v>
      </c>
      <c r="E286" s="62">
        <v>1751.12</v>
      </c>
      <c r="F286" s="62">
        <f t="shared" si="5"/>
        <v>2101.34</v>
      </c>
      <c r="G286" s="401">
        <v>1100</v>
      </c>
      <c r="H286" s="400"/>
      <c r="I286" s="94">
        <v>1</v>
      </c>
      <c r="J286" s="341">
        <v>0.19700000000000001</v>
      </c>
    </row>
    <row r="287" spans="1:10" ht="22.5" x14ac:dyDescent="0.2">
      <c r="B287" s="157">
        <v>881120</v>
      </c>
      <c r="C287" s="65" t="s">
        <v>584</v>
      </c>
      <c r="D287" s="67">
        <v>160</v>
      </c>
      <c r="E287" s="62">
        <v>1582.71</v>
      </c>
      <c r="F287" s="62">
        <f t="shared" si="5"/>
        <v>1899.25</v>
      </c>
      <c r="G287" s="401">
        <v>800</v>
      </c>
      <c r="H287" s="400"/>
      <c r="I287" s="94">
        <v>1</v>
      </c>
      <c r="J287" s="341">
        <v>0.26600000000000001</v>
      </c>
    </row>
    <row r="288" spans="1:10" ht="22.5" x14ac:dyDescent="0.2">
      <c r="B288" s="157">
        <v>881130</v>
      </c>
      <c r="C288" s="65" t="s">
        <v>584</v>
      </c>
      <c r="D288" s="67">
        <v>200</v>
      </c>
      <c r="E288" s="62">
        <v>2663.43</v>
      </c>
      <c r="F288" s="62">
        <f t="shared" si="5"/>
        <v>3196.12</v>
      </c>
      <c r="G288" s="401">
        <v>275</v>
      </c>
      <c r="H288" s="400"/>
      <c r="I288" s="94">
        <v>1</v>
      </c>
      <c r="J288" s="341">
        <v>0.55100000000000005</v>
      </c>
    </row>
    <row r="289" spans="2:10" ht="22.5" x14ac:dyDescent="0.2">
      <c r="B289" s="173">
        <v>881140</v>
      </c>
      <c r="C289" s="65" t="s">
        <v>584</v>
      </c>
      <c r="D289" s="67">
        <v>250</v>
      </c>
      <c r="E289" s="62">
        <v>15028.71</v>
      </c>
      <c r="F289" s="62">
        <f t="shared" si="5"/>
        <v>18034.45</v>
      </c>
      <c r="G289" s="401">
        <v>216</v>
      </c>
      <c r="H289" s="400"/>
      <c r="I289" s="94">
        <v>1</v>
      </c>
      <c r="J289" s="341">
        <v>1.43</v>
      </c>
    </row>
    <row r="290" spans="2:10" ht="22.5" x14ac:dyDescent="0.2">
      <c r="B290" s="173">
        <v>881150</v>
      </c>
      <c r="C290" s="65" t="s">
        <v>584</v>
      </c>
      <c r="D290" s="67">
        <v>315</v>
      </c>
      <c r="E290" s="62">
        <v>19295.07</v>
      </c>
      <c r="F290" s="62">
        <f t="shared" si="5"/>
        <v>23154.080000000002</v>
      </c>
      <c r="G290" s="401">
        <v>168</v>
      </c>
      <c r="H290" s="400"/>
      <c r="I290" s="94">
        <v>1</v>
      </c>
      <c r="J290" s="341">
        <v>1.696</v>
      </c>
    </row>
    <row r="291" spans="2:10" x14ac:dyDescent="0.2">
      <c r="B291" s="157">
        <v>820900</v>
      </c>
      <c r="C291" s="342" t="s">
        <v>232</v>
      </c>
      <c r="D291" s="67" t="s">
        <v>233</v>
      </c>
      <c r="E291" s="62">
        <v>1621.42</v>
      </c>
      <c r="F291" s="62">
        <f t="shared" si="5"/>
        <v>1945.7</v>
      </c>
      <c r="G291" s="401">
        <v>360</v>
      </c>
      <c r="H291" s="401"/>
      <c r="I291" s="94">
        <v>1</v>
      </c>
      <c r="J291" s="341">
        <v>0.255</v>
      </c>
    </row>
    <row r="292" spans="2:10" x14ac:dyDescent="0.2">
      <c r="B292" s="157">
        <v>820910</v>
      </c>
      <c r="C292" s="342" t="s">
        <v>232</v>
      </c>
      <c r="D292" s="67" t="s">
        <v>234</v>
      </c>
      <c r="E292" s="62">
        <v>2064.91</v>
      </c>
      <c r="F292" s="62">
        <f t="shared" si="5"/>
        <v>2477.89</v>
      </c>
      <c r="G292" s="401">
        <v>168</v>
      </c>
      <c r="H292" s="401"/>
      <c r="I292" s="94">
        <v>1</v>
      </c>
      <c r="J292" s="341">
        <v>0.59899999999999998</v>
      </c>
    </row>
    <row r="293" spans="2:10" x14ac:dyDescent="0.2">
      <c r="B293" s="157">
        <v>822900</v>
      </c>
      <c r="C293" s="342" t="s">
        <v>232</v>
      </c>
      <c r="D293" s="67" t="s">
        <v>235</v>
      </c>
      <c r="E293" s="62">
        <v>2277.4699999999998</v>
      </c>
      <c r="F293" s="62">
        <f t="shared" si="5"/>
        <v>2732.96</v>
      </c>
      <c r="G293" s="401">
        <v>168</v>
      </c>
      <c r="H293" s="401"/>
      <c r="I293" s="94">
        <v>1</v>
      </c>
      <c r="J293" s="341">
        <v>0.45700000000000002</v>
      </c>
    </row>
    <row r="294" spans="2:10" x14ac:dyDescent="0.2">
      <c r="B294" s="157">
        <v>822910</v>
      </c>
      <c r="C294" s="342" t="s">
        <v>232</v>
      </c>
      <c r="D294" s="67" t="s">
        <v>236</v>
      </c>
      <c r="E294" s="62">
        <v>3666.94</v>
      </c>
      <c r="F294" s="62">
        <f t="shared" si="5"/>
        <v>4400.33</v>
      </c>
      <c r="G294" s="401">
        <v>72</v>
      </c>
      <c r="H294" s="401"/>
      <c r="I294" s="94">
        <v>1</v>
      </c>
      <c r="J294" s="341">
        <v>1.1559999999999999</v>
      </c>
    </row>
    <row r="295" spans="2:10" x14ac:dyDescent="0.2">
      <c r="B295" s="66">
        <v>823900</v>
      </c>
      <c r="C295" s="342" t="s">
        <v>232</v>
      </c>
      <c r="D295" s="67" t="s">
        <v>237</v>
      </c>
      <c r="E295" s="62">
        <v>3010.62</v>
      </c>
      <c r="F295" s="62">
        <f t="shared" si="5"/>
        <v>3612.74</v>
      </c>
      <c r="G295" s="401">
        <v>114</v>
      </c>
      <c r="H295" s="401"/>
      <c r="I295" s="94">
        <v>1</v>
      </c>
      <c r="J295" s="341">
        <v>0.69299999999999995</v>
      </c>
    </row>
    <row r="296" spans="2:10" x14ac:dyDescent="0.2">
      <c r="B296" s="66">
        <v>823910</v>
      </c>
      <c r="C296" s="342" t="s">
        <v>232</v>
      </c>
      <c r="D296" s="67" t="s">
        <v>238</v>
      </c>
      <c r="E296" s="62">
        <v>5596.47</v>
      </c>
      <c r="F296" s="62">
        <f t="shared" si="5"/>
        <v>6715.76</v>
      </c>
      <c r="G296" s="401">
        <v>45</v>
      </c>
      <c r="H296" s="401"/>
      <c r="I296" s="94">
        <v>1</v>
      </c>
      <c r="J296" s="341">
        <v>1.492</v>
      </c>
    </row>
    <row r="297" spans="2:10" x14ac:dyDescent="0.2">
      <c r="B297" s="66">
        <v>824910</v>
      </c>
      <c r="C297" s="342" t="s">
        <v>232</v>
      </c>
      <c r="D297" s="67" t="s">
        <v>239</v>
      </c>
      <c r="E297" s="62">
        <v>8105.52</v>
      </c>
      <c r="F297" s="62">
        <f t="shared" si="5"/>
        <v>9726.6200000000008</v>
      </c>
      <c r="G297" s="401">
        <v>33</v>
      </c>
      <c r="H297" s="401"/>
      <c r="I297" s="94">
        <v>1</v>
      </c>
      <c r="J297" s="341">
        <v>1.385</v>
      </c>
    </row>
    <row r="298" spans="2:10" x14ac:dyDescent="0.2">
      <c r="B298" s="66">
        <v>825910</v>
      </c>
      <c r="C298" s="342" t="s">
        <v>232</v>
      </c>
      <c r="D298" s="67" t="s">
        <v>240</v>
      </c>
      <c r="E298" s="62">
        <v>9263.44</v>
      </c>
      <c r="F298" s="62">
        <f t="shared" si="5"/>
        <v>11116.13</v>
      </c>
      <c r="G298" s="401">
        <v>18</v>
      </c>
      <c r="H298" s="401"/>
      <c r="I298" s="94">
        <v>1</v>
      </c>
      <c r="J298" s="341">
        <v>2.0750000000000002</v>
      </c>
    </row>
    <row r="299" spans="2:10" ht="33.75" x14ac:dyDescent="0.2">
      <c r="B299" s="182">
        <v>877570</v>
      </c>
      <c r="C299" s="74" t="s">
        <v>360</v>
      </c>
      <c r="D299" s="131">
        <v>160</v>
      </c>
      <c r="E299" s="62"/>
      <c r="F299" s="62"/>
      <c r="G299" s="401">
        <v>90</v>
      </c>
      <c r="H299" s="400"/>
      <c r="I299" s="94">
        <v>1</v>
      </c>
      <c r="J299" s="341">
        <v>1.2749999999999999</v>
      </c>
    </row>
    <row r="300" spans="2:10" ht="34.5" thickBot="1" x14ac:dyDescent="0.25">
      <c r="B300" s="185">
        <v>877670</v>
      </c>
      <c r="C300" s="344" t="s">
        <v>360</v>
      </c>
      <c r="D300" s="345">
        <v>200</v>
      </c>
      <c r="E300" s="346"/>
      <c r="F300" s="346"/>
      <c r="G300" s="404">
        <v>40</v>
      </c>
      <c r="H300" s="405"/>
      <c r="I300" s="145">
        <v>1</v>
      </c>
      <c r="J300" s="347">
        <v>1.915</v>
      </c>
    </row>
    <row r="301" spans="2:10" x14ac:dyDescent="0.2">
      <c r="D301" s="1"/>
      <c r="G301" s="99" t="s">
        <v>315</v>
      </c>
      <c r="I301" s="97"/>
    </row>
    <row r="302" spans="2:10" x14ac:dyDescent="0.2">
      <c r="B302" s="26"/>
      <c r="D302" s="1"/>
      <c r="G302" s="99" t="s">
        <v>314</v>
      </c>
    </row>
    <row r="303" spans="2:10" x14ac:dyDescent="0.2">
      <c r="B303" s="26"/>
      <c r="D303" s="18"/>
      <c r="E303" s="18"/>
      <c r="F303" s="18"/>
      <c r="G303" s="18"/>
      <c r="H303" s="18"/>
      <c r="I303" s="36"/>
    </row>
    <row r="304" spans="2:10" x14ac:dyDescent="0.2">
      <c r="D304" s="18"/>
      <c r="E304" s="18"/>
      <c r="F304" s="18"/>
      <c r="G304" s="18"/>
      <c r="H304" s="18"/>
      <c r="I304" s="16"/>
    </row>
    <row r="305" spans="2:9" x14ac:dyDescent="0.2">
      <c r="B305" s="19"/>
      <c r="D305" s="18"/>
      <c r="E305" s="18"/>
      <c r="F305" s="18"/>
      <c r="G305" s="18"/>
      <c r="H305" s="18"/>
      <c r="I305" s="16"/>
    </row>
    <row r="306" spans="2:9" x14ac:dyDescent="0.2">
      <c r="E306" s="37"/>
      <c r="F306" s="37"/>
      <c r="G306" s="20"/>
      <c r="H306" s="20"/>
      <c r="I306" s="22"/>
    </row>
    <row r="307" spans="2:9" x14ac:dyDescent="0.2">
      <c r="G307" s="23"/>
      <c r="H307" s="20"/>
      <c r="I307" s="23"/>
    </row>
  </sheetData>
  <autoFilter ref="A12:J275"/>
  <mergeCells count="1">
    <mergeCell ref="B1:J1"/>
  </mergeCells>
  <hyperlinks>
    <hyperlink ref="C6" r:id="rId1"/>
  </hyperlinks>
  <pageMargins left="0.5" right="0.3" top="0.26" bottom="0.31" header="0.3" footer="0.27"/>
  <pageSetup paperSize="9" orientation="portrait" horizontalDpi="300" verticalDpi="300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K241"/>
  <sheetViews>
    <sheetView topLeftCell="B1" zoomScale="110" zoomScaleNormal="110" workbookViewId="0">
      <selection activeCell="I8" sqref="I8"/>
    </sheetView>
  </sheetViews>
  <sheetFormatPr defaultColWidth="9.140625" defaultRowHeight="12.75" x14ac:dyDescent="0.2"/>
  <cols>
    <col min="1" max="1" width="5" style="38" hidden="1" customWidth="1"/>
    <col min="2" max="2" width="6.5703125" style="38" customWidth="1"/>
    <col min="3" max="3" width="35.28515625" style="1" customWidth="1"/>
    <col min="4" max="4" width="17.42578125" style="38" customWidth="1"/>
    <col min="5" max="5" width="9.140625" style="38" customWidth="1"/>
    <col min="6" max="6" width="8.85546875" style="38" customWidth="1"/>
    <col min="7" max="7" width="7.5703125" style="38" customWidth="1"/>
    <col min="8" max="8" width="8.42578125" style="38" customWidth="1"/>
    <col min="9" max="9" width="8" style="38" customWidth="1"/>
    <col min="10" max="10" width="8.140625" style="38" bestFit="1" customWidth="1"/>
    <col min="11" max="16384" width="9.140625" style="38"/>
  </cols>
  <sheetData>
    <row r="1" spans="1:10" ht="23.25" customHeight="1" x14ac:dyDescent="0.2">
      <c r="A1" s="35"/>
      <c r="B1" s="448" t="s">
        <v>617</v>
      </c>
      <c r="C1" s="448"/>
      <c r="D1" s="448"/>
      <c r="E1" s="448"/>
      <c r="F1" s="448"/>
      <c r="G1" s="448"/>
      <c r="H1" s="448"/>
      <c r="I1" s="448"/>
      <c r="J1" s="448"/>
    </row>
    <row r="2" spans="1:10" ht="18" customHeight="1" x14ac:dyDescent="0.2">
      <c r="B2" s="108"/>
      <c r="C2" s="282"/>
      <c r="D2" s="42"/>
      <c r="E2" s="42"/>
      <c r="F2" s="42"/>
      <c r="G2" s="42"/>
      <c r="H2" s="55"/>
      <c r="I2" s="43"/>
    </row>
    <row r="3" spans="1:10" ht="15.75" customHeight="1" x14ac:dyDescent="0.2">
      <c r="B3" s="108"/>
      <c r="C3" s="281"/>
      <c r="D3" s="304"/>
      <c r="E3" s="304"/>
      <c r="F3" s="304"/>
      <c r="G3" s="42"/>
      <c r="H3" s="56"/>
    </row>
    <row r="4" spans="1:10" ht="14.25" customHeight="1" x14ac:dyDescent="0.2">
      <c r="B4" s="108"/>
      <c r="C4" s="44"/>
      <c r="D4" s="385"/>
      <c r="E4" s="43"/>
      <c r="F4" s="43"/>
      <c r="G4" s="42"/>
      <c r="H4" s="57"/>
      <c r="I4" s="45"/>
    </row>
    <row r="5" spans="1:10" ht="13.7" customHeight="1" x14ac:dyDescent="0.2">
      <c r="B5" s="108"/>
      <c r="C5" s="46"/>
      <c r="D5" s="45"/>
      <c r="E5" s="43"/>
      <c r="F5" s="43"/>
      <c r="G5" s="42"/>
      <c r="H5" s="57"/>
      <c r="I5" s="45"/>
    </row>
    <row r="6" spans="1:10" ht="13.7" customHeight="1" x14ac:dyDescent="0.2">
      <c r="B6" s="302"/>
      <c r="C6" s="303" t="s">
        <v>363</v>
      </c>
      <c r="D6" s="45"/>
      <c r="E6" s="43"/>
      <c r="F6" s="43"/>
      <c r="G6" s="42"/>
      <c r="H6" s="57"/>
      <c r="I6" s="47"/>
    </row>
    <row r="7" spans="1:10" ht="14.25" customHeight="1" x14ac:dyDescent="0.2">
      <c r="B7" s="302"/>
      <c r="C7" s="116" t="s">
        <v>297</v>
      </c>
      <c r="D7" s="249"/>
      <c r="E7" s="43"/>
      <c r="F7" s="43"/>
      <c r="G7" s="42"/>
      <c r="H7" s="57"/>
      <c r="I7" s="45"/>
    </row>
    <row r="8" spans="1:10" ht="15" customHeight="1" x14ac:dyDescent="0.2">
      <c r="C8" s="310"/>
      <c r="D8" s="367"/>
      <c r="E8" s="368"/>
      <c r="F8" s="368"/>
      <c r="G8" s="42"/>
      <c r="H8" s="51"/>
      <c r="I8" s="54"/>
    </row>
    <row r="9" spans="1:10" ht="15.75" customHeight="1" x14ac:dyDescent="0.2">
      <c r="C9" s="296"/>
      <c r="E9" s="366"/>
      <c r="F9" s="366"/>
      <c r="G9" s="53"/>
      <c r="H9" s="52"/>
      <c r="I9" s="42"/>
    </row>
    <row r="10" spans="1:10" ht="12" customHeight="1" x14ac:dyDescent="0.2">
      <c r="C10" s="296"/>
      <c r="D10" s="52"/>
      <c r="E10" s="48"/>
      <c r="F10" s="48"/>
      <c r="G10" s="53"/>
      <c r="H10" s="52"/>
      <c r="I10" s="42"/>
    </row>
    <row r="11" spans="1:10" s="13" customFormat="1" ht="14.25" customHeight="1" thickBot="1" x14ac:dyDescent="0.25">
      <c r="A11" s="28"/>
      <c r="B11" s="292" t="str">
        <f>'Доп. ассорт.|Комплектующие'!B11</f>
        <v>2025.04</v>
      </c>
      <c r="C11" s="116"/>
      <c r="D11" s="10"/>
      <c r="G11" s="11"/>
      <c r="H11" s="10"/>
    </row>
    <row r="12" spans="1:10" ht="44.45" customHeight="1" x14ac:dyDescent="0.2">
      <c r="A12" s="190" t="s">
        <v>0</v>
      </c>
      <c r="B12" s="225" t="s">
        <v>1</v>
      </c>
      <c r="C12" s="226" t="s">
        <v>291</v>
      </c>
      <c r="D12" s="227" t="s">
        <v>287</v>
      </c>
      <c r="E12" s="227" t="s">
        <v>294</v>
      </c>
      <c r="F12" s="227" t="s">
        <v>676</v>
      </c>
      <c r="G12" s="227" t="s">
        <v>2</v>
      </c>
      <c r="H12" s="227" t="s">
        <v>286</v>
      </c>
      <c r="I12" s="228" t="s">
        <v>380</v>
      </c>
      <c r="J12" s="227" t="s">
        <v>155</v>
      </c>
    </row>
    <row r="13" spans="1:10" s="1" customFormat="1" ht="11.25" x14ac:dyDescent="0.2">
      <c r="A13" s="179"/>
      <c r="B13" s="207">
        <v>332000</v>
      </c>
      <c r="C13" s="208" t="s">
        <v>241</v>
      </c>
      <c r="D13" s="312" t="s">
        <v>31</v>
      </c>
      <c r="E13" s="209">
        <v>328.72</v>
      </c>
      <c r="F13" s="209">
        <f t="shared" ref="F13:F76" si="0">ROUND(E13*1.2,2)</f>
        <v>394.46</v>
      </c>
      <c r="G13" s="398">
        <v>432</v>
      </c>
      <c r="H13" s="398">
        <v>18</v>
      </c>
      <c r="I13" s="206">
        <v>0.96</v>
      </c>
      <c r="J13" s="210">
        <v>0.27800000000000002</v>
      </c>
    </row>
    <row r="14" spans="1:10" s="1" customFormat="1" ht="11.25" x14ac:dyDescent="0.2">
      <c r="A14" s="179"/>
      <c r="B14" s="191">
        <v>332010</v>
      </c>
      <c r="C14" s="84" t="s">
        <v>241</v>
      </c>
      <c r="D14" s="67" t="s">
        <v>32</v>
      </c>
      <c r="E14" s="15">
        <v>374.7</v>
      </c>
      <c r="F14" s="15">
        <f t="shared" si="0"/>
        <v>449.64</v>
      </c>
      <c r="G14" s="400">
        <v>320</v>
      </c>
      <c r="H14" s="400">
        <v>20</v>
      </c>
      <c r="I14" s="94">
        <v>0.96</v>
      </c>
      <c r="J14" s="210">
        <v>0.39300000000000002</v>
      </c>
    </row>
    <row r="15" spans="1:10" s="1" customFormat="1" ht="11.25" x14ac:dyDescent="0.2">
      <c r="A15" s="179"/>
      <c r="B15" s="191">
        <v>332020</v>
      </c>
      <c r="C15" s="84" t="s">
        <v>241</v>
      </c>
      <c r="D15" s="67" t="s">
        <v>33</v>
      </c>
      <c r="E15" s="15">
        <v>528.42999999999995</v>
      </c>
      <c r="F15" s="15">
        <f t="shared" si="0"/>
        <v>634.12</v>
      </c>
      <c r="G15" s="400">
        <v>192</v>
      </c>
      <c r="H15" s="400">
        <v>12</v>
      </c>
      <c r="I15" s="94">
        <v>0.96</v>
      </c>
      <c r="J15" s="210">
        <v>0.67700000000000005</v>
      </c>
    </row>
    <row r="16" spans="1:10" s="1" customFormat="1" ht="11.25" x14ac:dyDescent="0.2">
      <c r="A16" s="179"/>
      <c r="B16" s="191">
        <v>332040</v>
      </c>
      <c r="C16" s="84" t="s">
        <v>241</v>
      </c>
      <c r="D16" s="67" t="s">
        <v>35</v>
      </c>
      <c r="E16" s="15">
        <v>814.28</v>
      </c>
      <c r="F16" s="15">
        <f t="shared" si="0"/>
        <v>977.14</v>
      </c>
      <c r="G16" s="400">
        <v>114</v>
      </c>
      <c r="H16" s="400">
        <v>1</v>
      </c>
      <c r="I16" s="94">
        <v>0.59690399999999999</v>
      </c>
      <c r="J16" s="210">
        <v>1.2889999999999999</v>
      </c>
    </row>
    <row r="17" spans="1:10" s="1" customFormat="1" ht="11.25" x14ac:dyDescent="0.2">
      <c r="A17" s="179"/>
      <c r="B17" s="191">
        <v>332060</v>
      </c>
      <c r="C17" s="84" t="s">
        <v>241</v>
      </c>
      <c r="D17" s="67" t="s">
        <v>37</v>
      </c>
      <c r="E17" s="15">
        <v>1714.69</v>
      </c>
      <c r="F17" s="15">
        <f t="shared" si="0"/>
        <v>2057.63</v>
      </c>
      <c r="G17" s="400">
        <v>114</v>
      </c>
      <c r="H17" s="400">
        <v>1</v>
      </c>
      <c r="I17" s="94">
        <v>1.1205039999999999</v>
      </c>
      <c r="J17" s="210">
        <v>2.38</v>
      </c>
    </row>
    <row r="18" spans="1:10" s="1" customFormat="1" ht="11.25" x14ac:dyDescent="0.2">
      <c r="A18" s="179"/>
      <c r="B18" s="191">
        <v>332070</v>
      </c>
      <c r="C18" s="84" t="s">
        <v>241</v>
      </c>
      <c r="D18" s="67" t="s">
        <v>244</v>
      </c>
      <c r="E18" s="15">
        <v>2251.2600000000002</v>
      </c>
      <c r="F18" s="15">
        <f t="shared" si="0"/>
        <v>2701.51</v>
      </c>
      <c r="G18" s="400">
        <v>114</v>
      </c>
      <c r="H18" s="400">
        <v>1</v>
      </c>
      <c r="I18" s="94">
        <v>1.644104</v>
      </c>
      <c r="J18" s="210">
        <v>3.59</v>
      </c>
    </row>
    <row r="19" spans="1:10" s="1" customFormat="1" ht="11.25" x14ac:dyDescent="0.2">
      <c r="A19" s="179"/>
      <c r="B19" s="191">
        <v>333000</v>
      </c>
      <c r="C19" s="84" t="s">
        <v>241</v>
      </c>
      <c r="D19" s="67" t="s">
        <v>117</v>
      </c>
      <c r="E19" s="15">
        <v>605.52</v>
      </c>
      <c r="F19" s="15">
        <f t="shared" si="0"/>
        <v>726.62</v>
      </c>
      <c r="G19" s="400">
        <v>240</v>
      </c>
      <c r="H19" s="400">
        <v>10</v>
      </c>
      <c r="I19" s="94">
        <v>0.96</v>
      </c>
      <c r="J19" s="210">
        <v>0.43099999999999999</v>
      </c>
    </row>
    <row r="20" spans="1:10" s="1" customFormat="1" ht="11.25" x14ac:dyDescent="0.2">
      <c r="A20" s="179"/>
      <c r="B20" s="191">
        <v>333010</v>
      </c>
      <c r="C20" s="84" t="s">
        <v>241</v>
      </c>
      <c r="D20" s="67" t="s">
        <v>118</v>
      </c>
      <c r="E20" s="15">
        <v>712.94</v>
      </c>
      <c r="F20" s="15">
        <f t="shared" si="0"/>
        <v>855.53</v>
      </c>
      <c r="G20" s="400">
        <v>224</v>
      </c>
      <c r="H20" s="400">
        <v>14</v>
      </c>
      <c r="I20" s="94">
        <v>0.96</v>
      </c>
      <c r="J20" s="210">
        <v>0.59799999999999998</v>
      </c>
    </row>
    <row r="21" spans="1:10" s="1" customFormat="1" ht="11.25" x14ac:dyDescent="0.2">
      <c r="A21" s="179"/>
      <c r="B21" s="191">
        <v>333020</v>
      </c>
      <c r="C21" s="84" t="s">
        <v>241</v>
      </c>
      <c r="D21" s="67" t="s">
        <v>119</v>
      </c>
      <c r="E21" s="15">
        <v>989.26</v>
      </c>
      <c r="F21" s="15">
        <f t="shared" si="0"/>
        <v>1187.1099999999999</v>
      </c>
      <c r="G21" s="400">
        <v>128</v>
      </c>
      <c r="H21" s="400">
        <v>16</v>
      </c>
      <c r="I21" s="94">
        <v>0.96</v>
      </c>
      <c r="J21" s="210">
        <v>1.0269999999999999</v>
      </c>
    </row>
    <row r="22" spans="1:10" s="1" customFormat="1" ht="11.25" x14ac:dyDescent="0.2">
      <c r="A22" s="179"/>
      <c r="B22" s="191">
        <v>333040</v>
      </c>
      <c r="C22" s="84" t="s">
        <v>241</v>
      </c>
      <c r="D22" s="67" t="s">
        <v>121</v>
      </c>
      <c r="E22" s="15">
        <v>1382.57</v>
      </c>
      <c r="F22" s="15">
        <f t="shared" si="0"/>
        <v>1659.08</v>
      </c>
      <c r="G22" s="400">
        <v>70</v>
      </c>
      <c r="H22" s="400">
        <v>1</v>
      </c>
      <c r="I22" s="94">
        <v>0.65702400000000005</v>
      </c>
      <c r="J22" s="210">
        <v>1.962</v>
      </c>
    </row>
    <row r="23" spans="1:10" s="1" customFormat="1" ht="11.25" x14ac:dyDescent="0.2">
      <c r="A23" s="179"/>
      <c r="B23" s="191">
        <v>333060</v>
      </c>
      <c r="C23" s="84" t="s">
        <v>241</v>
      </c>
      <c r="D23" s="67" t="s">
        <v>123</v>
      </c>
      <c r="E23" s="15">
        <v>2602.58</v>
      </c>
      <c r="F23" s="15">
        <f t="shared" si="0"/>
        <v>3123.1</v>
      </c>
      <c r="G23" s="400">
        <v>70</v>
      </c>
      <c r="H23" s="400">
        <v>1</v>
      </c>
      <c r="I23" s="94">
        <v>1.2120960000000001</v>
      </c>
      <c r="J23" s="210">
        <v>3.7189999999999999</v>
      </c>
    </row>
    <row r="24" spans="1:10" s="1" customFormat="1" ht="11.25" x14ac:dyDescent="0.2">
      <c r="A24" s="179"/>
      <c r="B24" s="191">
        <v>333070</v>
      </c>
      <c r="C24" s="84" t="s">
        <v>241</v>
      </c>
      <c r="D24" s="67" t="s">
        <v>288</v>
      </c>
      <c r="E24" s="15">
        <v>3723.72</v>
      </c>
      <c r="F24" s="15">
        <f t="shared" si="0"/>
        <v>4468.46</v>
      </c>
      <c r="G24" s="400">
        <v>70</v>
      </c>
      <c r="H24" s="400">
        <v>1</v>
      </c>
      <c r="I24" s="94">
        <v>1.7898240000000001</v>
      </c>
      <c r="J24" s="210">
        <v>5.5510000000000002</v>
      </c>
    </row>
    <row r="25" spans="1:10" s="1" customFormat="1" ht="11.25" x14ac:dyDescent="0.2">
      <c r="A25" s="179"/>
      <c r="B25" s="191">
        <v>334000</v>
      </c>
      <c r="C25" s="84" t="s">
        <v>241</v>
      </c>
      <c r="D25" s="67" t="s">
        <v>87</v>
      </c>
      <c r="E25" s="15">
        <v>682.18</v>
      </c>
      <c r="F25" s="15">
        <f t="shared" si="0"/>
        <v>818.62</v>
      </c>
      <c r="G25" s="400">
        <v>208</v>
      </c>
      <c r="H25" s="400">
        <v>26</v>
      </c>
      <c r="I25" s="94">
        <v>0.96</v>
      </c>
      <c r="J25" s="210">
        <v>0.495</v>
      </c>
    </row>
    <row r="26" spans="1:10" s="1" customFormat="1" ht="11.25" x14ac:dyDescent="0.2">
      <c r="A26" s="179"/>
      <c r="B26" s="191">
        <v>334010</v>
      </c>
      <c r="C26" s="84" t="s">
        <v>241</v>
      </c>
      <c r="D26" s="67" t="s">
        <v>88</v>
      </c>
      <c r="E26" s="15">
        <v>823.35</v>
      </c>
      <c r="F26" s="15">
        <f t="shared" si="0"/>
        <v>988.02</v>
      </c>
      <c r="G26" s="400">
        <v>144</v>
      </c>
      <c r="H26" s="400">
        <v>18</v>
      </c>
      <c r="I26" s="94">
        <v>0.96</v>
      </c>
      <c r="J26" s="210">
        <v>0.69899999999999995</v>
      </c>
    </row>
    <row r="27" spans="1:10" s="1" customFormat="1" ht="11.25" x14ac:dyDescent="0.2">
      <c r="A27" s="179"/>
      <c r="B27" s="191">
        <v>334020</v>
      </c>
      <c r="C27" s="84" t="s">
        <v>241</v>
      </c>
      <c r="D27" s="67" t="s">
        <v>89</v>
      </c>
      <c r="E27" s="15">
        <v>1317.98</v>
      </c>
      <c r="F27" s="15">
        <f t="shared" si="0"/>
        <v>1581.58</v>
      </c>
      <c r="G27" s="400">
        <v>96</v>
      </c>
      <c r="H27" s="400">
        <v>12</v>
      </c>
      <c r="I27" s="94">
        <v>0.96</v>
      </c>
      <c r="J27" s="210">
        <v>1.2689999999999999</v>
      </c>
    </row>
    <row r="28" spans="1:10" s="1" customFormat="1" ht="11.25" x14ac:dyDescent="0.2">
      <c r="A28" s="179"/>
      <c r="B28" s="191">
        <v>334040</v>
      </c>
      <c r="C28" s="84" t="s">
        <v>241</v>
      </c>
      <c r="D28" s="67" t="s">
        <v>90</v>
      </c>
      <c r="E28" s="15">
        <v>2043.44</v>
      </c>
      <c r="F28" s="15">
        <f t="shared" si="0"/>
        <v>2452.13</v>
      </c>
      <c r="G28" s="400">
        <v>60</v>
      </c>
      <c r="H28" s="400">
        <v>1</v>
      </c>
      <c r="I28" s="94">
        <v>0.71989599999999998</v>
      </c>
      <c r="J28" s="210">
        <v>2.3010000000000002</v>
      </c>
    </row>
    <row r="29" spans="1:10" s="1" customFormat="1" ht="11.25" x14ac:dyDescent="0.2">
      <c r="A29" s="179"/>
      <c r="B29" s="191">
        <v>334060</v>
      </c>
      <c r="C29" s="84" t="s">
        <v>241</v>
      </c>
      <c r="D29" s="67" t="s">
        <v>91</v>
      </c>
      <c r="E29" s="15">
        <v>4009.79</v>
      </c>
      <c r="F29" s="15">
        <f t="shared" si="0"/>
        <v>4811.75</v>
      </c>
      <c r="G29" s="400">
        <v>60</v>
      </c>
      <c r="H29" s="400">
        <v>1</v>
      </c>
      <c r="I29" s="94">
        <v>1.3404959999999999</v>
      </c>
      <c r="J29" s="210">
        <v>4.2759999999999998</v>
      </c>
    </row>
    <row r="30" spans="1:10" s="1" customFormat="1" ht="11.25" x14ac:dyDescent="0.2">
      <c r="A30" s="179"/>
      <c r="B30" s="191">
        <v>334070</v>
      </c>
      <c r="C30" s="84" t="s">
        <v>241</v>
      </c>
      <c r="D30" s="67" t="s">
        <v>245</v>
      </c>
      <c r="E30" s="15">
        <v>7819.52</v>
      </c>
      <c r="F30" s="15">
        <f t="shared" si="0"/>
        <v>9383.42</v>
      </c>
      <c r="G30" s="400">
        <v>60</v>
      </c>
      <c r="H30" s="400">
        <v>1</v>
      </c>
      <c r="I30" s="94">
        <v>1.8617999999999999</v>
      </c>
      <c r="J30" s="210">
        <v>9.1620000000000008</v>
      </c>
    </row>
    <row r="31" spans="1:10" s="1" customFormat="1" ht="11.25" x14ac:dyDescent="0.2">
      <c r="A31" s="179"/>
      <c r="B31" s="191">
        <v>335000</v>
      </c>
      <c r="C31" s="84" t="s">
        <v>241</v>
      </c>
      <c r="D31" s="67" t="s">
        <v>124</v>
      </c>
      <c r="E31" s="15">
        <v>768.35</v>
      </c>
      <c r="F31" s="15">
        <f t="shared" si="0"/>
        <v>922.02</v>
      </c>
      <c r="G31" s="400">
        <v>160</v>
      </c>
      <c r="H31" s="400">
        <v>20</v>
      </c>
      <c r="I31" s="94">
        <v>0.96</v>
      </c>
      <c r="J31" s="210">
        <v>0.76500000000000001</v>
      </c>
    </row>
    <row r="32" spans="1:10" s="1" customFormat="1" ht="11.25" x14ac:dyDescent="0.2">
      <c r="A32" s="179"/>
      <c r="B32" s="191">
        <v>335010</v>
      </c>
      <c r="C32" s="84" t="s">
        <v>241</v>
      </c>
      <c r="D32" s="67" t="s">
        <v>125</v>
      </c>
      <c r="E32" s="15">
        <v>943.31</v>
      </c>
      <c r="F32" s="15">
        <f t="shared" si="0"/>
        <v>1131.97</v>
      </c>
      <c r="G32" s="400">
        <v>96</v>
      </c>
      <c r="H32" s="400">
        <v>12</v>
      </c>
      <c r="I32" s="94">
        <v>0.96</v>
      </c>
      <c r="J32" s="210">
        <v>1.052</v>
      </c>
    </row>
    <row r="33" spans="1:10" s="1" customFormat="1" ht="11.25" x14ac:dyDescent="0.2">
      <c r="A33" s="179"/>
      <c r="B33" s="191">
        <v>335020</v>
      </c>
      <c r="C33" s="84" t="s">
        <v>241</v>
      </c>
      <c r="D33" s="67" t="s">
        <v>101</v>
      </c>
      <c r="E33" s="15">
        <v>1428.82</v>
      </c>
      <c r="F33" s="15">
        <f t="shared" si="0"/>
        <v>1714.58</v>
      </c>
      <c r="G33" s="400">
        <v>64</v>
      </c>
      <c r="H33" s="400">
        <v>8</v>
      </c>
      <c r="I33" s="94">
        <v>0.96</v>
      </c>
      <c r="J33" s="210">
        <v>1.861</v>
      </c>
    </row>
    <row r="34" spans="1:10" s="1" customFormat="1" ht="11.25" x14ac:dyDescent="0.2">
      <c r="A34" s="179"/>
      <c r="B34" s="191">
        <v>335040</v>
      </c>
      <c r="C34" s="84" t="s">
        <v>241</v>
      </c>
      <c r="D34" s="67" t="s">
        <v>102</v>
      </c>
      <c r="E34" s="15">
        <v>2252.1999999999998</v>
      </c>
      <c r="F34" s="15">
        <f t="shared" si="0"/>
        <v>2702.64</v>
      </c>
      <c r="G34" s="400">
        <v>40</v>
      </c>
      <c r="H34" s="400">
        <v>1</v>
      </c>
      <c r="I34" s="94">
        <v>0.73791899999999999</v>
      </c>
      <c r="J34" s="210">
        <v>3.2570000000000001</v>
      </c>
    </row>
    <row r="35" spans="1:10" s="1" customFormat="1" ht="11.25" x14ac:dyDescent="0.2">
      <c r="A35" s="179"/>
      <c r="B35" s="191">
        <v>335060</v>
      </c>
      <c r="C35" s="84" t="s">
        <v>241</v>
      </c>
      <c r="D35" s="67" t="s">
        <v>103</v>
      </c>
      <c r="E35" s="15">
        <v>4175.71</v>
      </c>
      <c r="F35" s="15">
        <f t="shared" si="0"/>
        <v>5010.8500000000004</v>
      </c>
      <c r="G35" s="400">
        <v>40</v>
      </c>
      <c r="H35" s="400">
        <v>1</v>
      </c>
      <c r="I35" s="94">
        <v>1.362312</v>
      </c>
      <c r="J35" s="210">
        <v>6.5430000000000001</v>
      </c>
    </row>
    <row r="36" spans="1:10" s="1" customFormat="1" ht="11.25" x14ac:dyDescent="0.2">
      <c r="A36" s="179"/>
      <c r="B36" s="191">
        <v>335070</v>
      </c>
      <c r="C36" s="84" t="s">
        <v>241</v>
      </c>
      <c r="D36" s="67" t="s">
        <v>270</v>
      </c>
      <c r="E36" s="15">
        <v>5991.78</v>
      </c>
      <c r="F36" s="15">
        <f t="shared" si="0"/>
        <v>7190.14</v>
      </c>
      <c r="G36" s="400">
        <v>40</v>
      </c>
      <c r="H36" s="400">
        <v>1</v>
      </c>
      <c r="I36" s="94">
        <v>1.9993190000000001</v>
      </c>
      <c r="J36" s="210">
        <v>9.2439999999999998</v>
      </c>
    </row>
    <row r="37" spans="1:10" s="1" customFormat="1" ht="11.25" x14ac:dyDescent="0.2">
      <c r="A37" s="179"/>
      <c r="B37" s="191">
        <v>336000</v>
      </c>
      <c r="C37" s="84" t="s">
        <v>241</v>
      </c>
      <c r="D37" s="67" t="s">
        <v>38</v>
      </c>
      <c r="E37" s="15">
        <v>1121.3599999999999</v>
      </c>
      <c r="F37" s="15">
        <f t="shared" si="0"/>
        <v>1345.63</v>
      </c>
      <c r="G37" s="400">
        <v>120</v>
      </c>
      <c r="H37" s="400">
        <v>1</v>
      </c>
      <c r="I37" s="94">
        <v>0.96</v>
      </c>
      <c r="J37" s="210">
        <v>0.89800000000000002</v>
      </c>
    </row>
    <row r="38" spans="1:10" s="1" customFormat="1" ht="11.25" x14ac:dyDescent="0.2">
      <c r="A38" s="179"/>
      <c r="B38" s="191">
        <v>336010</v>
      </c>
      <c r="C38" s="84" t="s">
        <v>241</v>
      </c>
      <c r="D38" s="67" t="s">
        <v>39</v>
      </c>
      <c r="E38" s="15">
        <v>1253.8699999999999</v>
      </c>
      <c r="F38" s="15">
        <f t="shared" si="0"/>
        <v>1504.64</v>
      </c>
      <c r="G38" s="400">
        <v>96</v>
      </c>
      <c r="H38" s="400">
        <v>1</v>
      </c>
      <c r="I38" s="94">
        <v>0.96</v>
      </c>
      <c r="J38" s="210">
        <v>1.321</v>
      </c>
    </row>
    <row r="39" spans="1:10" s="1" customFormat="1" ht="11.25" x14ac:dyDescent="0.2">
      <c r="A39" s="179"/>
      <c r="B39" s="191">
        <v>336020</v>
      </c>
      <c r="C39" s="84" t="s">
        <v>241</v>
      </c>
      <c r="D39" s="67" t="s">
        <v>7</v>
      </c>
      <c r="E39" s="15">
        <v>1822.14</v>
      </c>
      <c r="F39" s="15">
        <f t="shared" si="0"/>
        <v>2186.5700000000002</v>
      </c>
      <c r="G39" s="400">
        <v>48</v>
      </c>
      <c r="H39" s="400">
        <v>1</v>
      </c>
      <c r="I39" s="94">
        <v>0.96</v>
      </c>
      <c r="J39" s="210">
        <v>2.2749999999999999</v>
      </c>
    </row>
    <row r="40" spans="1:10" s="1" customFormat="1" ht="11.25" x14ac:dyDescent="0.2">
      <c r="A40" s="179"/>
      <c r="B40" s="191">
        <v>336040</v>
      </c>
      <c r="C40" s="84" t="s">
        <v>241</v>
      </c>
      <c r="D40" s="67" t="s">
        <v>8</v>
      </c>
      <c r="E40" s="15">
        <v>3011.05</v>
      </c>
      <c r="F40" s="15">
        <f t="shared" si="0"/>
        <v>3613.26</v>
      </c>
      <c r="G40" s="400">
        <v>24</v>
      </c>
      <c r="H40" s="400">
        <v>1</v>
      </c>
      <c r="I40" s="94">
        <v>0.65702400000000005</v>
      </c>
      <c r="J40" s="210">
        <v>4.0919999999999996</v>
      </c>
    </row>
    <row r="41" spans="1:10" s="1" customFormat="1" ht="11.25" x14ac:dyDescent="0.2">
      <c r="A41" s="179"/>
      <c r="B41" s="191">
        <v>336060</v>
      </c>
      <c r="C41" s="84" t="s">
        <v>241</v>
      </c>
      <c r="D41" s="67" t="s">
        <v>9</v>
      </c>
      <c r="E41" s="15">
        <v>5524.81</v>
      </c>
      <c r="F41" s="15">
        <f t="shared" si="0"/>
        <v>6629.77</v>
      </c>
      <c r="G41" s="400">
        <v>24</v>
      </c>
      <c r="H41" s="400">
        <v>1</v>
      </c>
      <c r="I41" s="94">
        <v>1.22496</v>
      </c>
      <c r="J41" s="210">
        <v>7.9429999999999996</v>
      </c>
    </row>
    <row r="42" spans="1:10" s="1" customFormat="1" ht="11.25" x14ac:dyDescent="0.2">
      <c r="A42" s="179"/>
      <c r="B42" s="191">
        <v>336070</v>
      </c>
      <c r="C42" s="84" t="s">
        <v>241</v>
      </c>
      <c r="D42" s="67" t="s">
        <v>246</v>
      </c>
      <c r="E42" s="15">
        <v>8141.54</v>
      </c>
      <c r="F42" s="15">
        <f t="shared" si="0"/>
        <v>9769.85</v>
      </c>
      <c r="G42" s="400">
        <v>24</v>
      </c>
      <c r="H42" s="400">
        <v>1</v>
      </c>
      <c r="I42" s="94">
        <v>1.765056</v>
      </c>
      <c r="J42" s="210">
        <v>11.345000000000001</v>
      </c>
    </row>
    <row r="43" spans="1:10" s="1" customFormat="1" ht="11.25" x14ac:dyDescent="0.2">
      <c r="A43" s="179"/>
      <c r="B43" s="191">
        <v>337000</v>
      </c>
      <c r="C43" s="84" t="s">
        <v>241</v>
      </c>
      <c r="D43" s="67" t="s">
        <v>42</v>
      </c>
      <c r="E43" s="15">
        <v>1757.58</v>
      </c>
      <c r="F43" s="15">
        <f t="shared" si="0"/>
        <v>2109.1</v>
      </c>
      <c r="G43" s="400">
        <v>84</v>
      </c>
      <c r="H43" s="400">
        <v>1</v>
      </c>
      <c r="I43" s="94">
        <v>0.96</v>
      </c>
      <c r="J43" s="210">
        <v>1.3380000000000001</v>
      </c>
    </row>
    <row r="44" spans="1:10" s="1" customFormat="1" ht="11.25" x14ac:dyDescent="0.2">
      <c r="A44" s="179"/>
      <c r="B44" s="191">
        <v>337010</v>
      </c>
      <c r="C44" s="84" t="s">
        <v>241</v>
      </c>
      <c r="D44" s="67" t="s">
        <v>43</v>
      </c>
      <c r="E44" s="15">
        <v>2065.14</v>
      </c>
      <c r="F44" s="15">
        <f t="shared" si="0"/>
        <v>2478.17</v>
      </c>
      <c r="G44" s="400">
        <v>48</v>
      </c>
      <c r="H44" s="400">
        <v>1</v>
      </c>
      <c r="I44" s="94">
        <v>0.96</v>
      </c>
      <c r="J44" s="210">
        <v>1.8169999999999999</v>
      </c>
    </row>
    <row r="45" spans="1:10" s="1" customFormat="1" ht="11.25" x14ac:dyDescent="0.2">
      <c r="A45" s="179"/>
      <c r="B45" s="191">
        <v>337020</v>
      </c>
      <c r="C45" s="84" t="s">
        <v>241</v>
      </c>
      <c r="D45" s="67" t="s">
        <v>44</v>
      </c>
      <c r="E45" s="15">
        <v>2218.48</v>
      </c>
      <c r="F45" s="15">
        <f t="shared" si="0"/>
        <v>2662.18</v>
      </c>
      <c r="G45" s="400">
        <v>35</v>
      </c>
      <c r="H45" s="400">
        <v>1</v>
      </c>
      <c r="I45" s="94">
        <v>0.96</v>
      </c>
      <c r="J45" s="210">
        <v>2.8290000000000002</v>
      </c>
    </row>
    <row r="46" spans="1:10" s="1" customFormat="1" ht="11.25" x14ac:dyDescent="0.2">
      <c r="A46" s="179"/>
      <c r="B46" s="191">
        <v>337040</v>
      </c>
      <c r="C46" s="84" t="s">
        <v>241</v>
      </c>
      <c r="D46" s="67" t="s">
        <v>46</v>
      </c>
      <c r="E46" s="15">
        <v>3635.14</v>
      </c>
      <c r="F46" s="15">
        <f t="shared" si="0"/>
        <v>4362.17</v>
      </c>
      <c r="G46" s="400">
        <v>21</v>
      </c>
      <c r="H46" s="400">
        <v>1</v>
      </c>
      <c r="I46" s="94">
        <v>0.81984000000000001</v>
      </c>
      <c r="J46" s="210">
        <v>5.1790000000000003</v>
      </c>
    </row>
    <row r="47" spans="1:10" s="1" customFormat="1" ht="11.25" x14ac:dyDescent="0.2">
      <c r="A47" s="179"/>
      <c r="B47" s="191">
        <v>337060</v>
      </c>
      <c r="C47" s="84" t="s">
        <v>241</v>
      </c>
      <c r="D47" s="67" t="s">
        <v>48</v>
      </c>
      <c r="E47" s="15">
        <v>6634.03</v>
      </c>
      <c r="F47" s="15">
        <f t="shared" si="0"/>
        <v>7960.84</v>
      </c>
      <c r="G47" s="400">
        <v>21</v>
      </c>
      <c r="H47" s="400">
        <v>1</v>
      </c>
      <c r="I47" s="94">
        <v>1.512</v>
      </c>
      <c r="J47" s="210">
        <v>9.4380000000000006</v>
      </c>
    </row>
    <row r="48" spans="1:10" s="1" customFormat="1" ht="11.25" x14ac:dyDescent="0.2">
      <c r="A48" s="179"/>
      <c r="B48" s="191">
        <v>337070</v>
      </c>
      <c r="C48" s="84" t="s">
        <v>241</v>
      </c>
      <c r="D48" s="67" t="s">
        <v>271</v>
      </c>
      <c r="E48" s="15">
        <v>9675.16</v>
      </c>
      <c r="F48" s="15">
        <f t="shared" si="0"/>
        <v>11610.19</v>
      </c>
      <c r="G48" s="400">
        <v>21</v>
      </c>
      <c r="H48" s="400">
        <v>1</v>
      </c>
      <c r="I48" s="94">
        <v>2.1503999999999999</v>
      </c>
      <c r="J48" s="210">
        <v>13.632</v>
      </c>
    </row>
    <row r="49" spans="1:10" s="1" customFormat="1" ht="11.25" x14ac:dyDescent="0.2">
      <c r="A49" s="179"/>
      <c r="B49" s="191">
        <v>338000</v>
      </c>
      <c r="C49" s="84" t="s">
        <v>241</v>
      </c>
      <c r="D49" s="67" t="s">
        <v>242</v>
      </c>
      <c r="E49" s="15">
        <v>2064.71</v>
      </c>
      <c r="F49" s="15">
        <f t="shared" si="0"/>
        <v>2477.65</v>
      </c>
      <c r="G49" s="400">
        <v>45</v>
      </c>
      <c r="H49" s="400">
        <v>1</v>
      </c>
      <c r="I49" s="94">
        <v>0.96</v>
      </c>
      <c r="J49" s="210">
        <v>2.1179999999999999</v>
      </c>
    </row>
    <row r="50" spans="1:10" s="1" customFormat="1" ht="11.25" x14ac:dyDescent="0.2">
      <c r="A50" s="179"/>
      <c r="B50" s="191">
        <v>338010</v>
      </c>
      <c r="C50" s="84" t="s">
        <v>241</v>
      </c>
      <c r="D50" s="67" t="s">
        <v>243</v>
      </c>
      <c r="E50" s="15">
        <v>2341.44</v>
      </c>
      <c r="F50" s="15">
        <f t="shared" si="0"/>
        <v>2809.73</v>
      </c>
      <c r="G50" s="400">
        <v>30</v>
      </c>
      <c r="H50" s="400">
        <v>1</v>
      </c>
      <c r="I50" s="94">
        <v>0.96</v>
      </c>
      <c r="J50" s="210">
        <v>2.72</v>
      </c>
    </row>
    <row r="51" spans="1:10" s="1" customFormat="1" ht="11.25" x14ac:dyDescent="0.2">
      <c r="A51" s="179"/>
      <c r="B51" s="191">
        <v>338020</v>
      </c>
      <c r="C51" s="84" t="s">
        <v>241</v>
      </c>
      <c r="D51" s="67" t="s">
        <v>160</v>
      </c>
      <c r="E51" s="15">
        <v>3284.78</v>
      </c>
      <c r="F51" s="15">
        <f t="shared" si="0"/>
        <v>3941.74</v>
      </c>
      <c r="G51" s="400">
        <v>20</v>
      </c>
      <c r="H51" s="400">
        <v>1</v>
      </c>
      <c r="I51" s="94">
        <v>0.96</v>
      </c>
      <c r="J51" s="210">
        <v>4.1920000000000002</v>
      </c>
    </row>
    <row r="52" spans="1:10" s="1" customFormat="1" ht="11.25" x14ac:dyDescent="0.2">
      <c r="A52" s="179"/>
      <c r="B52" s="191">
        <v>338040</v>
      </c>
      <c r="C52" s="84" t="s">
        <v>241</v>
      </c>
      <c r="D52" s="67" t="s">
        <v>161</v>
      </c>
      <c r="E52" s="15">
        <v>5383.24</v>
      </c>
      <c r="F52" s="15">
        <f t="shared" si="0"/>
        <v>6459.89</v>
      </c>
      <c r="G52" s="400">
        <v>15</v>
      </c>
      <c r="H52" s="400">
        <v>1</v>
      </c>
      <c r="I52" s="94">
        <v>0.91677600000000004</v>
      </c>
      <c r="J52" s="210">
        <v>7.7060000000000004</v>
      </c>
    </row>
    <row r="53" spans="1:10" s="1" customFormat="1" ht="11.25" x14ac:dyDescent="0.2">
      <c r="A53" s="179"/>
      <c r="B53" s="191">
        <v>338060</v>
      </c>
      <c r="C53" s="84" t="s">
        <v>241</v>
      </c>
      <c r="D53" s="67" t="s">
        <v>162</v>
      </c>
      <c r="E53" s="15">
        <v>17234.62</v>
      </c>
      <c r="F53" s="15">
        <f t="shared" si="0"/>
        <v>20681.54</v>
      </c>
      <c r="G53" s="400">
        <v>15</v>
      </c>
      <c r="H53" s="400">
        <v>1</v>
      </c>
      <c r="I53" s="94">
        <v>1.6516519999999999</v>
      </c>
      <c r="J53" s="210">
        <v>12.904999999999999</v>
      </c>
    </row>
    <row r="54" spans="1:10" s="1" customFormat="1" ht="11.25" x14ac:dyDescent="0.2">
      <c r="A54" s="179"/>
      <c r="B54" s="191">
        <v>338070</v>
      </c>
      <c r="C54" s="84" t="s">
        <v>241</v>
      </c>
      <c r="D54" s="67" t="s">
        <v>247</v>
      </c>
      <c r="E54" s="15">
        <v>24101.15</v>
      </c>
      <c r="F54" s="15">
        <f t="shared" si="0"/>
        <v>28921.38</v>
      </c>
      <c r="G54" s="400">
        <v>15</v>
      </c>
      <c r="H54" s="400">
        <v>1</v>
      </c>
      <c r="I54" s="94">
        <v>2.33</v>
      </c>
      <c r="J54" s="210">
        <v>19.95</v>
      </c>
    </row>
    <row r="55" spans="1:10" s="1" customFormat="1" ht="11.25" x14ac:dyDescent="0.2">
      <c r="A55" s="179"/>
      <c r="B55" s="192">
        <v>332080</v>
      </c>
      <c r="C55" s="311" t="s">
        <v>312</v>
      </c>
      <c r="D55" s="313" t="s">
        <v>244</v>
      </c>
      <c r="E55" s="102">
        <v>2636.39</v>
      </c>
      <c r="F55" s="102">
        <f t="shared" si="0"/>
        <v>3163.67</v>
      </c>
      <c r="G55" s="406">
        <v>114</v>
      </c>
      <c r="H55" s="406">
        <v>1</v>
      </c>
      <c r="I55" s="94">
        <v>1.5708</v>
      </c>
      <c r="J55" s="210">
        <v>3.4689999999999999</v>
      </c>
    </row>
    <row r="56" spans="1:10" s="1" customFormat="1" ht="11.25" x14ac:dyDescent="0.2">
      <c r="A56" s="179"/>
      <c r="B56" s="192">
        <v>333080</v>
      </c>
      <c r="C56" s="311" t="s">
        <v>312</v>
      </c>
      <c r="D56" s="313" t="s">
        <v>288</v>
      </c>
      <c r="E56" s="102">
        <v>3899.34</v>
      </c>
      <c r="F56" s="102">
        <f t="shared" si="0"/>
        <v>4679.21</v>
      </c>
      <c r="G56" s="406">
        <v>70</v>
      </c>
      <c r="H56" s="406">
        <v>0</v>
      </c>
      <c r="I56" s="94">
        <v>1.6992</v>
      </c>
      <c r="J56" s="210">
        <v>5.3410000000000002</v>
      </c>
    </row>
    <row r="57" spans="1:10" s="1" customFormat="1" ht="11.25" x14ac:dyDescent="0.2">
      <c r="A57" s="179"/>
      <c r="B57" s="192">
        <v>334065</v>
      </c>
      <c r="C57" s="311" t="s">
        <v>312</v>
      </c>
      <c r="D57" s="313" t="s">
        <v>91</v>
      </c>
      <c r="E57" s="102">
        <v>4615.3100000000004</v>
      </c>
      <c r="F57" s="102">
        <f t="shared" si="0"/>
        <v>5538.37</v>
      </c>
      <c r="G57" s="406">
        <v>60</v>
      </c>
      <c r="H57" s="406">
        <v>0</v>
      </c>
      <c r="I57" s="94">
        <v>1.2412000000000001</v>
      </c>
      <c r="J57" s="210">
        <v>5.8410000000000002</v>
      </c>
    </row>
    <row r="58" spans="1:10" s="1" customFormat="1" ht="11.25" x14ac:dyDescent="0.2">
      <c r="A58" s="179"/>
      <c r="B58" s="192">
        <v>334080</v>
      </c>
      <c r="C58" s="311" t="s">
        <v>312</v>
      </c>
      <c r="D58" s="313" t="s">
        <v>245</v>
      </c>
      <c r="E58" s="102">
        <v>5822.8</v>
      </c>
      <c r="F58" s="102">
        <f t="shared" si="0"/>
        <v>6987.36</v>
      </c>
      <c r="G58" s="406">
        <v>60</v>
      </c>
      <c r="H58" s="406">
        <v>0</v>
      </c>
      <c r="I58" s="94">
        <v>1.961096</v>
      </c>
      <c r="J58" s="210">
        <v>6.2519999999999998</v>
      </c>
    </row>
    <row r="59" spans="1:10" s="1" customFormat="1" ht="11.25" x14ac:dyDescent="0.2">
      <c r="A59" s="179"/>
      <c r="B59" s="192">
        <v>335080</v>
      </c>
      <c r="C59" s="311" t="s">
        <v>312</v>
      </c>
      <c r="D59" s="313" t="s">
        <v>270</v>
      </c>
      <c r="E59" s="102">
        <v>6151.57</v>
      </c>
      <c r="F59" s="102">
        <f t="shared" si="0"/>
        <v>7381.88</v>
      </c>
      <c r="G59" s="406">
        <v>40</v>
      </c>
      <c r="H59" s="406">
        <v>0</v>
      </c>
      <c r="I59" s="94">
        <v>1.8920999999999999</v>
      </c>
      <c r="J59" s="210">
        <v>9.3350000000000009</v>
      </c>
    </row>
    <row r="60" spans="1:10" s="1" customFormat="1" ht="11.25" x14ac:dyDescent="0.2">
      <c r="A60" s="179"/>
      <c r="B60" s="192">
        <v>336080</v>
      </c>
      <c r="C60" s="311" t="s">
        <v>312</v>
      </c>
      <c r="D60" s="313" t="s">
        <v>246</v>
      </c>
      <c r="E60" s="102">
        <v>8787.91</v>
      </c>
      <c r="F60" s="102">
        <f t="shared" si="0"/>
        <v>10545.49</v>
      </c>
      <c r="G60" s="406">
        <v>24</v>
      </c>
      <c r="H60" s="406">
        <v>0</v>
      </c>
      <c r="I60" s="94">
        <v>1.6704000000000001</v>
      </c>
      <c r="J60" s="210">
        <v>11.582000000000001</v>
      </c>
    </row>
    <row r="61" spans="1:10" s="1" customFormat="1" ht="11.25" x14ac:dyDescent="0.2">
      <c r="A61" s="179"/>
      <c r="B61" s="192">
        <v>337080</v>
      </c>
      <c r="C61" s="311" t="s">
        <v>312</v>
      </c>
      <c r="D61" s="313" t="s">
        <v>271</v>
      </c>
      <c r="E61" s="102">
        <v>11863.56</v>
      </c>
      <c r="F61" s="102">
        <f t="shared" si="0"/>
        <v>14236.27</v>
      </c>
      <c r="G61" s="406">
        <v>21</v>
      </c>
      <c r="H61" s="406">
        <v>0</v>
      </c>
      <c r="I61" s="94">
        <v>2.016</v>
      </c>
      <c r="J61" s="210">
        <v>12.943</v>
      </c>
    </row>
    <row r="62" spans="1:10" s="1" customFormat="1" ht="11.25" x14ac:dyDescent="0.2">
      <c r="A62" s="179"/>
      <c r="B62" s="192">
        <v>338080</v>
      </c>
      <c r="C62" s="311" t="s">
        <v>312</v>
      </c>
      <c r="D62" s="313" t="s">
        <v>247</v>
      </c>
      <c r="E62" s="102">
        <v>15412.49</v>
      </c>
      <c r="F62" s="102">
        <f t="shared" si="0"/>
        <v>18494.990000000002</v>
      </c>
      <c r="G62" s="406">
        <v>15</v>
      </c>
      <c r="H62" s="406">
        <v>0</v>
      </c>
      <c r="I62" s="94">
        <v>2.1827999999999999</v>
      </c>
      <c r="J62" s="210">
        <v>19.102</v>
      </c>
    </row>
    <row r="63" spans="1:10" s="1" customFormat="1" ht="11.25" x14ac:dyDescent="0.2">
      <c r="A63" s="179"/>
      <c r="B63" s="191">
        <v>332100</v>
      </c>
      <c r="C63" s="65" t="s">
        <v>248</v>
      </c>
      <c r="D63" s="67" t="s">
        <v>53</v>
      </c>
      <c r="E63" s="15">
        <v>340.48</v>
      </c>
      <c r="F63" s="15">
        <f t="shared" si="0"/>
        <v>408.58</v>
      </c>
      <c r="G63" s="400">
        <v>576</v>
      </c>
      <c r="H63" s="400">
        <v>4</v>
      </c>
      <c r="I63" s="94">
        <v>1</v>
      </c>
      <c r="J63" s="210">
        <v>0.187</v>
      </c>
    </row>
    <row r="64" spans="1:10" s="1" customFormat="1" ht="11.25" x14ac:dyDescent="0.2">
      <c r="A64" s="179"/>
      <c r="B64" s="191">
        <v>332110</v>
      </c>
      <c r="C64" s="65" t="s">
        <v>248</v>
      </c>
      <c r="D64" s="67" t="s">
        <v>54</v>
      </c>
      <c r="E64" s="15">
        <v>340.48</v>
      </c>
      <c r="F64" s="15">
        <f t="shared" si="0"/>
        <v>408.58</v>
      </c>
      <c r="G64" s="400">
        <v>576</v>
      </c>
      <c r="H64" s="400">
        <v>4</v>
      </c>
      <c r="I64" s="94">
        <v>1</v>
      </c>
      <c r="J64" s="210">
        <v>0.187</v>
      </c>
    </row>
    <row r="65" spans="1:10" s="1" customFormat="1" ht="11.25" x14ac:dyDescent="0.2">
      <c r="A65" s="179"/>
      <c r="B65" s="191">
        <v>332120</v>
      </c>
      <c r="C65" s="65" t="s">
        <v>248</v>
      </c>
      <c r="D65" s="67" t="s">
        <v>55</v>
      </c>
      <c r="E65" s="15">
        <v>340.48</v>
      </c>
      <c r="F65" s="15">
        <f t="shared" si="0"/>
        <v>408.58</v>
      </c>
      <c r="G65" s="400">
        <v>528</v>
      </c>
      <c r="H65" s="400">
        <v>22</v>
      </c>
      <c r="I65" s="94">
        <v>1</v>
      </c>
      <c r="J65" s="210">
        <v>0.20499999999999999</v>
      </c>
    </row>
    <row r="66" spans="1:10" s="1" customFormat="1" ht="11.25" x14ac:dyDescent="0.2">
      <c r="A66" s="179"/>
      <c r="B66" s="191">
        <v>332130</v>
      </c>
      <c r="C66" s="65" t="s">
        <v>248</v>
      </c>
      <c r="D66" s="67" t="s">
        <v>56</v>
      </c>
      <c r="E66" s="15">
        <v>340.48</v>
      </c>
      <c r="F66" s="15">
        <f t="shared" si="0"/>
        <v>408.58</v>
      </c>
      <c r="G66" s="400">
        <v>480</v>
      </c>
      <c r="H66" s="400">
        <v>20</v>
      </c>
      <c r="I66" s="94">
        <v>1</v>
      </c>
      <c r="J66" s="210">
        <v>0.21</v>
      </c>
    </row>
    <row r="67" spans="1:10" s="1" customFormat="1" ht="11.25" x14ac:dyDescent="0.2">
      <c r="A67" s="179"/>
      <c r="B67" s="191">
        <v>332140</v>
      </c>
      <c r="C67" s="65" t="s">
        <v>248</v>
      </c>
      <c r="D67" s="67" t="s">
        <v>57</v>
      </c>
      <c r="E67" s="15">
        <v>340.48</v>
      </c>
      <c r="F67" s="15">
        <f t="shared" si="0"/>
        <v>408.58</v>
      </c>
      <c r="G67" s="400">
        <v>480</v>
      </c>
      <c r="H67" s="400">
        <v>20</v>
      </c>
      <c r="I67" s="94">
        <v>1</v>
      </c>
      <c r="J67" s="210">
        <v>0.23499999999999999</v>
      </c>
    </row>
    <row r="68" spans="1:10" s="1" customFormat="1" ht="11.25" x14ac:dyDescent="0.2">
      <c r="A68" s="179"/>
      <c r="B68" s="191">
        <v>333100</v>
      </c>
      <c r="C68" s="65" t="s">
        <v>248</v>
      </c>
      <c r="D68" s="67" t="s">
        <v>128</v>
      </c>
      <c r="E68" s="15">
        <v>451.34</v>
      </c>
      <c r="F68" s="15">
        <f t="shared" si="0"/>
        <v>541.61</v>
      </c>
      <c r="G68" s="400">
        <v>400</v>
      </c>
      <c r="H68" s="400">
        <v>50</v>
      </c>
      <c r="I68" s="94">
        <v>1</v>
      </c>
      <c r="J68" s="210">
        <v>0.25600000000000001</v>
      </c>
    </row>
    <row r="69" spans="1:10" s="1" customFormat="1" ht="11.25" x14ac:dyDescent="0.2">
      <c r="A69" s="179"/>
      <c r="B69" s="191">
        <v>333110</v>
      </c>
      <c r="C69" s="65" t="s">
        <v>248</v>
      </c>
      <c r="D69" s="67" t="s">
        <v>129</v>
      </c>
      <c r="E69" s="15">
        <v>451.34</v>
      </c>
      <c r="F69" s="15">
        <f t="shared" si="0"/>
        <v>541.61</v>
      </c>
      <c r="G69" s="400">
        <v>400</v>
      </c>
      <c r="H69" s="400">
        <v>50</v>
      </c>
      <c r="I69" s="94">
        <v>1</v>
      </c>
      <c r="J69" s="210">
        <v>0.27200000000000002</v>
      </c>
    </row>
    <row r="70" spans="1:10" s="1" customFormat="1" ht="11.25" x14ac:dyDescent="0.2">
      <c r="A70" s="179"/>
      <c r="B70" s="191">
        <v>333120</v>
      </c>
      <c r="C70" s="65" t="s">
        <v>248</v>
      </c>
      <c r="D70" s="67" t="s">
        <v>130</v>
      </c>
      <c r="E70" s="15">
        <v>451.34</v>
      </c>
      <c r="F70" s="15">
        <f t="shared" si="0"/>
        <v>541.61</v>
      </c>
      <c r="G70" s="400">
        <v>384</v>
      </c>
      <c r="H70" s="400">
        <v>48</v>
      </c>
      <c r="I70" s="94">
        <v>1</v>
      </c>
      <c r="J70" s="210">
        <v>0.30299999999999999</v>
      </c>
    </row>
    <row r="71" spans="1:10" s="1" customFormat="1" ht="11.25" x14ac:dyDescent="0.2">
      <c r="A71" s="179"/>
      <c r="B71" s="191">
        <v>333130</v>
      </c>
      <c r="C71" s="65" t="s">
        <v>248</v>
      </c>
      <c r="D71" s="67" t="s">
        <v>131</v>
      </c>
      <c r="E71" s="15">
        <v>451.34</v>
      </c>
      <c r="F71" s="15">
        <f t="shared" si="0"/>
        <v>541.61</v>
      </c>
      <c r="G71" s="400">
        <v>352</v>
      </c>
      <c r="H71" s="400">
        <v>44</v>
      </c>
      <c r="I71" s="94">
        <v>1</v>
      </c>
      <c r="J71" s="210">
        <v>0.32100000000000001</v>
      </c>
    </row>
    <row r="72" spans="1:10" s="1" customFormat="1" ht="11.25" x14ac:dyDescent="0.2">
      <c r="A72" s="179"/>
      <c r="B72" s="191">
        <v>333140</v>
      </c>
      <c r="C72" s="65" t="s">
        <v>248</v>
      </c>
      <c r="D72" s="67" t="s">
        <v>132</v>
      </c>
      <c r="E72" s="15">
        <v>451.34</v>
      </c>
      <c r="F72" s="15">
        <f t="shared" si="0"/>
        <v>541.61</v>
      </c>
      <c r="G72" s="400">
        <v>336</v>
      </c>
      <c r="H72" s="400">
        <v>42</v>
      </c>
      <c r="I72" s="94">
        <v>1</v>
      </c>
      <c r="J72" s="210">
        <v>0.36299999999999999</v>
      </c>
    </row>
    <row r="73" spans="1:10" s="1" customFormat="1" ht="11.25" x14ac:dyDescent="0.2">
      <c r="A73" s="179"/>
      <c r="B73" s="191">
        <v>334100</v>
      </c>
      <c r="C73" s="65" t="s">
        <v>248</v>
      </c>
      <c r="D73" s="67" t="s">
        <v>92</v>
      </c>
      <c r="E73" s="15">
        <v>1056.07</v>
      </c>
      <c r="F73" s="15">
        <f t="shared" si="0"/>
        <v>1267.28</v>
      </c>
      <c r="G73" s="400">
        <v>336</v>
      </c>
      <c r="H73" s="400">
        <v>42</v>
      </c>
      <c r="I73" s="94">
        <v>1</v>
      </c>
      <c r="J73" s="210">
        <v>0.252</v>
      </c>
    </row>
    <row r="74" spans="1:10" s="1" customFormat="1" ht="11.25" x14ac:dyDescent="0.2">
      <c r="A74" s="179"/>
      <c r="B74" s="191">
        <v>334110</v>
      </c>
      <c r="C74" s="65" t="s">
        <v>248</v>
      </c>
      <c r="D74" s="67" t="s">
        <v>93</v>
      </c>
      <c r="E74" s="15">
        <v>1056.07</v>
      </c>
      <c r="F74" s="15">
        <f t="shared" si="0"/>
        <v>1267.28</v>
      </c>
      <c r="G74" s="400">
        <v>320</v>
      </c>
      <c r="H74" s="400">
        <v>40</v>
      </c>
      <c r="I74" s="94">
        <v>1</v>
      </c>
      <c r="J74" s="210">
        <v>0.27500000000000002</v>
      </c>
    </row>
    <row r="75" spans="1:10" s="1" customFormat="1" ht="11.25" x14ac:dyDescent="0.2">
      <c r="A75" s="179"/>
      <c r="B75" s="191">
        <v>334120</v>
      </c>
      <c r="C75" s="65" t="s">
        <v>248</v>
      </c>
      <c r="D75" s="67" t="s">
        <v>94</v>
      </c>
      <c r="E75" s="15">
        <v>991.9</v>
      </c>
      <c r="F75" s="15">
        <f t="shared" si="0"/>
        <v>1190.28</v>
      </c>
      <c r="G75" s="400">
        <v>272</v>
      </c>
      <c r="H75" s="400">
        <v>34</v>
      </c>
      <c r="I75" s="94">
        <v>1</v>
      </c>
      <c r="J75" s="210">
        <v>0.29199999999999998</v>
      </c>
    </row>
    <row r="76" spans="1:10" s="1" customFormat="1" ht="11.25" x14ac:dyDescent="0.2">
      <c r="A76" s="179"/>
      <c r="B76" s="191">
        <v>334140</v>
      </c>
      <c r="C76" s="65" t="s">
        <v>248</v>
      </c>
      <c r="D76" s="67" t="s">
        <v>95</v>
      </c>
      <c r="E76" s="15">
        <v>991.9</v>
      </c>
      <c r="F76" s="15">
        <f t="shared" si="0"/>
        <v>1190.28</v>
      </c>
      <c r="G76" s="400">
        <v>240</v>
      </c>
      <c r="H76" s="400">
        <v>30</v>
      </c>
      <c r="I76" s="94">
        <v>1</v>
      </c>
      <c r="J76" s="210">
        <v>0.372</v>
      </c>
    </row>
    <row r="77" spans="1:10" s="1" customFormat="1" ht="11.25" x14ac:dyDescent="0.2">
      <c r="A77" s="179"/>
      <c r="B77" s="191">
        <v>335100</v>
      </c>
      <c r="C77" s="65" t="s">
        <v>248</v>
      </c>
      <c r="D77" s="67" t="s">
        <v>104</v>
      </c>
      <c r="E77" s="15">
        <v>1013.56</v>
      </c>
      <c r="F77" s="15">
        <f t="shared" ref="F77:F142" si="1">ROUND(E77*1.2,2)</f>
        <v>1216.27</v>
      </c>
      <c r="G77" s="400">
        <v>192</v>
      </c>
      <c r="H77" s="400">
        <v>24</v>
      </c>
      <c r="I77" s="94">
        <v>1</v>
      </c>
      <c r="J77" s="210">
        <v>0.47799999999999998</v>
      </c>
    </row>
    <row r="78" spans="1:10" s="1" customFormat="1" ht="11.25" x14ac:dyDescent="0.2">
      <c r="A78" s="179"/>
      <c r="B78" s="191">
        <v>335110</v>
      </c>
      <c r="C78" s="65" t="s">
        <v>248</v>
      </c>
      <c r="D78" s="67" t="s">
        <v>105</v>
      </c>
      <c r="E78" s="15">
        <v>1013.56</v>
      </c>
      <c r="F78" s="15">
        <f t="shared" si="1"/>
        <v>1216.27</v>
      </c>
      <c r="G78" s="400">
        <v>192</v>
      </c>
      <c r="H78" s="400">
        <v>24</v>
      </c>
      <c r="I78" s="94">
        <v>1</v>
      </c>
      <c r="J78" s="210">
        <v>0.48199999999999998</v>
      </c>
    </row>
    <row r="79" spans="1:10" s="1" customFormat="1" ht="11.25" x14ac:dyDescent="0.2">
      <c r="A79" s="179"/>
      <c r="B79" s="191">
        <v>335120</v>
      </c>
      <c r="C79" s="65" t="s">
        <v>248</v>
      </c>
      <c r="D79" s="67" t="s">
        <v>106</v>
      </c>
      <c r="E79" s="15">
        <v>936.91</v>
      </c>
      <c r="F79" s="15">
        <f t="shared" si="1"/>
        <v>1124.29</v>
      </c>
      <c r="G79" s="400">
        <v>176</v>
      </c>
      <c r="H79" s="400">
        <v>22</v>
      </c>
      <c r="I79" s="94">
        <v>1</v>
      </c>
      <c r="J79" s="210">
        <v>0.56100000000000005</v>
      </c>
    </row>
    <row r="80" spans="1:10" s="1" customFormat="1" ht="11.25" x14ac:dyDescent="0.2">
      <c r="A80" s="179"/>
      <c r="B80" s="191">
        <v>335130</v>
      </c>
      <c r="C80" s="65" t="s">
        <v>248</v>
      </c>
      <c r="D80" s="67" t="s">
        <v>107</v>
      </c>
      <c r="E80" s="15">
        <v>1056.07</v>
      </c>
      <c r="F80" s="15">
        <f t="shared" si="1"/>
        <v>1267.28</v>
      </c>
      <c r="G80" s="400">
        <v>160</v>
      </c>
      <c r="H80" s="400">
        <v>20</v>
      </c>
      <c r="I80" s="94">
        <v>1</v>
      </c>
      <c r="J80" s="210">
        <v>0.60899999999999999</v>
      </c>
    </row>
    <row r="81" spans="1:10" s="1" customFormat="1" ht="11.25" x14ac:dyDescent="0.2">
      <c r="A81" s="179"/>
      <c r="B81" s="191">
        <v>335140</v>
      </c>
      <c r="C81" s="65" t="s">
        <v>248</v>
      </c>
      <c r="D81" s="67" t="s">
        <v>108</v>
      </c>
      <c r="E81" s="15">
        <v>1013.56</v>
      </c>
      <c r="F81" s="15">
        <f t="shared" si="1"/>
        <v>1216.27</v>
      </c>
      <c r="G81" s="400">
        <v>144</v>
      </c>
      <c r="H81" s="400">
        <v>18</v>
      </c>
      <c r="I81" s="94">
        <v>1</v>
      </c>
      <c r="J81" s="210">
        <v>0.66</v>
      </c>
    </row>
    <row r="82" spans="1:10" s="1" customFormat="1" ht="11.25" x14ac:dyDescent="0.2">
      <c r="A82" s="179"/>
      <c r="B82" s="373">
        <v>335145</v>
      </c>
      <c r="C82" s="369" t="s">
        <v>726</v>
      </c>
      <c r="D82" s="370" t="s">
        <v>108</v>
      </c>
      <c r="E82" s="15">
        <v>1925.76</v>
      </c>
      <c r="F82" s="15">
        <f t="shared" ref="F82" si="2">ROUND(E82*1.2,2)</f>
        <v>2310.91</v>
      </c>
      <c r="G82" s="400">
        <v>144</v>
      </c>
      <c r="H82" s="400">
        <v>12</v>
      </c>
      <c r="I82" s="441">
        <v>1</v>
      </c>
      <c r="J82" s="442">
        <v>1.1000000000000001</v>
      </c>
    </row>
    <row r="83" spans="1:10" s="1" customFormat="1" ht="11.25" x14ac:dyDescent="0.2">
      <c r="A83" s="179"/>
      <c r="B83" s="191">
        <v>336100</v>
      </c>
      <c r="C83" s="65" t="s">
        <v>248</v>
      </c>
      <c r="D83" s="67" t="s">
        <v>10</v>
      </c>
      <c r="E83" s="15">
        <v>2908.18</v>
      </c>
      <c r="F83" s="15">
        <f t="shared" si="1"/>
        <v>3489.82</v>
      </c>
      <c r="G83" s="400">
        <v>128</v>
      </c>
      <c r="H83" s="400">
        <v>16</v>
      </c>
      <c r="I83" s="94">
        <v>1</v>
      </c>
      <c r="J83" s="210">
        <v>0.63</v>
      </c>
    </row>
    <row r="84" spans="1:10" s="1" customFormat="1" ht="11.25" x14ac:dyDescent="0.2">
      <c r="A84" s="179"/>
      <c r="B84" s="191">
        <v>336110</v>
      </c>
      <c r="C84" s="65" t="s">
        <v>248</v>
      </c>
      <c r="D84" s="67" t="s">
        <v>11</v>
      </c>
      <c r="E84" s="15">
        <v>2908.18</v>
      </c>
      <c r="F84" s="15">
        <f t="shared" si="1"/>
        <v>3489.82</v>
      </c>
      <c r="G84" s="400">
        <v>128</v>
      </c>
      <c r="H84" s="400">
        <v>16</v>
      </c>
      <c r="I84" s="94">
        <v>1</v>
      </c>
      <c r="J84" s="210">
        <v>0.7</v>
      </c>
    </row>
    <row r="85" spans="1:10" s="1" customFormat="1" ht="11.25" x14ac:dyDescent="0.2">
      <c r="A85" s="179"/>
      <c r="B85" s="191">
        <v>336120</v>
      </c>
      <c r="C85" s="65" t="s">
        <v>248</v>
      </c>
      <c r="D85" s="67" t="s">
        <v>12</v>
      </c>
      <c r="E85" s="15">
        <v>2908.18</v>
      </c>
      <c r="F85" s="15">
        <f t="shared" si="1"/>
        <v>3489.82</v>
      </c>
      <c r="G85" s="400">
        <v>128</v>
      </c>
      <c r="H85" s="400">
        <v>16</v>
      </c>
      <c r="I85" s="94">
        <v>1</v>
      </c>
      <c r="J85" s="210">
        <v>0.73199999999999998</v>
      </c>
    </row>
    <row r="86" spans="1:10" s="1" customFormat="1" ht="11.25" x14ac:dyDescent="0.2">
      <c r="A86" s="179"/>
      <c r="B86" s="191">
        <v>336140</v>
      </c>
      <c r="C86" s="65" t="s">
        <v>248</v>
      </c>
      <c r="D86" s="67" t="s">
        <v>14</v>
      </c>
      <c r="E86" s="15">
        <v>2908.18</v>
      </c>
      <c r="F86" s="15">
        <f t="shared" si="1"/>
        <v>3489.82</v>
      </c>
      <c r="G86" s="400">
        <v>96</v>
      </c>
      <c r="H86" s="400">
        <v>12</v>
      </c>
      <c r="I86" s="94">
        <v>1</v>
      </c>
      <c r="J86" s="210">
        <v>0.93300000000000005</v>
      </c>
    </row>
    <row r="87" spans="1:10" s="1" customFormat="1" ht="11.25" x14ac:dyDescent="0.2">
      <c r="A87" s="179"/>
      <c r="B87" s="191">
        <v>337100</v>
      </c>
      <c r="C87" s="65" t="s">
        <v>248</v>
      </c>
      <c r="D87" s="67" t="s">
        <v>58</v>
      </c>
      <c r="E87" s="15">
        <v>3521.28</v>
      </c>
      <c r="F87" s="15">
        <f t="shared" si="1"/>
        <v>4225.54</v>
      </c>
      <c r="G87" s="400">
        <v>72</v>
      </c>
      <c r="H87" s="400">
        <v>12</v>
      </c>
      <c r="I87" s="94">
        <v>1</v>
      </c>
      <c r="J87" s="210">
        <v>1.141</v>
      </c>
    </row>
    <row r="88" spans="1:10" s="1" customFormat="1" ht="11.25" x14ac:dyDescent="0.2">
      <c r="A88" s="179"/>
      <c r="B88" s="191">
        <v>337110</v>
      </c>
      <c r="C88" s="65" t="s">
        <v>248</v>
      </c>
      <c r="D88" s="67" t="s">
        <v>59</v>
      </c>
      <c r="E88" s="15">
        <v>3521.28</v>
      </c>
      <c r="F88" s="15">
        <f t="shared" si="1"/>
        <v>4225.54</v>
      </c>
      <c r="G88" s="400">
        <v>60</v>
      </c>
      <c r="H88" s="400">
        <v>10</v>
      </c>
      <c r="I88" s="94">
        <v>1</v>
      </c>
      <c r="J88" s="210">
        <v>1.2030000000000001</v>
      </c>
    </row>
    <row r="89" spans="1:10" s="1" customFormat="1" ht="11.25" x14ac:dyDescent="0.2">
      <c r="A89" s="179"/>
      <c r="B89" s="191">
        <v>337120</v>
      </c>
      <c r="C89" s="65" t="s">
        <v>248</v>
      </c>
      <c r="D89" s="67" t="s">
        <v>60</v>
      </c>
      <c r="E89" s="15">
        <v>3521.28</v>
      </c>
      <c r="F89" s="15">
        <f t="shared" si="1"/>
        <v>4225.54</v>
      </c>
      <c r="G89" s="400">
        <v>48</v>
      </c>
      <c r="H89" s="400">
        <v>8</v>
      </c>
      <c r="I89" s="94">
        <v>1</v>
      </c>
      <c r="J89" s="210">
        <v>1.2430000000000001</v>
      </c>
    </row>
    <row r="90" spans="1:10" s="1" customFormat="1" ht="11.25" x14ac:dyDescent="0.2">
      <c r="A90" s="179"/>
      <c r="B90" s="191">
        <v>337140</v>
      </c>
      <c r="C90" s="65" t="s">
        <v>248</v>
      </c>
      <c r="D90" s="67" t="s">
        <v>62</v>
      </c>
      <c r="E90" s="15">
        <v>3768.39</v>
      </c>
      <c r="F90" s="15">
        <f t="shared" si="1"/>
        <v>4522.07</v>
      </c>
      <c r="G90" s="400">
        <v>48</v>
      </c>
      <c r="H90" s="400">
        <v>8</v>
      </c>
      <c r="I90" s="94">
        <v>1</v>
      </c>
      <c r="J90" s="210">
        <v>1.4910000000000001</v>
      </c>
    </row>
    <row r="91" spans="1:10" s="1" customFormat="1" ht="11.25" x14ac:dyDescent="0.2">
      <c r="A91" s="179"/>
      <c r="B91" s="191">
        <v>338100</v>
      </c>
      <c r="C91" s="65" t="s">
        <v>248</v>
      </c>
      <c r="D91" s="67" t="s">
        <v>174</v>
      </c>
      <c r="E91" s="15">
        <v>4947.84</v>
      </c>
      <c r="F91" s="15">
        <f t="shared" si="1"/>
        <v>5937.41</v>
      </c>
      <c r="G91" s="400">
        <v>40</v>
      </c>
      <c r="H91" s="400">
        <v>1</v>
      </c>
      <c r="I91" s="94">
        <v>1</v>
      </c>
      <c r="J91" s="210">
        <v>2.3290000000000002</v>
      </c>
    </row>
    <row r="92" spans="1:10" s="1" customFormat="1" ht="11.25" x14ac:dyDescent="0.2">
      <c r="A92" s="179"/>
      <c r="B92" s="191">
        <v>338110</v>
      </c>
      <c r="C92" s="65" t="s">
        <v>248</v>
      </c>
      <c r="D92" s="67" t="s">
        <v>175</v>
      </c>
      <c r="E92" s="15">
        <v>4947.84</v>
      </c>
      <c r="F92" s="15">
        <f t="shared" si="1"/>
        <v>5937.41</v>
      </c>
      <c r="G92" s="400">
        <v>38</v>
      </c>
      <c r="H92" s="400">
        <v>1</v>
      </c>
      <c r="I92" s="94">
        <v>1</v>
      </c>
      <c r="J92" s="210">
        <v>2.2709999999999999</v>
      </c>
    </row>
    <row r="93" spans="1:10" s="1" customFormat="1" ht="11.25" x14ac:dyDescent="0.2">
      <c r="A93" s="179"/>
      <c r="B93" s="191">
        <v>338120</v>
      </c>
      <c r="C93" s="65" t="s">
        <v>248</v>
      </c>
      <c r="D93" s="67" t="s">
        <v>176</v>
      </c>
      <c r="E93" s="15">
        <v>4947.84</v>
      </c>
      <c r="F93" s="15">
        <f t="shared" si="1"/>
        <v>5937.41</v>
      </c>
      <c r="G93" s="400">
        <v>38</v>
      </c>
      <c r="H93" s="400">
        <v>1</v>
      </c>
      <c r="I93" s="94">
        <v>1</v>
      </c>
      <c r="J93" s="210">
        <v>2.609</v>
      </c>
    </row>
    <row r="94" spans="1:10" s="1" customFormat="1" ht="11.25" x14ac:dyDescent="0.2">
      <c r="A94" s="179"/>
      <c r="B94" s="191">
        <v>338150</v>
      </c>
      <c r="C94" s="65" t="s">
        <v>248</v>
      </c>
      <c r="D94" s="67" t="s">
        <v>178</v>
      </c>
      <c r="E94" s="15">
        <v>4947.84</v>
      </c>
      <c r="F94" s="15">
        <f t="shared" si="1"/>
        <v>5937.41</v>
      </c>
      <c r="G94" s="400">
        <v>29</v>
      </c>
      <c r="H94" s="400">
        <v>1</v>
      </c>
      <c r="I94" s="94">
        <v>1</v>
      </c>
      <c r="J94" s="210">
        <v>3.0539999999999998</v>
      </c>
    </row>
    <row r="95" spans="1:10" s="1" customFormat="1" ht="11.25" x14ac:dyDescent="0.2">
      <c r="A95" s="179"/>
      <c r="B95" s="191">
        <v>332200</v>
      </c>
      <c r="C95" s="65" t="s">
        <v>249</v>
      </c>
      <c r="D95" s="67" t="s">
        <v>64</v>
      </c>
      <c r="E95" s="15">
        <v>660.12</v>
      </c>
      <c r="F95" s="15">
        <f t="shared" si="1"/>
        <v>792.14</v>
      </c>
      <c r="G95" s="400">
        <v>320</v>
      </c>
      <c r="H95" s="400">
        <v>40</v>
      </c>
      <c r="I95" s="94">
        <v>1</v>
      </c>
      <c r="J95" s="210">
        <v>0.379</v>
      </c>
    </row>
    <row r="96" spans="1:10" s="1" customFormat="1" ht="11.25" x14ac:dyDescent="0.2">
      <c r="A96" s="179"/>
      <c r="B96" s="191">
        <v>333210</v>
      </c>
      <c r="C96" s="65" t="s">
        <v>249</v>
      </c>
      <c r="D96" s="67" t="s">
        <v>133</v>
      </c>
      <c r="E96" s="15">
        <v>770.62</v>
      </c>
      <c r="F96" s="15">
        <f t="shared" si="1"/>
        <v>924.74</v>
      </c>
      <c r="G96" s="400">
        <v>208</v>
      </c>
      <c r="H96" s="400">
        <v>26</v>
      </c>
      <c r="I96" s="94">
        <v>1</v>
      </c>
      <c r="J96" s="210">
        <v>0.498</v>
      </c>
    </row>
    <row r="97" spans="1:10" s="1" customFormat="1" ht="11.25" x14ac:dyDescent="0.2">
      <c r="A97" s="179"/>
      <c r="B97" s="191">
        <v>333200</v>
      </c>
      <c r="C97" s="65" t="s">
        <v>249</v>
      </c>
      <c r="D97" s="67" t="s">
        <v>134</v>
      </c>
      <c r="E97" s="15">
        <v>1158.19</v>
      </c>
      <c r="F97" s="15">
        <f t="shared" si="1"/>
        <v>1389.83</v>
      </c>
      <c r="G97" s="400">
        <v>160</v>
      </c>
      <c r="H97" s="400">
        <v>20</v>
      </c>
      <c r="I97" s="94">
        <v>1</v>
      </c>
      <c r="J97" s="210">
        <v>0.58899999999999997</v>
      </c>
    </row>
    <row r="98" spans="1:10" s="1" customFormat="1" ht="11.25" x14ac:dyDescent="0.2">
      <c r="A98" s="179"/>
      <c r="B98" s="191">
        <v>334220</v>
      </c>
      <c r="C98" s="65" t="s">
        <v>249</v>
      </c>
      <c r="D98" s="67" t="s">
        <v>96</v>
      </c>
      <c r="E98" s="15">
        <v>1213.5999999999999</v>
      </c>
      <c r="F98" s="15">
        <f t="shared" si="1"/>
        <v>1456.32</v>
      </c>
      <c r="G98" s="400">
        <v>192</v>
      </c>
      <c r="H98" s="400">
        <v>24</v>
      </c>
      <c r="I98" s="94">
        <v>1</v>
      </c>
      <c r="J98" s="210">
        <v>0.53600000000000003</v>
      </c>
    </row>
    <row r="99" spans="1:10" s="1" customFormat="1" ht="22.5" x14ac:dyDescent="0.2">
      <c r="A99" s="179"/>
      <c r="B99" s="191">
        <v>334230</v>
      </c>
      <c r="C99" s="65" t="s">
        <v>591</v>
      </c>
      <c r="D99" s="67" t="s">
        <v>96</v>
      </c>
      <c r="E99" s="15">
        <v>1213.5999999999999</v>
      </c>
      <c r="F99" s="15">
        <f t="shared" si="1"/>
        <v>1456.32</v>
      </c>
      <c r="G99" s="400">
        <v>192</v>
      </c>
      <c r="H99" s="400">
        <v>24</v>
      </c>
      <c r="I99" s="94">
        <v>1</v>
      </c>
      <c r="J99" s="210">
        <v>0.51</v>
      </c>
    </row>
    <row r="100" spans="1:10" s="1" customFormat="1" ht="11.25" x14ac:dyDescent="0.2">
      <c r="A100" s="179"/>
      <c r="B100" s="191">
        <v>334210</v>
      </c>
      <c r="C100" s="65" t="s">
        <v>249</v>
      </c>
      <c r="D100" s="67" t="s">
        <v>146</v>
      </c>
      <c r="E100" s="15">
        <v>1213.5999999999999</v>
      </c>
      <c r="F100" s="15">
        <f t="shared" si="1"/>
        <v>1456.32</v>
      </c>
      <c r="G100" s="400">
        <v>144</v>
      </c>
      <c r="H100" s="400">
        <v>18</v>
      </c>
      <c r="I100" s="94">
        <v>1</v>
      </c>
      <c r="J100" s="210">
        <v>0.66100000000000003</v>
      </c>
    </row>
    <row r="101" spans="1:10" s="1" customFormat="1" ht="11.25" x14ac:dyDescent="0.2">
      <c r="A101" s="179"/>
      <c r="B101" s="191">
        <v>334200</v>
      </c>
      <c r="C101" s="65" t="s">
        <v>249</v>
      </c>
      <c r="D101" s="67" t="s">
        <v>98</v>
      </c>
      <c r="E101" s="15">
        <v>1652.06</v>
      </c>
      <c r="F101" s="15">
        <f t="shared" si="1"/>
        <v>1982.47</v>
      </c>
      <c r="G101" s="400">
        <v>128</v>
      </c>
      <c r="H101" s="400">
        <v>16</v>
      </c>
      <c r="I101" s="94">
        <v>1</v>
      </c>
      <c r="J101" s="210">
        <v>0.66300000000000003</v>
      </c>
    </row>
    <row r="102" spans="1:10" s="1" customFormat="1" ht="11.25" x14ac:dyDescent="0.2">
      <c r="A102" s="179"/>
      <c r="B102" s="191">
        <v>335220</v>
      </c>
      <c r="C102" s="65" t="s">
        <v>249</v>
      </c>
      <c r="D102" s="67" t="s">
        <v>135</v>
      </c>
      <c r="E102" s="15">
        <v>1213.5999999999999</v>
      </c>
      <c r="F102" s="15">
        <f t="shared" si="1"/>
        <v>1456.32</v>
      </c>
      <c r="G102" s="400">
        <v>112</v>
      </c>
      <c r="H102" s="400">
        <v>14</v>
      </c>
      <c r="I102" s="94">
        <v>1</v>
      </c>
      <c r="J102" s="210">
        <v>0.73599999999999999</v>
      </c>
    </row>
    <row r="103" spans="1:10" s="1" customFormat="1" ht="22.5" x14ac:dyDescent="0.2">
      <c r="A103" s="179"/>
      <c r="B103" s="191">
        <v>335240</v>
      </c>
      <c r="C103" s="65" t="s">
        <v>591</v>
      </c>
      <c r="D103" s="67" t="s">
        <v>638</v>
      </c>
      <c r="E103" s="15">
        <v>1213.5999999999999</v>
      </c>
      <c r="F103" s="15">
        <f t="shared" si="1"/>
        <v>1456.32</v>
      </c>
      <c r="G103" s="400">
        <v>112</v>
      </c>
      <c r="H103" s="400">
        <v>14</v>
      </c>
      <c r="I103" s="94">
        <v>1</v>
      </c>
      <c r="J103" s="210">
        <v>0.74299999999999999</v>
      </c>
    </row>
    <row r="104" spans="1:10" s="1" customFormat="1" ht="11.25" x14ac:dyDescent="0.2">
      <c r="A104" s="179"/>
      <c r="B104" s="191">
        <v>335210</v>
      </c>
      <c r="C104" s="65" t="s">
        <v>249</v>
      </c>
      <c r="D104" s="67" t="s">
        <v>136</v>
      </c>
      <c r="E104" s="15">
        <v>1652.06</v>
      </c>
      <c r="F104" s="15">
        <f t="shared" si="1"/>
        <v>1982.47</v>
      </c>
      <c r="G104" s="400">
        <v>96</v>
      </c>
      <c r="H104" s="400">
        <v>12</v>
      </c>
      <c r="I104" s="94">
        <v>1</v>
      </c>
      <c r="J104" s="210">
        <v>0.92100000000000004</v>
      </c>
    </row>
    <row r="105" spans="1:10" s="1" customFormat="1" ht="11.25" x14ac:dyDescent="0.2">
      <c r="A105" s="179"/>
      <c r="B105" s="191">
        <v>335230</v>
      </c>
      <c r="C105" s="65" t="s">
        <v>249</v>
      </c>
      <c r="D105" s="67" t="s">
        <v>639</v>
      </c>
      <c r="E105" s="15">
        <v>1365.2</v>
      </c>
      <c r="F105" s="15">
        <f t="shared" si="1"/>
        <v>1638.24</v>
      </c>
      <c r="G105" s="400">
        <v>80</v>
      </c>
      <c r="H105" s="400">
        <v>10</v>
      </c>
      <c r="I105" s="94">
        <v>1</v>
      </c>
      <c r="J105" s="210">
        <v>1.1000000000000001</v>
      </c>
    </row>
    <row r="106" spans="1:10" s="1" customFormat="1" ht="11.25" x14ac:dyDescent="0.2">
      <c r="A106" s="179"/>
      <c r="B106" s="191">
        <v>335200</v>
      </c>
      <c r="C106" s="65" t="s">
        <v>249</v>
      </c>
      <c r="D106" s="67" t="s">
        <v>109</v>
      </c>
      <c r="E106" s="15">
        <v>1762.9</v>
      </c>
      <c r="F106" s="15">
        <f t="shared" si="1"/>
        <v>2115.48</v>
      </c>
      <c r="G106" s="400">
        <v>72</v>
      </c>
      <c r="H106" s="400">
        <v>9</v>
      </c>
      <c r="I106" s="94">
        <v>1</v>
      </c>
      <c r="J106" s="210">
        <v>1.0900000000000001</v>
      </c>
    </row>
    <row r="107" spans="1:10" s="1" customFormat="1" ht="11.25" x14ac:dyDescent="0.2">
      <c r="A107" s="179"/>
      <c r="B107" s="191">
        <v>336210</v>
      </c>
      <c r="C107" s="65" t="s">
        <v>249</v>
      </c>
      <c r="D107" s="67" t="s">
        <v>110</v>
      </c>
      <c r="E107" s="15">
        <v>5705.52</v>
      </c>
      <c r="F107" s="15">
        <f t="shared" si="1"/>
        <v>6846.62</v>
      </c>
      <c r="G107" s="400">
        <v>56</v>
      </c>
      <c r="H107" s="400">
        <v>7</v>
      </c>
      <c r="I107" s="94">
        <v>1</v>
      </c>
      <c r="J107" s="210">
        <v>1.3660000000000001</v>
      </c>
    </row>
    <row r="108" spans="1:10" s="1" customFormat="1" ht="11.25" x14ac:dyDescent="0.2">
      <c r="A108" s="179"/>
      <c r="B108" s="191">
        <v>336200</v>
      </c>
      <c r="C108" s="65" t="s">
        <v>249</v>
      </c>
      <c r="D108" s="67" t="s">
        <v>15</v>
      </c>
      <c r="E108" s="15">
        <v>6897.87</v>
      </c>
      <c r="F108" s="15">
        <f t="shared" si="1"/>
        <v>8277.44</v>
      </c>
      <c r="G108" s="400">
        <v>40</v>
      </c>
      <c r="H108" s="400">
        <v>5</v>
      </c>
      <c r="I108" s="94">
        <v>1</v>
      </c>
      <c r="J108" s="210">
        <v>1.75</v>
      </c>
    </row>
    <row r="109" spans="1:10" s="1" customFormat="1" ht="11.25" x14ac:dyDescent="0.2">
      <c r="A109" s="179"/>
      <c r="B109" s="191">
        <v>337210</v>
      </c>
      <c r="C109" s="65" t="s">
        <v>249</v>
      </c>
      <c r="D109" s="67" t="s">
        <v>111</v>
      </c>
      <c r="E109" s="15">
        <v>7408.86</v>
      </c>
      <c r="F109" s="15">
        <f t="shared" si="1"/>
        <v>8890.6299999999992</v>
      </c>
      <c r="G109" s="400">
        <v>36</v>
      </c>
      <c r="H109" s="400">
        <v>6</v>
      </c>
      <c r="I109" s="94">
        <v>1</v>
      </c>
      <c r="J109" s="210">
        <v>1.91</v>
      </c>
    </row>
    <row r="110" spans="1:10" s="1" customFormat="1" ht="11.25" x14ac:dyDescent="0.2">
      <c r="A110" s="179"/>
      <c r="B110" s="191">
        <v>337200</v>
      </c>
      <c r="C110" s="65" t="s">
        <v>249</v>
      </c>
      <c r="D110" s="67" t="s">
        <v>585</v>
      </c>
      <c r="E110" s="15">
        <v>9946.49</v>
      </c>
      <c r="F110" s="15">
        <f t="shared" si="1"/>
        <v>11935.79</v>
      </c>
      <c r="G110" s="400">
        <v>24</v>
      </c>
      <c r="H110" s="400">
        <v>4</v>
      </c>
      <c r="I110" s="94">
        <v>1</v>
      </c>
      <c r="J110" s="210">
        <v>2.6779999999999999</v>
      </c>
    </row>
    <row r="111" spans="1:10" s="1" customFormat="1" ht="11.25" x14ac:dyDescent="0.2">
      <c r="A111" s="179"/>
      <c r="B111" s="191">
        <v>338230</v>
      </c>
      <c r="C111" s="65" t="s">
        <v>249</v>
      </c>
      <c r="D111" s="67" t="s">
        <v>192</v>
      </c>
      <c r="E111" s="15">
        <v>9383.67</v>
      </c>
      <c r="F111" s="15">
        <f t="shared" si="1"/>
        <v>11260.4</v>
      </c>
      <c r="G111" s="400">
        <v>28</v>
      </c>
      <c r="H111" s="400">
        <v>1</v>
      </c>
      <c r="I111" s="94">
        <v>1</v>
      </c>
      <c r="J111" s="210">
        <v>3.2130000000000001</v>
      </c>
    </row>
    <row r="112" spans="1:10" s="1" customFormat="1" ht="11.25" x14ac:dyDescent="0.2">
      <c r="A112" s="179"/>
      <c r="B112" s="191">
        <v>338210</v>
      </c>
      <c r="C112" s="84" t="s">
        <v>249</v>
      </c>
      <c r="D112" s="67" t="s">
        <v>545</v>
      </c>
      <c r="E112" s="15">
        <v>11973.63</v>
      </c>
      <c r="F112" s="15">
        <f t="shared" si="1"/>
        <v>14368.36</v>
      </c>
      <c r="G112" s="400">
        <v>20</v>
      </c>
      <c r="H112" s="400">
        <v>1</v>
      </c>
      <c r="I112" s="94">
        <v>1</v>
      </c>
      <c r="J112" s="210">
        <v>4.1680000000000001</v>
      </c>
    </row>
    <row r="113" spans="1:10" s="1" customFormat="1" ht="11.25" x14ac:dyDescent="0.2">
      <c r="A113" s="179"/>
      <c r="B113" s="191">
        <v>338200</v>
      </c>
      <c r="C113" s="84" t="s">
        <v>249</v>
      </c>
      <c r="D113" s="67" t="s">
        <v>250</v>
      </c>
      <c r="E113" s="15">
        <v>12118.28</v>
      </c>
      <c r="F113" s="15">
        <f t="shared" si="1"/>
        <v>14541.94</v>
      </c>
      <c r="G113" s="400">
        <v>14</v>
      </c>
      <c r="H113" s="400">
        <v>1</v>
      </c>
      <c r="I113" s="94">
        <v>1</v>
      </c>
      <c r="J113" s="210">
        <v>5.5389999999999997</v>
      </c>
    </row>
    <row r="114" spans="1:10" s="1" customFormat="1" ht="11.25" x14ac:dyDescent="0.2">
      <c r="A114" s="179"/>
      <c r="B114" s="191">
        <v>332300</v>
      </c>
      <c r="C114" s="84" t="s">
        <v>249</v>
      </c>
      <c r="D114" s="67" t="s">
        <v>67</v>
      </c>
      <c r="E114" s="15">
        <v>660.12</v>
      </c>
      <c r="F114" s="15">
        <f t="shared" si="1"/>
        <v>792.14</v>
      </c>
      <c r="G114" s="400">
        <v>352</v>
      </c>
      <c r="H114" s="400">
        <v>44</v>
      </c>
      <c r="I114" s="94">
        <v>1</v>
      </c>
      <c r="J114" s="210">
        <v>0.35599999999999998</v>
      </c>
    </row>
    <row r="115" spans="1:10" s="1" customFormat="1" ht="11.25" x14ac:dyDescent="0.2">
      <c r="A115" s="179"/>
      <c r="B115" s="191">
        <v>333310</v>
      </c>
      <c r="C115" s="84" t="s">
        <v>249</v>
      </c>
      <c r="D115" s="67" t="s">
        <v>137</v>
      </c>
      <c r="E115" s="15">
        <v>770.62</v>
      </c>
      <c r="F115" s="15">
        <f t="shared" si="1"/>
        <v>924.74</v>
      </c>
      <c r="G115" s="400">
        <v>256</v>
      </c>
      <c r="H115" s="400">
        <v>32</v>
      </c>
      <c r="I115" s="94">
        <v>1</v>
      </c>
      <c r="J115" s="210">
        <v>0.48399999999999999</v>
      </c>
    </row>
    <row r="116" spans="1:10" s="1" customFormat="1" ht="11.25" x14ac:dyDescent="0.2">
      <c r="A116" s="179"/>
      <c r="B116" s="191">
        <v>333300</v>
      </c>
      <c r="C116" s="84" t="s">
        <v>249</v>
      </c>
      <c r="D116" s="67" t="s">
        <v>138</v>
      </c>
      <c r="E116" s="15">
        <v>605.52</v>
      </c>
      <c r="F116" s="15">
        <f t="shared" si="1"/>
        <v>726.62</v>
      </c>
      <c r="G116" s="400">
        <v>176</v>
      </c>
      <c r="H116" s="400">
        <v>22</v>
      </c>
      <c r="I116" s="94">
        <v>1</v>
      </c>
      <c r="J116" s="210">
        <v>0.54200000000000004</v>
      </c>
    </row>
    <row r="117" spans="1:10" s="1" customFormat="1" ht="11.25" x14ac:dyDescent="0.2">
      <c r="A117" s="179"/>
      <c r="B117" s="191">
        <v>335320</v>
      </c>
      <c r="C117" s="84" t="s">
        <v>249</v>
      </c>
      <c r="D117" s="67" t="s">
        <v>139</v>
      </c>
      <c r="E117" s="15">
        <v>1213.5999999999999</v>
      </c>
      <c r="F117" s="15">
        <f t="shared" si="1"/>
        <v>1456.32</v>
      </c>
      <c r="G117" s="400">
        <v>144</v>
      </c>
      <c r="H117" s="400">
        <v>18</v>
      </c>
      <c r="I117" s="94">
        <v>1</v>
      </c>
      <c r="J117" s="210">
        <v>0.69599999999999995</v>
      </c>
    </row>
    <row r="118" spans="1:10" s="1" customFormat="1" ht="11.25" x14ac:dyDescent="0.2">
      <c r="A118" s="179"/>
      <c r="B118" s="191">
        <v>335310</v>
      </c>
      <c r="C118" s="84" t="s">
        <v>249</v>
      </c>
      <c r="D118" s="67" t="s">
        <v>140</v>
      </c>
      <c r="E118" s="15">
        <v>1652.06</v>
      </c>
      <c r="F118" s="15">
        <f t="shared" si="1"/>
        <v>1982.47</v>
      </c>
      <c r="G118" s="400">
        <v>112</v>
      </c>
      <c r="H118" s="400">
        <v>14</v>
      </c>
      <c r="I118" s="94">
        <v>1</v>
      </c>
      <c r="J118" s="210">
        <v>0.83099999999999996</v>
      </c>
    </row>
    <row r="119" spans="1:10" s="1" customFormat="1" ht="11.25" x14ac:dyDescent="0.2">
      <c r="A119" s="179"/>
      <c r="B119" s="191">
        <v>335300</v>
      </c>
      <c r="C119" s="84" t="s">
        <v>249</v>
      </c>
      <c r="D119" s="67" t="s">
        <v>141</v>
      </c>
      <c r="E119" s="15">
        <v>1762.9</v>
      </c>
      <c r="F119" s="15">
        <f t="shared" si="1"/>
        <v>2115.48</v>
      </c>
      <c r="G119" s="400">
        <v>80</v>
      </c>
      <c r="H119" s="400">
        <v>10</v>
      </c>
      <c r="I119" s="94">
        <v>1</v>
      </c>
      <c r="J119" s="210">
        <v>0.998</v>
      </c>
    </row>
    <row r="120" spans="1:10" s="1" customFormat="1" ht="11.25" x14ac:dyDescent="0.2">
      <c r="A120" s="179"/>
      <c r="B120" s="191">
        <v>332400</v>
      </c>
      <c r="C120" s="84" t="s">
        <v>249</v>
      </c>
      <c r="D120" s="67" t="s">
        <v>69</v>
      </c>
      <c r="E120" s="15">
        <v>660.12</v>
      </c>
      <c r="F120" s="15">
        <f t="shared" si="1"/>
        <v>792.14</v>
      </c>
      <c r="G120" s="400">
        <v>384</v>
      </c>
      <c r="H120" s="400">
        <v>48</v>
      </c>
      <c r="I120" s="94">
        <v>1</v>
      </c>
      <c r="J120" s="210">
        <v>0.34</v>
      </c>
    </row>
    <row r="121" spans="1:10" s="1" customFormat="1" ht="11.25" x14ac:dyDescent="0.2">
      <c r="A121" s="179"/>
      <c r="B121" s="191">
        <v>333410</v>
      </c>
      <c r="C121" s="84" t="s">
        <v>249</v>
      </c>
      <c r="D121" s="67" t="s">
        <v>142</v>
      </c>
      <c r="E121" s="15">
        <v>770.62</v>
      </c>
      <c r="F121" s="15">
        <f t="shared" si="1"/>
        <v>924.74</v>
      </c>
      <c r="G121" s="400">
        <v>272</v>
      </c>
      <c r="H121" s="400">
        <v>34</v>
      </c>
      <c r="I121" s="94">
        <v>1</v>
      </c>
      <c r="J121" s="210">
        <v>0.42299999999999999</v>
      </c>
    </row>
    <row r="122" spans="1:10" s="1" customFormat="1" ht="11.25" x14ac:dyDescent="0.2">
      <c r="A122" s="179"/>
      <c r="B122" s="191">
        <v>333400</v>
      </c>
      <c r="C122" s="84" t="s">
        <v>249</v>
      </c>
      <c r="D122" s="67" t="s">
        <v>143</v>
      </c>
      <c r="E122" s="15">
        <v>1158.19</v>
      </c>
      <c r="F122" s="15">
        <f t="shared" si="1"/>
        <v>1389.83</v>
      </c>
      <c r="G122" s="400">
        <v>208</v>
      </c>
      <c r="H122" s="400">
        <v>26</v>
      </c>
      <c r="I122" s="94">
        <v>1</v>
      </c>
      <c r="J122" s="210">
        <v>0.45700000000000002</v>
      </c>
    </row>
    <row r="123" spans="1:10" s="1" customFormat="1" ht="11.25" x14ac:dyDescent="0.2">
      <c r="A123" s="179"/>
      <c r="B123" s="191">
        <v>334420</v>
      </c>
      <c r="C123" s="84" t="s">
        <v>249</v>
      </c>
      <c r="D123" s="67" t="s">
        <v>97</v>
      </c>
      <c r="E123" s="15">
        <v>1213.5999999999999</v>
      </c>
      <c r="F123" s="15">
        <f t="shared" si="1"/>
        <v>1456.32</v>
      </c>
      <c r="G123" s="400">
        <v>208</v>
      </c>
      <c r="H123" s="400">
        <v>26</v>
      </c>
      <c r="I123" s="94">
        <v>1</v>
      </c>
      <c r="J123" s="210">
        <v>0.439</v>
      </c>
    </row>
    <row r="124" spans="1:10" s="1" customFormat="1" ht="22.5" x14ac:dyDescent="0.2">
      <c r="A124" s="179"/>
      <c r="B124" s="191">
        <v>334430</v>
      </c>
      <c r="C124" s="84" t="s">
        <v>591</v>
      </c>
      <c r="D124" s="67" t="s">
        <v>97</v>
      </c>
      <c r="E124" s="15">
        <v>1213.5999999999999</v>
      </c>
      <c r="F124" s="15">
        <f t="shared" si="1"/>
        <v>1456.32</v>
      </c>
      <c r="G124" s="400">
        <v>208</v>
      </c>
      <c r="H124" s="400">
        <v>26</v>
      </c>
      <c r="I124" s="94">
        <v>1</v>
      </c>
      <c r="J124" s="210">
        <v>0.49299999999999999</v>
      </c>
    </row>
    <row r="125" spans="1:10" s="1" customFormat="1" ht="11.25" x14ac:dyDescent="0.2">
      <c r="A125" s="179"/>
      <c r="B125" s="191">
        <v>334410</v>
      </c>
      <c r="C125" s="84" t="s">
        <v>249</v>
      </c>
      <c r="D125" s="67" t="s">
        <v>147</v>
      </c>
      <c r="E125" s="15">
        <v>1213.5999999999999</v>
      </c>
      <c r="F125" s="15">
        <f t="shared" si="1"/>
        <v>1456.32</v>
      </c>
      <c r="G125" s="400">
        <v>176</v>
      </c>
      <c r="H125" s="400">
        <v>22</v>
      </c>
      <c r="I125" s="94">
        <v>1</v>
      </c>
      <c r="J125" s="210">
        <v>0.51300000000000001</v>
      </c>
    </row>
    <row r="126" spans="1:10" s="1" customFormat="1" ht="11.25" x14ac:dyDescent="0.2">
      <c r="A126" s="179"/>
      <c r="B126" s="191">
        <v>334400</v>
      </c>
      <c r="C126" s="84" t="s">
        <v>249</v>
      </c>
      <c r="D126" s="67" t="s">
        <v>99</v>
      </c>
      <c r="E126" s="15">
        <v>1652.06</v>
      </c>
      <c r="F126" s="15">
        <f t="shared" si="1"/>
        <v>1982.47</v>
      </c>
      <c r="G126" s="400">
        <v>128</v>
      </c>
      <c r="H126" s="400">
        <v>16</v>
      </c>
      <c r="I126" s="94">
        <v>1</v>
      </c>
      <c r="J126" s="210">
        <v>0.53800000000000003</v>
      </c>
    </row>
    <row r="127" spans="1:10" s="1" customFormat="1" ht="11.25" x14ac:dyDescent="0.2">
      <c r="A127" s="179"/>
      <c r="B127" s="191">
        <v>335420</v>
      </c>
      <c r="C127" s="84" t="s">
        <v>249</v>
      </c>
      <c r="D127" s="67" t="s">
        <v>548</v>
      </c>
      <c r="E127" s="15">
        <v>1213.5999999999999</v>
      </c>
      <c r="F127" s="15">
        <f t="shared" si="1"/>
        <v>1456.32</v>
      </c>
      <c r="G127" s="400">
        <v>144</v>
      </c>
      <c r="H127" s="400">
        <v>18</v>
      </c>
      <c r="I127" s="94">
        <v>1</v>
      </c>
      <c r="J127" s="210">
        <v>0.63400000000000001</v>
      </c>
    </row>
    <row r="128" spans="1:10" s="1" customFormat="1" ht="22.5" x14ac:dyDescent="0.2">
      <c r="A128" s="179"/>
      <c r="B128" s="191">
        <v>335440</v>
      </c>
      <c r="C128" s="84" t="s">
        <v>591</v>
      </c>
      <c r="D128" s="67" t="s">
        <v>640</v>
      </c>
      <c r="E128" s="15">
        <v>1213.5999999999999</v>
      </c>
      <c r="F128" s="15">
        <f t="shared" si="1"/>
        <v>1456.32</v>
      </c>
      <c r="G128" s="400">
        <v>144</v>
      </c>
      <c r="H128" s="400">
        <v>18</v>
      </c>
      <c r="I128" s="94">
        <v>1</v>
      </c>
      <c r="J128" s="278">
        <v>0.71599999999999997</v>
      </c>
    </row>
    <row r="129" spans="1:10" s="1" customFormat="1" ht="11.25" x14ac:dyDescent="0.2">
      <c r="A129" s="179"/>
      <c r="B129" s="191">
        <v>335410</v>
      </c>
      <c r="C129" s="84" t="s">
        <v>249</v>
      </c>
      <c r="D129" s="67" t="s">
        <v>549</v>
      </c>
      <c r="E129" s="15">
        <v>1652.06</v>
      </c>
      <c r="F129" s="15">
        <f t="shared" si="1"/>
        <v>1982.47</v>
      </c>
      <c r="G129" s="400">
        <v>112</v>
      </c>
      <c r="H129" s="400">
        <v>14</v>
      </c>
      <c r="I129" s="94">
        <v>1</v>
      </c>
      <c r="J129" s="210">
        <v>0.77700000000000002</v>
      </c>
    </row>
    <row r="130" spans="1:10" s="1" customFormat="1" ht="11.25" x14ac:dyDescent="0.2">
      <c r="A130" s="179"/>
      <c r="B130" s="191">
        <v>335430</v>
      </c>
      <c r="C130" s="84" t="s">
        <v>249</v>
      </c>
      <c r="D130" s="67" t="s">
        <v>641</v>
      </c>
      <c r="E130" s="15">
        <v>1295.93</v>
      </c>
      <c r="F130" s="15">
        <f t="shared" si="1"/>
        <v>1555.12</v>
      </c>
      <c r="G130" s="400">
        <v>80</v>
      </c>
      <c r="H130" s="400">
        <v>10</v>
      </c>
      <c r="I130" s="94">
        <v>1</v>
      </c>
      <c r="J130" s="210">
        <v>1</v>
      </c>
    </row>
    <row r="131" spans="1:10" s="1" customFormat="1" ht="11.25" x14ac:dyDescent="0.2">
      <c r="A131" s="179"/>
      <c r="B131" s="191">
        <v>335400</v>
      </c>
      <c r="C131" s="84" t="s">
        <v>249</v>
      </c>
      <c r="D131" s="67" t="s">
        <v>112</v>
      </c>
      <c r="E131" s="15">
        <v>1762.9</v>
      </c>
      <c r="F131" s="15">
        <f t="shared" si="1"/>
        <v>2115.48</v>
      </c>
      <c r="G131" s="400">
        <v>80</v>
      </c>
      <c r="H131" s="400">
        <v>10</v>
      </c>
      <c r="I131" s="94">
        <v>1</v>
      </c>
      <c r="J131" s="210">
        <v>1.077</v>
      </c>
    </row>
    <row r="132" spans="1:10" s="1" customFormat="1" ht="11.25" x14ac:dyDescent="0.2">
      <c r="A132" s="179"/>
      <c r="B132" s="373">
        <v>335405</v>
      </c>
      <c r="C132" s="369" t="s">
        <v>725</v>
      </c>
      <c r="D132" s="370" t="s">
        <v>112</v>
      </c>
      <c r="E132" s="15">
        <v>3349.51</v>
      </c>
      <c r="F132" s="15">
        <f t="shared" ref="F132" si="3">ROUND(E132*1.2,2)</f>
        <v>4019.41</v>
      </c>
      <c r="G132" s="400">
        <v>80</v>
      </c>
      <c r="H132" s="400">
        <v>10</v>
      </c>
      <c r="I132" s="441">
        <v>1</v>
      </c>
      <c r="J132" s="442">
        <v>1.5349999999999999</v>
      </c>
    </row>
    <row r="133" spans="1:10" s="1" customFormat="1" ht="11.25" x14ac:dyDescent="0.2">
      <c r="A133" s="179"/>
      <c r="B133" s="191">
        <v>336410</v>
      </c>
      <c r="C133" s="84" t="s">
        <v>249</v>
      </c>
      <c r="D133" s="67" t="s">
        <v>113</v>
      </c>
      <c r="E133" s="15">
        <v>5705.52</v>
      </c>
      <c r="F133" s="15">
        <f t="shared" si="1"/>
        <v>6846.62</v>
      </c>
      <c r="G133" s="400">
        <v>64</v>
      </c>
      <c r="H133" s="400">
        <v>8</v>
      </c>
      <c r="I133" s="94">
        <v>1</v>
      </c>
      <c r="J133" s="210">
        <v>1.2170000000000001</v>
      </c>
    </row>
    <row r="134" spans="1:10" s="1" customFormat="1" ht="11.25" x14ac:dyDescent="0.2">
      <c r="A134" s="179"/>
      <c r="B134" s="191">
        <v>336400</v>
      </c>
      <c r="C134" s="84" t="s">
        <v>249</v>
      </c>
      <c r="D134" s="67" t="s">
        <v>16</v>
      </c>
      <c r="E134" s="15">
        <v>6897.87</v>
      </c>
      <c r="F134" s="15">
        <f t="shared" si="1"/>
        <v>8277.44</v>
      </c>
      <c r="G134" s="400">
        <v>56</v>
      </c>
      <c r="H134" s="400">
        <v>7</v>
      </c>
      <c r="I134" s="94">
        <v>1</v>
      </c>
      <c r="J134" s="210">
        <v>1.3169999999999999</v>
      </c>
    </row>
    <row r="135" spans="1:10" s="1" customFormat="1" ht="11.25" x14ac:dyDescent="0.2">
      <c r="A135" s="179"/>
      <c r="B135" s="191">
        <v>337410</v>
      </c>
      <c r="C135" s="84" t="s">
        <v>249</v>
      </c>
      <c r="D135" s="67" t="s">
        <v>546</v>
      </c>
      <c r="E135" s="15">
        <v>6125.22</v>
      </c>
      <c r="F135" s="15">
        <f t="shared" si="1"/>
        <v>7350.26</v>
      </c>
      <c r="G135" s="400">
        <v>36</v>
      </c>
      <c r="H135" s="400">
        <v>6</v>
      </c>
      <c r="I135" s="94">
        <v>1</v>
      </c>
      <c r="J135" s="210">
        <v>1.718</v>
      </c>
    </row>
    <row r="136" spans="1:10" s="1" customFormat="1" ht="11.25" x14ac:dyDescent="0.2">
      <c r="A136" s="179"/>
      <c r="B136" s="191">
        <v>337400</v>
      </c>
      <c r="C136" s="84" t="s">
        <v>249</v>
      </c>
      <c r="D136" s="67" t="s">
        <v>547</v>
      </c>
      <c r="E136" s="15">
        <v>7674.93</v>
      </c>
      <c r="F136" s="15">
        <f t="shared" si="1"/>
        <v>9209.92</v>
      </c>
      <c r="G136" s="400">
        <v>30</v>
      </c>
      <c r="H136" s="400">
        <v>5</v>
      </c>
      <c r="I136" s="94">
        <v>1</v>
      </c>
      <c r="J136" s="210">
        <v>2.238</v>
      </c>
    </row>
    <row r="137" spans="1:10" s="1" customFormat="1" ht="11.25" x14ac:dyDescent="0.2">
      <c r="A137" s="179"/>
      <c r="B137" s="191">
        <v>338430</v>
      </c>
      <c r="C137" s="84" t="s">
        <v>249</v>
      </c>
      <c r="D137" s="67" t="s">
        <v>625</v>
      </c>
      <c r="E137" s="15">
        <v>9721.5400000000009</v>
      </c>
      <c r="F137" s="15">
        <f t="shared" si="1"/>
        <v>11665.85</v>
      </c>
      <c r="G137" s="400">
        <v>30</v>
      </c>
      <c r="H137" s="400">
        <v>1</v>
      </c>
      <c r="I137" s="94">
        <v>1</v>
      </c>
      <c r="J137" s="210">
        <v>3.1850000000000001</v>
      </c>
    </row>
    <row r="138" spans="1:10" s="1" customFormat="1" ht="11.25" x14ac:dyDescent="0.2">
      <c r="A138" s="179"/>
      <c r="B138" s="191">
        <v>338410</v>
      </c>
      <c r="C138" s="84" t="s">
        <v>249</v>
      </c>
      <c r="D138" s="67" t="s">
        <v>626</v>
      </c>
      <c r="E138" s="15">
        <v>10378.39</v>
      </c>
      <c r="F138" s="15">
        <f t="shared" si="1"/>
        <v>12454.07</v>
      </c>
      <c r="G138" s="400">
        <v>26</v>
      </c>
      <c r="H138" s="400">
        <v>1</v>
      </c>
      <c r="I138" s="94">
        <v>1</v>
      </c>
      <c r="J138" s="210">
        <v>3.5369999999999999</v>
      </c>
    </row>
    <row r="139" spans="1:10" s="1" customFormat="1" ht="11.25" x14ac:dyDescent="0.2">
      <c r="A139" s="179"/>
      <c r="B139" s="191">
        <v>333900</v>
      </c>
      <c r="C139" s="65" t="s">
        <v>349</v>
      </c>
      <c r="D139" s="67" t="s">
        <v>143</v>
      </c>
      <c r="E139" s="15">
        <v>3039.48</v>
      </c>
      <c r="F139" s="15">
        <f t="shared" si="1"/>
        <v>3647.38</v>
      </c>
      <c r="G139" s="400">
        <v>160</v>
      </c>
      <c r="H139" s="400">
        <v>20</v>
      </c>
      <c r="I139" s="94">
        <v>1</v>
      </c>
      <c r="J139" s="210">
        <v>0.65</v>
      </c>
    </row>
    <row r="140" spans="1:10" s="1" customFormat="1" ht="11.25" x14ac:dyDescent="0.2">
      <c r="A140" s="179"/>
      <c r="B140" s="191">
        <v>334900</v>
      </c>
      <c r="C140" s="65" t="s">
        <v>349</v>
      </c>
      <c r="D140" s="67" t="s">
        <v>99</v>
      </c>
      <c r="E140" s="15">
        <v>4337</v>
      </c>
      <c r="F140" s="15">
        <f t="shared" si="1"/>
        <v>5204.3999999999996</v>
      </c>
      <c r="G140" s="401">
        <v>80</v>
      </c>
      <c r="H140" s="400">
        <v>10</v>
      </c>
      <c r="I140" s="94">
        <v>1</v>
      </c>
      <c r="J140" s="210">
        <v>0.60099999999999998</v>
      </c>
    </row>
    <row r="141" spans="1:10" s="1" customFormat="1" ht="11.25" x14ac:dyDescent="0.2">
      <c r="A141" s="179"/>
      <c r="B141" s="191">
        <v>335900</v>
      </c>
      <c r="C141" s="65" t="s">
        <v>349</v>
      </c>
      <c r="D141" s="67" t="s">
        <v>112</v>
      </c>
      <c r="E141" s="62">
        <v>4015.74</v>
      </c>
      <c r="F141" s="62">
        <f t="shared" si="1"/>
        <v>4818.8900000000003</v>
      </c>
      <c r="G141" s="401">
        <v>64</v>
      </c>
      <c r="H141" s="401">
        <v>8</v>
      </c>
      <c r="I141" s="94">
        <v>1</v>
      </c>
      <c r="J141" s="210">
        <v>1.1399999999999999</v>
      </c>
    </row>
    <row r="142" spans="1:10" s="1" customFormat="1" ht="11.25" x14ac:dyDescent="0.2">
      <c r="A142" s="179"/>
      <c r="B142" s="191">
        <v>335910</v>
      </c>
      <c r="C142" s="65" t="s">
        <v>251</v>
      </c>
      <c r="D142" s="67" t="s">
        <v>290</v>
      </c>
      <c r="E142" s="62">
        <v>4127.45</v>
      </c>
      <c r="F142" s="62">
        <f t="shared" si="1"/>
        <v>4952.9399999999996</v>
      </c>
      <c r="G142" s="401">
        <v>80</v>
      </c>
      <c r="H142" s="401">
        <v>10</v>
      </c>
      <c r="I142" s="94">
        <v>1</v>
      </c>
      <c r="J142" s="210">
        <v>1.2929999999999999</v>
      </c>
    </row>
    <row r="143" spans="1:10" s="1" customFormat="1" ht="11.25" x14ac:dyDescent="0.2">
      <c r="A143" s="179"/>
      <c r="B143" s="191">
        <v>334670</v>
      </c>
      <c r="C143" s="65" t="s">
        <v>593</v>
      </c>
      <c r="D143" s="67" t="s">
        <v>627</v>
      </c>
      <c r="E143" s="62">
        <v>33953.61</v>
      </c>
      <c r="F143" s="62">
        <f t="shared" ref="F143:F207" si="4">ROUND(E143*1.2,2)</f>
        <v>40744.33</v>
      </c>
      <c r="G143" s="401">
        <v>25</v>
      </c>
      <c r="H143" s="401">
        <v>1</v>
      </c>
      <c r="I143" s="94">
        <v>1</v>
      </c>
      <c r="J143" s="210">
        <v>2.1</v>
      </c>
    </row>
    <row r="144" spans="1:10" s="1" customFormat="1" ht="22.5" x14ac:dyDescent="0.2">
      <c r="A144" s="179"/>
      <c r="B144" s="191">
        <v>334680</v>
      </c>
      <c r="C144" s="65" t="s">
        <v>594</v>
      </c>
      <c r="D144" s="67" t="s">
        <v>628</v>
      </c>
      <c r="E144" s="62">
        <v>35741.07</v>
      </c>
      <c r="F144" s="62">
        <f t="shared" si="4"/>
        <v>42889.279999999999</v>
      </c>
      <c r="G144" s="401">
        <v>25</v>
      </c>
      <c r="H144" s="401">
        <v>1</v>
      </c>
      <c r="I144" s="94">
        <v>1</v>
      </c>
      <c r="J144" s="210">
        <v>2.1</v>
      </c>
    </row>
    <row r="145" spans="1:10" s="1" customFormat="1" ht="22.5" x14ac:dyDescent="0.2">
      <c r="A145" s="179"/>
      <c r="B145" s="191">
        <v>334690</v>
      </c>
      <c r="C145" s="65" t="s">
        <v>595</v>
      </c>
      <c r="D145" s="67" t="s">
        <v>628</v>
      </c>
      <c r="E145" s="62">
        <v>35741.07</v>
      </c>
      <c r="F145" s="62">
        <f t="shared" si="4"/>
        <v>42889.279999999999</v>
      </c>
      <c r="G145" s="401">
        <v>25</v>
      </c>
      <c r="H145" s="401">
        <v>1</v>
      </c>
      <c r="I145" s="94">
        <v>1</v>
      </c>
      <c r="J145" s="210">
        <v>2.1</v>
      </c>
    </row>
    <row r="146" spans="1:10" s="1" customFormat="1" ht="11.25" x14ac:dyDescent="0.2">
      <c r="A146" s="179"/>
      <c r="B146" s="191">
        <v>335670</v>
      </c>
      <c r="C146" s="65" t="s">
        <v>593</v>
      </c>
      <c r="D146" s="67" t="s">
        <v>629</v>
      </c>
      <c r="E146" s="62">
        <v>37647.14</v>
      </c>
      <c r="F146" s="62">
        <f t="shared" si="4"/>
        <v>45176.57</v>
      </c>
      <c r="G146" s="401">
        <v>25</v>
      </c>
      <c r="H146" s="401">
        <v>1</v>
      </c>
      <c r="I146" s="94">
        <v>1</v>
      </c>
      <c r="J146" s="210">
        <v>3.1</v>
      </c>
    </row>
    <row r="147" spans="1:10" s="1" customFormat="1" ht="22.5" x14ac:dyDescent="0.2">
      <c r="A147" s="179"/>
      <c r="B147" s="191">
        <v>335680</v>
      </c>
      <c r="C147" s="65" t="s">
        <v>594</v>
      </c>
      <c r="D147" s="67" t="s">
        <v>481</v>
      </c>
      <c r="E147" s="62">
        <v>39130.480000000003</v>
      </c>
      <c r="F147" s="62">
        <f t="shared" si="4"/>
        <v>46956.58</v>
      </c>
      <c r="G147" s="401">
        <v>25</v>
      </c>
      <c r="H147" s="401">
        <v>1</v>
      </c>
      <c r="I147" s="94">
        <v>1</v>
      </c>
      <c r="J147" s="210">
        <v>3.1</v>
      </c>
    </row>
    <row r="148" spans="1:10" s="1" customFormat="1" ht="22.5" x14ac:dyDescent="0.2">
      <c r="A148" s="179"/>
      <c r="B148" s="191">
        <v>335690</v>
      </c>
      <c r="C148" s="65" t="s">
        <v>595</v>
      </c>
      <c r="D148" s="67" t="s">
        <v>481</v>
      </c>
      <c r="E148" s="62">
        <v>39130.480000000003</v>
      </c>
      <c r="F148" s="62">
        <f t="shared" si="4"/>
        <v>46956.58</v>
      </c>
      <c r="G148" s="401">
        <v>25</v>
      </c>
      <c r="H148" s="401">
        <v>1</v>
      </c>
      <c r="I148" s="94">
        <v>1</v>
      </c>
      <c r="J148" s="210">
        <v>3.1</v>
      </c>
    </row>
    <row r="149" spans="1:10" s="1" customFormat="1" ht="22.5" x14ac:dyDescent="0.2">
      <c r="A149" s="179"/>
      <c r="B149" s="191">
        <v>335975</v>
      </c>
      <c r="C149" s="65" t="s">
        <v>596</v>
      </c>
      <c r="D149" s="67" t="s">
        <v>630</v>
      </c>
      <c r="E149" s="62">
        <v>37083.449999999997</v>
      </c>
      <c r="F149" s="62">
        <f t="shared" si="4"/>
        <v>44500.14</v>
      </c>
      <c r="G149" s="401">
        <v>60</v>
      </c>
      <c r="H149" s="401">
        <v>1</v>
      </c>
      <c r="I149" s="94">
        <v>1</v>
      </c>
      <c r="J149" s="210">
        <v>1.71</v>
      </c>
    </row>
    <row r="150" spans="1:10" s="1" customFormat="1" ht="22.5" x14ac:dyDescent="0.2">
      <c r="A150" s="179"/>
      <c r="B150" s="191">
        <v>335985</v>
      </c>
      <c r="C150" s="65" t="s">
        <v>597</v>
      </c>
      <c r="D150" s="67" t="s">
        <v>631</v>
      </c>
      <c r="E150" s="62">
        <v>37083.449999999997</v>
      </c>
      <c r="F150" s="62">
        <f t="shared" si="4"/>
        <v>44500.14</v>
      </c>
      <c r="G150" s="401">
        <v>60</v>
      </c>
      <c r="H150" s="401">
        <v>1</v>
      </c>
      <c r="I150" s="94">
        <v>1</v>
      </c>
      <c r="J150" s="210">
        <v>1.71</v>
      </c>
    </row>
    <row r="151" spans="1:10" s="1" customFormat="1" ht="11.25" x14ac:dyDescent="0.2">
      <c r="A151" s="179"/>
      <c r="B151" s="191">
        <v>335920</v>
      </c>
      <c r="C151" s="65" t="s">
        <v>252</v>
      </c>
      <c r="D151" s="67" t="s">
        <v>151</v>
      </c>
      <c r="E151" s="62">
        <v>9286.7199999999993</v>
      </c>
      <c r="F151" s="62">
        <f t="shared" si="4"/>
        <v>11144.06</v>
      </c>
      <c r="G151" s="401">
        <v>80</v>
      </c>
      <c r="H151" s="401">
        <v>10</v>
      </c>
      <c r="I151" s="94">
        <v>1</v>
      </c>
      <c r="J151" s="210">
        <v>1.5640000000000001</v>
      </c>
    </row>
    <row r="152" spans="1:10" s="1" customFormat="1" ht="11.25" x14ac:dyDescent="0.2">
      <c r="A152" s="179"/>
      <c r="B152" s="191">
        <v>910833</v>
      </c>
      <c r="C152" s="65" t="s">
        <v>319</v>
      </c>
      <c r="D152" s="67">
        <v>50</v>
      </c>
      <c r="E152" s="62">
        <v>393.51</v>
      </c>
      <c r="F152" s="62">
        <f t="shared" si="4"/>
        <v>472.21</v>
      </c>
      <c r="G152" s="401">
        <v>2560</v>
      </c>
      <c r="H152" s="401">
        <v>20</v>
      </c>
      <c r="I152" s="94">
        <v>1</v>
      </c>
      <c r="J152" s="210">
        <v>4.7E-2</v>
      </c>
    </row>
    <row r="153" spans="1:10" s="1" customFormat="1" ht="11.25" x14ac:dyDescent="0.2">
      <c r="A153" s="179"/>
      <c r="B153" s="191">
        <v>333830</v>
      </c>
      <c r="C153" s="65" t="s">
        <v>319</v>
      </c>
      <c r="D153" s="67">
        <v>75</v>
      </c>
      <c r="E153" s="15">
        <v>569.21</v>
      </c>
      <c r="F153" s="15">
        <f t="shared" si="4"/>
        <v>683.05</v>
      </c>
      <c r="G153" s="400">
        <v>480</v>
      </c>
      <c r="H153" s="400">
        <v>20</v>
      </c>
      <c r="I153" s="94">
        <v>1</v>
      </c>
      <c r="J153" s="210">
        <v>6.7000000000000004E-2</v>
      </c>
    </row>
    <row r="154" spans="1:10" s="1" customFormat="1" ht="11.25" x14ac:dyDescent="0.2">
      <c r="A154" s="179"/>
      <c r="B154" s="191">
        <v>336820</v>
      </c>
      <c r="C154" s="65" t="s">
        <v>319</v>
      </c>
      <c r="D154" s="67">
        <v>125</v>
      </c>
      <c r="E154" s="15">
        <v>1988.2</v>
      </c>
      <c r="F154" s="15">
        <f t="shared" si="4"/>
        <v>2385.84</v>
      </c>
      <c r="G154" s="400">
        <v>128</v>
      </c>
      <c r="H154" s="400">
        <v>16</v>
      </c>
      <c r="I154" s="94">
        <v>1</v>
      </c>
      <c r="J154" s="210">
        <v>0.88200000000000001</v>
      </c>
    </row>
    <row r="155" spans="1:10" s="1" customFormat="1" ht="11.25" x14ac:dyDescent="0.2">
      <c r="A155" s="179"/>
      <c r="B155" s="191">
        <v>332810</v>
      </c>
      <c r="C155" s="65" t="s">
        <v>253</v>
      </c>
      <c r="D155" s="67">
        <v>50</v>
      </c>
      <c r="E155" s="15">
        <v>749.34</v>
      </c>
      <c r="F155" s="15">
        <f t="shared" si="4"/>
        <v>899.21</v>
      </c>
      <c r="G155" s="400">
        <v>576</v>
      </c>
      <c r="H155" s="400">
        <v>24</v>
      </c>
      <c r="I155" s="94">
        <v>1</v>
      </c>
      <c r="J155" s="210">
        <v>0.23699999999999999</v>
      </c>
    </row>
    <row r="156" spans="1:10" s="1" customFormat="1" ht="11.25" x14ac:dyDescent="0.2">
      <c r="A156" s="179"/>
      <c r="B156" s="191">
        <v>333810</v>
      </c>
      <c r="C156" s="65" t="s">
        <v>253</v>
      </c>
      <c r="D156" s="67">
        <v>75</v>
      </c>
      <c r="E156" s="15">
        <v>860.21</v>
      </c>
      <c r="F156" s="15">
        <f t="shared" si="4"/>
        <v>1032.25</v>
      </c>
      <c r="G156" s="400">
        <v>480</v>
      </c>
      <c r="H156" s="400">
        <v>60</v>
      </c>
      <c r="I156" s="94">
        <v>1</v>
      </c>
      <c r="J156" s="210">
        <v>0.31</v>
      </c>
    </row>
    <row r="157" spans="1:10" s="1" customFormat="1" ht="11.25" x14ac:dyDescent="0.2">
      <c r="A157" s="179"/>
      <c r="B157" s="191">
        <v>334810</v>
      </c>
      <c r="C157" s="65" t="s">
        <v>253</v>
      </c>
      <c r="D157" s="67">
        <v>90</v>
      </c>
      <c r="E157" s="15">
        <v>970.65</v>
      </c>
      <c r="F157" s="15">
        <f t="shared" si="4"/>
        <v>1164.78</v>
      </c>
      <c r="G157" s="400">
        <v>352</v>
      </c>
      <c r="H157" s="400">
        <v>44</v>
      </c>
      <c r="I157" s="94">
        <v>1</v>
      </c>
      <c r="J157" s="210">
        <v>0.371</v>
      </c>
    </row>
    <row r="158" spans="1:10" s="1" customFormat="1" ht="11.25" x14ac:dyDescent="0.2">
      <c r="A158" s="179"/>
      <c r="B158" s="191">
        <v>335810</v>
      </c>
      <c r="C158" s="65" t="s">
        <v>253</v>
      </c>
      <c r="D158" s="67">
        <v>110</v>
      </c>
      <c r="E158" s="15">
        <v>1081.51</v>
      </c>
      <c r="F158" s="15">
        <f t="shared" si="4"/>
        <v>1297.81</v>
      </c>
      <c r="G158" s="400">
        <v>288</v>
      </c>
      <c r="H158" s="400">
        <v>36</v>
      </c>
      <c r="I158" s="94">
        <v>1</v>
      </c>
      <c r="J158" s="210">
        <v>0.5</v>
      </c>
    </row>
    <row r="159" spans="1:10" s="1" customFormat="1" ht="11.25" x14ac:dyDescent="0.2">
      <c r="A159" s="179"/>
      <c r="B159" s="191">
        <v>336810</v>
      </c>
      <c r="C159" s="65" t="s">
        <v>253</v>
      </c>
      <c r="D159" s="67">
        <v>125</v>
      </c>
      <c r="E159" s="15">
        <v>1477.44</v>
      </c>
      <c r="F159" s="15">
        <f t="shared" si="4"/>
        <v>1772.93</v>
      </c>
      <c r="G159" s="400">
        <v>128</v>
      </c>
      <c r="H159" s="400">
        <v>16</v>
      </c>
      <c r="I159" s="94">
        <v>1</v>
      </c>
      <c r="J159" s="210">
        <v>0.76300000000000001</v>
      </c>
    </row>
    <row r="160" spans="1:10" s="1" customFormat="1" ht="11.25" x14ac:dyDescent="0.2">
      <c r="A160" s="179"/>
      <c r="B160" s="191">
        <v>337810</v>
      </c>
      <c r="C160" s="65" t="s">
        <v>253</v>
      </c>
      <c r="D160" s="67">
        <v>160</v>
      </c>
      <c r="E160" s="15">
        <v>1588.35</v>
      </c>
      <c r="F160" s="15">
        <f t="shared" si="4"/>
        <v>1906.02</v>
      </c>
      <c r="G160" s="400">
        <v>120</v>
      </c>
      <c r="H160" s="400">
        <v>20</v>
      </c>
      <c r="I160" s="94">
        <v>1</v>
      </c>
      <c r="J160" s="210">
        <v>0.92</v>
      </c>
    </row>
    <row r="161" spans="1:10" s="1" customFormat="1" ht="11.25" x14ac:dyDescent="0.2">
      <c r="A161" s="179"/>
      <c r="B161" s="191">
        <v>338810</v>
      </c>
      <c r="C161" s="65" t="s">
        <v>253</v>
      </c>
      <c r="D161" s="67">
        <v>200</v>
      </c>
      <c r="E161" s="15">
        <v>2256.77</v>
      </c>
      <c r="F161" s="15">
        <f t="shared" si="4"/>
        <v>2708.12</v>
      </c>
      <c r="G161" s="400">
        <v>45</v>
      </c>
      <c r="H161" s="400">
        <v>1</v>
      </c>
      <c r="I161" s="94">
        <v>1</v>
      </c>
      <c r="J161" s="210">
        <v>2.032</v>
      </c>
    </row>
    <row r="162" spans="1:10" s="1" customFormat="1" ht="11.25" x14ac:dyDescent="0.2">
      <c r="A162" s="179"/>
      <c r="B162" s="191">
        <v>332510</v>
      </c>
      <c r="C162" s="65" t="s">
        <v>488</v>
      </c>
      <c r="D162" s="67">
        <v>50</v>
      </c>
      <c r="E162" s="15">
        <v>417.16</v>
      </c>
      <c r="F162" s="15">
        <f t="shared" si="4"/>
        <v>500.59</v>
      </c>
      <c r="G162" s="400">
        <v>704</v>
      </c>
      <c r="H162" s="400">
        <v>44</v>
      </c>
      <c r="I162" s="94">
        <v>1</v>
      </c>
      <c r="J162" s="210">
        <v>0.18099999999999999</v>
      </c>
    </row>
    <row r="163" spans="1:10" s="1" customFormat="1" ht="11.25" x14ac:dyDescent="0.2">
      <c r="A163" s="179"/>
      <c r="B163" s="191">
        <v>333510</v>
      </c>
      <c r="C163" s="65" t="s">
        <v>488</v>
      </c>
      <c r="D163" s="67">
        <v>75</v>
      </c>
      <c r="E163" s="15">
        <v>660.12</v>
      </c>
      <c r="F163" s="15">
        <f t="shared" si="4"/>
        <v>792.14</v>
      </c>
      <c r="G163" s="400">
        <v>512</v>
      </c>
      <c r="H163" s="400">
        <v>64</v>
      </c>
      <c r="I163" s="94">
        <v>1</v>
      </c>
      <c r="J163" s="210">
        <v>0.23100000000000001</v>
      </c>
    </row>
    <row r="164" spans="1:10" s="1" customFormat="1" ht="11.25" x14ac:dyDescent="0.2">
      <c r="A164" s="179"/>
      <c r="B164" s="191">
        <v>334510</v>
      </c>
      <c r="C164" s="65" t="s">
        <v>488</v>
      </c>
      <c r="D164" s="67">
        <v>90</v>
      </c>
      <c r="E164" s="15">
        <v>881.45</v>
      </c>
      <c r="F164" s="15">
        <f t="shared" si="4"/>
        <v>1057.74</v>
      </c>
      <c r="G164" s="400">
        <v>416</v>
      </c>
      <c r="H164" s="400">
        <v>52</v>
      </c>
      <c r="I164" s="94">
        <v>1</v>
      </c>
      <c r="J164" s="210">
        <v>0.16200000000000001</v>
      </c>
    </row>
    <row r="165" spans="1:10" s="1" customFormat="1" ht="11.25" x14ac:dyDescent="0.2">
      <c r="A165" s="179"/>
      <c r="B165" s="191">
        <v>335510</v>
      </c>
      <c r="C165" s="65" t="s">
        <v>488</v>
      </c>
      <c r="D165" s="67">
        <v>110</v>
      </c>
      <c r="E165" s="15">
        <v>1102.76</v>
      </c>
      <c r="F165" s="15">
        <f t="shared" si="4"/>
        <v>1323.31</v>
      </c>
      <c r="G165" s="400">
        <v>224</v>
      </c>
      <c r="H165" s="400">
        <v>28</v>
      </c>
      <c r="I165" s="94">
        <v>1</v>
      </c>
      <c r="J165" s="210">
        <v>0.47499999999999998</v>
      </c>
    </row>
    <row r="166" spans="1:10" s="1" customFormat="1" ht="11.25" x14ac:dyDescent="0.2">
      <c r="A166" s="179"/>
      <c r="B166" s="191">
        <v>336510</v>
      </c>
      <c r="C166" s="65" t="s">
        <v>488</v>
      </c>
      <c r="D166" s="67">
        <v>125</v>
      </c>
      <c r="E166" s="15">
        <v>2644.33</v>
      </c>
      <c r="F166" s="15">
        <f t="shared" si="4"/>
        <v>3173.2</v>
      </c>
      <c r="G166" s="400">
        <v>160</v>
      </c>
      <c r="H166" s="400">
        <v>20</v>
      </c>
      <c r="I166" s="94">
        <v>1</v>
      </c>
      <c r="J166" s="210">
        <v>0.55900000000000005</v>
      </c>
    </row>
    <row r="167" spans="1:10" s="1" customFormat="1" ht="11.25" x14ac:dyDescent="0.2">
      <c r="A167" s="179"/>
      <c r="B167" s="191">
        <v>337510</v>
      </c>
      <c r="C167" s="65" t="s">
        <v>488</v>
      </c>
      <c r="D167" s="67">
        <v>160</v>
      </c>
      <c r="E167" s="15">
        <v>3389.54</v>
      </c>
      <c r="F167" s="15">
        <f t="shared" si="4"/>
        <v>4067.45</v>
      </c>
      <c r="G167" s="400">
        <v>96</v>
      </c>
      <c r="H167" s="400">
        <v>16</v>
      </c>
      <c r="I167" s="94">
        <v>1</v>
      </c>
      <c r="J167" s="210">
        <v>1.0569999999999999</v>
      </c>
    </row>
    <row r="168" spans="1:10" s="1" customFormat="1" ht="11.25" x14ac:dyDescent="0.2">
      <c r="A168" s="179"/>
      <c r="B168" s="191">
        <v>338510</v>
      </c>
      <c r="C168" s="65" t="s">
        <v>488</v>
      </c>
      <c r="D168" s="67">
        <v>200</v>
      </c>
      <c r="E168" s="15">
        <v>4713.58</v>
      </c>
      <c r="F168" s="15">
        <f t="shared" si="4"/>
        <v>5656.3</v>
      </c>
      <c r="G168" s="400">
        <v>50</v>
      </c>
      <c r="H168" s="400">
        <v>1</v>
      </c>
      <c r="I168" s="94">
        <v>1</v>
      </c>
      <c r="J168" s="210">
        <v>2.1469999999999998</v>
      </c>
    </row>
    <row r="169" spans="1:10" s="1" customFormat="1" ht="11.25" x14ac:dyDescent="0.2">
      <c r="A169" s="179"/>
      <c r="B169" s="191">
        <v>332500</v>
      </c>
      <c r="C169" s="65" t="s">
        <v>321</v>
      </c>
      <c r="D169" s="67">
        <v>50</v>
      </c>
      <c r="E169" s="15">
        <v>417.16</v>
      </c>
      <c r="F169" s="15">
        <f t="shared" si="4"/>
        <v>500.59</v>
      </c>
      <c r="G169" s="400">
        <v>704</v>
      </c>
      <c r="H169" s="400">
        <v>44</v>
      </c>
      <c r="I169" s="94">
        <v>1</v>
      </c>
      <c r="J169" s="210">
        <v>0.18099999999999999</v>
      </c>
    </row>
    <row r="170" spans="1:10" s="1" customFormat="1" ht="11.25" x14ac:dyDescent="0.2">
      <c r="A170" s="179"/>
      <c r="B170" s="191">
        <v>333500</v>
      </c>
      <c r="C170" s="65" t="s">
        <v>321</v>
      </c>
      <c r="D170" s="67">
        <v>75</v>
      </c>
      <c r="E170" s="15">
        <v>660.12</v>
      </c>
      <c r="F170" s="15">
        <f t="shared" si="4"/>
        <v>792.14</v>
      </c>
      <c r="G170" s="400">
        <v>512</v>
      </c>
      <c r="H170" s="400">
        <v>64</v>
      </c>
      <c r="I170" s="94">
        <v>1</v>
      </c>
      <c r="J170" s="210">
        <v>0.23100000000000001</v>
      </c>
    </row>
    <row r="171" spans="1:10" s="1" customFormat="1" ht="11.25" x14ac:dyDescent="0.2">
      <c r="A171" s="179"/>
      <c r="B171" s="191">
        <v>334500</v>
      </c>
      <c r="C171" s="65" t="s">
        <v>321</v>
      </c>
      <c r="D171" s="67">
        <v>90</v>
      </c>
      <c r="E171" s="15">
        <v>881.45</v>
      </c>
      <c r="F171" s="15">
        <f t="shared" si="4"/>
        <v>1057.74</v>
      </c>
      <c r="G171" s="400">
        <v>416</v>
      </c>
      <c r="H171" s="400">
        <v>52</v>
      </c>
      <c r="I171" s="94">
        <v>1</v>
      </c>
      <c r="J171" s="210">
        <v>0.16200000000000001</v>
      </c>
    </row>
    <row r="172" spans="1:10" s="1" customFormat="1" ht="11.25" x14ac:dyDescent="0.2">
      <c r="A172" s="179"/>
      <c r="B172" s="191">
        <v>335500</v>
      </c>
      <c r="C172" s="65" t="s">
        <v>321</v>
      </c>
      <c r="D172" s="67">
        <v>110</v>
      </c>
      <c r="E172" s="15">
        <v>1102.76</v>
      </c>
      <c r="F172" s="15">
        <f t="shared" si="4"/>
        <v>1323.31</v>
      </c>
      <c r="G172" s="400">
        <v>224</v>
      </c>
      <c r="H172" s="400">
        <v>28</v>
      </c>
      <c r="I172" s="94">
        <v>1</v>
      </c>
      <c r="J172" s="210">
        <v>0.47499999999999998</v>
      </c>
    </row>
    <row r="173" spans="1:10" s="1" customFormat="1" ht="11.25" x14ac:dyDescent="0.2">
      <c r="A173" s="179"/>
      <c r="B173" s="191">
        <v>336500</v>
      </c>
      <c r="C173" s="65" t="s">
        <v>321</v>
      </c>
      <c r="D173" s="67">
        <v>125</v>
      </c>
      <c r="E173" s="15">
        <v>2644.33</v>
      </c>
      <c r="F173" s="15">
        <f t="shared" si="4"/>
        <v>3173.2</v>
      </c>
      <c r="G173" s="400">
        <v>160</v>
      </c>
      <c r="H173" s="400">
        <v>20</v>
      </c>
      <c r="I173" s="94">
        <v>1</v>
      </c>
      <c r="J173" s="210">
        <v>0.55900000000000005</v>
      </c>
    </row>
    <row r="174" spans="1:10" s="1" customFormat="1" ht="11.25" x14ac:dyDescent="0.2">
      <c r="A174" s="179"/>
      <c r="B174" s="191">
        <v>337500</v>
      </c>
      <c r="C174" s="65" t="s">
        <v>321</v>
      </c>
      <c r="D174" s="67">
        <v>160</v>
      </c>
      <c r="E174" s="15">
        <v>3389.54</v>
      </c>
      <c r="F174" s="15">
        <f t="shared" si="4"/>
        <v>4067.45</v>
      </c>
      <c r="G174" s="400">
        <v>96</v>
      </c>
      <c r="H174" s="400">
        <v>16</v>
      </c>
      <c r="I174" s="94">
        <v>1</v>
      </c>
      <c r="J174" s="210">
        <v>1.0569999999999999</v>
      </c>
    </row>
    <row r="175" spans="1:10" s="1" customFormat="1" ht="11.25" x14ac:dyDescent="0.2">
      <c r="A175" s="179"/>
      <c r="B175" s="191">
        <v>338500</v>
      </c>
      <c r="C175" s="65" t="s">
        <v>321</v>
      </c>
      <c r="D175" s="67">
        <v>200</v>
      </c>
      <c r="E175" s="15">
        <v>4713.58</v>
      </c>
      <c r="F175" s="15">
        <f t="shared" si="4"/>
        <v>5656.3</v>
      </c>
      <c r="G175" s="400">
        <v>50</v>
      </c>
      <c r="H175" s="400">
        <v>1</v>
      </c>
      <c r="I175" s="94">
        <v>1</v>
      </c>
      <c r="J175" s="210">
        <v>2.1469999999999998</v>
      </c>
    </row>
    <row r="176" spans="1:10" s="1" customFormat="1" ht="11.25" x14ac:dyDescent="0.2">
      <c r="A176" s="179"/>
      <c r="B176" s="191">
        <v>332600</v>
      </c>
      <c r="C176" s="65" t="s">
        <v>254</v>
      </c>
      <c r="D176" s="67">
        <v>50</v>
      </c>
      <c r="E176" s="15">
        <v>1596.64</v>
      </c>
      <c r="F176" s="15">
        <f t="shared" si="4"/>
        <v>1915.97</v>
      </c>
      <c r="G176" s="400">
        <v>512</v>
      </c>
      <c r="H176" s="400">
        <v>32</v>
      </c>
      <c r="I176" s="94">
        <v>1</v>
      </c>
      <c r="J176" s="210">
        <v>0.27900000000000003</v>
      </c>
    </row>
    <row r="177" spans="1:10" s="1" customFormat="1" ht="11.25" x14ac:dyDescent="0.2">
      <c r="A177" s="179"/>
      <c r="B177" s="191">
        <v>333600</v>
      </c>
      <c r="C177" s="65" t="s">
        <v>254</v>
      </c>
      <c r="D177" s="67">
        <v>75</v>
      </c>
      <c r="E177" s="15">
        <v>2005.48</v>
      </c>
      <c r="F177" s="15">
        <f t="shared" si="4"/>
        <v>2406.58</v>
      </c>
      <c r="G177" s="400">
        <v>288</v>
      </c>
      <c r="H177" s="400">
        <v>36</v>
      </c>
      <c r="I177" s="94">
        <v>1</v>
      </c>
      <c r="J177" s="210">
        <v>0.59799999999999998</v>
      </c>
    </row>
    <row r="178" spans="1:10" s="1" customFormat="1" ht="11.25" x14ac:dyDescent="0.2">
      <c r="A178" s="179"/>
      <c r="B178" s="191">
        <v>334600</v>
      </c>
      <c r="C178" s="65" t="s">
        <v>254</v>
      </c>
      <c r="D178" s="67">
        <v>90</v>
      </c>
      <c r="E178" s="15">
        <v>2811.45</v>
      </c>
      <c r="F178" s="15">
        <f t="shared" si="4"/>
        <v>3373.74</v>
      </c>
      <c r="G178" s="400">
        <v>216</v>
      </c>
      <c r="H178" s="400">
        <v>9</v>
      </c>
      <c r="I178" s="94">
        <v>1</v>
      </c>
      <c r="J178" s="210">
        <v>0.58499999999999996</v>
      </c>
    </row>
    <row r="179" spans="1:10" s="1" customFormat="1" ht="11.25" x14ac:dyDescent="0.2">
      <c r="A179" s="179"/>
      <c r="B179" s="191">
        <v>335600</v>
      </c>
      <c r="C179" s="65" t="s">
        <v>254</v>
      </c>
      <c r="D179" s="67">
        <v>110</v>
      </c>
      <c r="E179" s="15">
        <v>3561.13</v>
      </c>
      <c r="F179" s="15">
        <f t="shared" si="4"/>
        <v>4273.3599999999997</v>
      </c>
      <c r="G179" s="400">
        <v>80</v>
      </c>
      <c r="H179" s="400">
        <v>10</v>
      </c>
      <c r="I179" s="94">
        <v>1</v>
      </c>
      <c r="J179" s="210">
        <v>1.59</v>
      </c>
    </row>
    <row r="180" spans="1:10" s="1" customFormat="1" ht="11.25" x14ac:dyDescent="0.2">
      <c r="A180" s="179"/>
      <c r="B180" s="191">
        <v>336600</v>
      </c>
      <c r="C180" s="65" t="s">
        <v>254</v>
      </c>
      <c r="D180" s="67">
        <v>125</v>
      </c>
      <c r="E180" s="15">
        <v>5829.29</v>
      </c>
      <c r="F180" s="15">
        <f t="shared" si="4"/>
        <v>6995.15</v>
      </c>
      <c r="G180" s="400">
        <v>40</v>
      </c>
      <c r="H180" s="400">
        <v>1</v>
      </c>
      <c r="I180" s="94">
        <v>1</v>
      </c>
      <c r="J180" s="210">
        <v>2.6110000000000002</v>
      </c>
    </row>
    <row r="181" spans="1:10" s="1" customFormat="1" ht="11.25" x14ac:dyDescent="0.2">
      <c r="A181" s="179"/>
      <c r="B181" s="191">
        <v>337600</v>
      </c>
      <c r="C181" s="65" t="s">
        <v>254</v>
      </c>
      <c r="D181" s="67">
        <v>160</v>
      </c>
      <c r="E181" s="15">
        <v>10649.17</v>
      </c>
      <c r="F181" s="15">
        <f t="shared" si="4"/>
        <v>12779</v>
      </c>
      <c r="G181" s="400">
        <v>40</v>
      </c>
      <c r="H181" s="400">
        <v>1</v>
      </c>
      <c r="I181" s="94">
        <v>1</v>
      </c>
      <c r="J181" s="210">
        <v>3.306</v>
      </c>
    </row>
    <row r="182" spans="1:10" s="1" customFormat="1" ht="11.25" x14ac:dyDescent="0.2">
      <c r="A182" s="179"/>
      <c r="B182" s="191">
        <v>338600</v>
      </c>
      <c r="C182" s="65" t="s">
        <v>254</v>
      </c>
      <c r="D182" s="67">
        <v>200</v>
      </c>
      <c r="E182" s="15">
        <v>11714.09</v>
      </c>
      <c r="F182" s="15">
        <f t="shared" si="4"/>
        <v>14056.91</v>
      </c>
      <c r="G182" s="400">
        <v>20</v>
      </c>
      <c r="H182" s="400">
        <v>1</v>
      </c>
      <c r="I182" s="94">
        <v>1</v>
      </c>
      <c r="J182" s="210">
        <v>4.5519999999999996</v>
      </c>
    </row>
    <row r="183" spans="1:10" s="1" customFormat="1" ht="11.25" x14ac:dyDescent="0.2">
      <c r="A183" s="179"/>
      <c r="B183" s="191">
        <v>332620</v>
      </c>
      <c r="C183" s="65" t="s">
        <v>255</v>
      </c>
      <c r="D183" s="67">
        <v>50</v>
      </c>
      <c r="E183" s="15">
        <v>144.63999999999999</v>
      </c>
      <c r="F183" s="15">
        <f t="shared" si="4"/>
        <v>173.57</v>
      </c>
      <c r="G183" s="400">
        <v>1440</v>
      </c>
      <c r="H183" s="400">
        <v>60</v>
      </c>
      <c r="I183" s="94">
        <v>1</v>
      </c>
      <c r="J183" s="210">
        <v>9.1999999999999998E-2</v>
      </c>
    </row>
    <row r="184" spans="1:10" s="1" customFormat="1" ht="11.25" x14ac:dyDescent="0.2">
      <c r="A184" s="179"/>
      <c r="B184" s="191">
        <v>333620</v>
      </c>
      <c r="C184" s="65" t="s">
        <v>255</v>
      </c>
      <c r="D184" s="67">
        <v>75</v>
      </c>
      <c r="E184" s="15">
        <v>230.05</v>
      </c>
      <c r="F184" s="15">
        <f t="shared" si="4"/>
        <v>276.06</v>
      </c>
      <c r="G184" s="400">
        <v>864</v>
      </c>
      <c r="H184" s="400">
        <v>36</v>
      </c>
      <c r="I184" s="94">
        <v>1</v>
      </c>
      <c r="J184" s="210">
        <v>0.154</v>
      </c>
    </row>
    <row r="185" spans="1:10" s="1" customFormat="1" ht="11.25" x14ac:dyDescent="0.2">
      <c r="A185" s="179"/>
      <c r="B185" s="191">
        <v>334620</v>
      </c>
      <c r="C185" s="65" t="s">
        <v>255</v>
      </c>
      <c r="D185" s="67">
        <v>90</v>
      </c>
      <c r="E185" s="15">
        <v>332.15</v>
      </c>
      <c r="F185" s="15">
        <f t="shared" si="4"/>
        <v>398.58</v>
      </c>
      <c r="G185" s="400">
        <v>1216</v>
      </c>
      <c r="H185" s="400">
        <v>76</v>
      </c>
      <c r="I185" s="94">
        <v>1</v>
      </c>
      <c r="J185" s="210">
        <v>7.5999999999999998E-2</v>
      </c>
    </row>
    <row r="186" spans="1:10" s="1" customFormat="1" ht="11.25" x14ac:dyDescent="0.2">
      <c r="A186" s="179"/>
      <c r="B186" s="191">
        <v>335620</v>
      </c>
      <c r="C186" s="65" t="s">
        <v>255</v>
      </c>
      <c r="D186" s="67">
        <v>110</v>
      </c>
      <c r="E186" s="15">
        <v>332.15</v>
      </c>
      <c r="F186" s="15">
        <f t="shared" si="4"/>
        <v>398.58</v>
      </c>
      <c r="G186" s="400">
        <v>480</v>
      </c>
      <c r="H186" s="400">
        <v>60</v>
      </c>
      <c r="I186" s="94">
        <v>1</v>
      </c>
      <c r="J186" s="210">
        <v>0.313</v>
      </c>
    </row>
    <row r="187" spans="1:10" s="1" customFormat="1" ht="11.25" x14ac:dyDescent="0.2">
      <c r="A187" s="179"/>
      <c r="B187" s="373">
        <v>335935</v>
      </c>
      <c r="C187" s="369" t="s">
        <v>727</v>
      </c>
      <c r="D187" s="370">
        <v>110</v>
      </c>
      <c r="E187" s="15">
        <v>631.09</v>
      </c>
      <c r="F187" s="15">
        <f t="shared" ref="F187" si="5">ROUND(E187*1.2,2)</f>
        <v>757.31</v>
      </c>
      <c r="G187" s="400">
        <v>288</v>
      </c>
      <c r="H187" s="400">
        <v>12</v>
      </c>
      <c r="I187" s="441">
        <v>1</v>
      </c>
      <c r="J187" s="442">
        <v>0.38</v>
      </c>
    </row>
    <row r="188" spans="1:10" s="1" customFormat="1" ht="11.25" x14ac:dyDescent="0.2">
      <c r="A188" s="179"/>
      <c r="B188" s="191">
        <v>336620</v>
      </c>
      <c r="C188" s="65" t="s">
        <v>255</v>
      </c>
      <c r="D188" s="67">
        <v>125</v>
      </c>
      <c r="E188" s="15">
        <v>1256.1099999999999</v>
      </c>
      <c r="F188" s="15">
        <f t="shared" si="4"/>
        <v>1507.33</v>
      </c>
      <c r="G188" s="400">
        <v>320</v>
      </c>
      <c r="H188" s="400">
        <v>40</v>
      </c>
      <c r="I188" s="94">
        <v>1</v>
      </c>
      <c r="J188" s="210">
        <v>0.52500000000000002</v>
      </c>
    </row>
    <row r="189" spans="1:10" s="1" customFormat="1" ht="11.25" x14ac:dyDescent="0.2">
      <c r="A189" s="179"/>
      <c r="B189" s="191">
        <v>337620</v>
      </c>
      <c r="C189" s="65" t="s">
        <v>255</v>
      </c>
      <c r="D189" s="67">
        <v>160</v>
      </c>
      <c r="E189" s="15">
        <v>1528.68</v>
      </c>
      <c r="F189" s="15">
        <f t="shared" si="4"/>
        <v>1834.42</v>
      </c>
      <c r="G189" s="400">
        <v>240</v>
      </c>
      <c r="H189" s="400">
        <v>40</v>
      </c>
      <c r="I189" s="94">
        <v>1</v>
      </c>
      <c r="J189" s="210">
        <v>0.48899999999999999</v>
      </c>
    </row>
    <row r="190" spans="1:10" s="1" customFormat="1" ht="11.25" x14ac:dyDescent="0.2">
      <c r="A190" s="179"/>
      <c r="B190" s="191">
        <v>338620</v>
      </c>
      <c r="C190" s="65" t="s">
        <v>255</v>
      </c>
      <c r="D190" s="67">
        <v>200</v>
      </c>
      <c r="E190" s="15">
        <v>2026.74</v>
      </c>
      <c r="F190" s="15">
        <f t="shared" si="4"/>
        <v>2432.09</v>
      </c>
      <c r="G190" s="400">
        <v>120</v>
      </c>
      <c r="H190" s="400">
        <v>20</v>
      </c>
      <c r="I190" s="94">
        <v>1</v>
      </c>
      <c r="J190" s="210">
        <v>0.79700000000000004</v>
      </c>
    </row>
    <row r="191" spans="1:10" s="1" customFormat="1" ht="11.25" x14ac:dyDescent="0.2">
      <c r="A191" s="179"/>
      <c r="B191" s="191">
        <v>333710</v>
      </c>
      <c r="C191" s="65" t="s">
        <v>318</v>
      </c>
      <c r="D191" s="67" t="s">
        <v>289</v>
      </c>
      <c r="E191" s="15">
        <v>361.77</v>
      </c>
      <c r="F191" s="15">
        <f t="shared" si="4"/>
        <v>434.12</v>
      </c>
      <c r="G191" s="400">
        <v>480</v>
      </c>
      <c r="H191" s="400">
        <v>20</v>
      </c>
      <c r="I191" s="94">
        <v>1</v>
      </c>
      <c r="J191" s="210">
        <v>0.22500000000000001</v>
      </c>
    </row>
    <row r="192" spans="1:10" s="1" customFormat="1" ht="11.25" x14ac:dyDescent="0.2">
      <c r="A192" s="179"/>
      <c r="B192" s="191">
        <v>334720</v>
      </c>
      <c r="C192" s="65" t="s">
        <v>318</v>
      </c>
      <c r="D192" s="67" t="s">
        <v>100</v>
      </c>
      <c r="E192" s="15">
        <v>574.73</v>
      </c>
      <c r="F192" s="15">
        <f t="shared" si="4"/>
        <v>689.68</v>
      </c>
      <c r="G192" s="400">
        <v>800</v>
      </c>
      <c r="H192" s="400">
        <v>100</v>
      </c>
      <c r="I192" s="94">
        <v>1</v>
      </c>
      <c r="J192" s="210">
        <v>0.22900000000000001</v>
      </c>
    </row>
    <row r="193" spans="1:10" s="1" customFormat="1" ht="11.25" x14ac:dyDescent="0.2">
      <c r="A193" s="179"/>
      <c r="B193" s="191">
        <v>335720</v>
      </c>
      <c r="C193" s="65" t="s">
        <v>318</v>
      </c>
      <c r="D193" s="67" t="s">
        <v>144</v>
      </c>
      <c r="E193" s="15">
        <v>574.73</v>
      </c>
      <c r="F193" s="15">
        <f t="shared" si="4"/>
        <v>689.68</v>
      </c>
      <c r="G193" s="400">
        <v>464</v>
      </c>
      <c r="H193" s="400">
        <v>58</v>
      </c>
      <c r="I193" s="94">
        <v>1</v>
      </c>
      <c r="J193" s="210">
        <v>0.32100000000000001</v>
      </c>
    </row>
    <row r="194" spans="1:10" s="1" customFormat="1" ht="11.25" x14ac:dyDescent="0.2">
      <c r="A194" s="179"/>
      <c r="B194" s="191">
        <v>334710</v>
      </c>
      <c r="C194" s="65" t="s">
        <v>318</v>
      </c>
      <c r="D194" s="67" t="s">
        <v>148</v>
      </c>
      <c r="E194" s="15">
        <v>791.9</v>
      </c>
      <c r="F194" s="15">
        <f t="shared" si="4"/>
        <v>950.28</v>
      </c>
      <c r="G194" s="400">
        <v>416</v>
      </c>
      <c r="H194" s="400">
        <v>52</v>
      </c>
      <c r="I194" s="94">
        <v>1</v>
      </c>
      <c r="J194" s="210">
        <v>0.26500000000000001</v>
      </c>
    </row>
    <row r="195" spans="1:10" s="1" customFormat="1" ht="11.25" x14ac:dyDescent="0.2">
      <c r="A195" s="179"/>
      <c r="B195" s="191">
        <v>335710</v>
      </c>
      <c r="C195" s="65" t="s">
        <v>318</v>
      </c>
      <c r="D195" s="67" t="s">
        <v>152</v>
      </c>
      <c r="E195" s="15">
        <v>791.9</v>
      </c>
      <c r="F195" s="15">
        <f t="shared" si="4"/>
        <v>950.28</v>
      </c>
      <c r="G195" s="400">
        <v>416</v>
      </c>
      <c r="H195" s="400">
        <v>52</v>
      </c>
      <c r="I195" s="94">
        <v>1</v>
      </c>
      <c r="J195" s="210">
        <v>0.33400000000000002</v>
      </c>
    </row>
    <row r="196" spans="1:10" s="1" customFormat="1" ht="11.25" x14ac:dyDescent="0.2">
      <c r="A196" s="179"/>
      <c r="B196" s="191">
        <v>335700</v>
      </c>
      <c r="C196" s="65" t="s">
        <v>318</v>
      </c>
      <c r="D196" s="67" t="s">
        <v>149</v>
      </c>
      <c r="E196" s="15">
        <v>1345.77</v>
      </c>
      <c r="F196" s="15">
        <f t="shared" si="4"/>
        <v>1614.92</v>
      </c>
      <c r="G196" s="400">
        <v>288</v>
      </c>
      <c r="H196" s="400">
        <v>36</v>
      </c>
      <c r="I196" s="94">
        <v>1</v>
      </c>
      <c r="J196" s="210">
        <v>0.311</v>
      </c>
    </row>
    <row r="197" spans="1:10" s="1" customFormat="1" ht="11.25" x14ac:dyDescent="0.2">
      <c r="A197" s="179"/>
      <c r="B197" s="191">
        <v>336710</v>
      </c>
      <c r="C197" s="65" t="s">
        <v>318</v>
      </c>
      <c r="D197" s="67" t="s">
        <v>115</v>
      </c>
      <c r="E197" s="15">
        <v>2158.86</v>
      </c>
      <c r="F197" s="15">
        <f t="shared" si="4"/>
        <v>2590.63</v>
      </c>
      <c r="G197" s="400">
        <v>176</v>
      </c>
      <c r="H197" s="400">
        <v>22</v>
      </c>
      <c r="I197" s="94">
        <v>1</v>
      </c>
      <c r="J197" s="210">
        <v>0.49299999999999999</v>
      </c>
    </row>
    <row r="198" spans="1:10" s="1" customFormat="1" ht="11.25" x14ac:dyDescent="0.2">
      <c r="A198" s="179"/>
      <c r="B198" s="191">
        <v>337710</v>
      </c>
      <c r="C198" s="65" t="s">
        <v>318</v>
      </c>
      <c r="D198" s="67" t="s">
        <v>116</v>
      </c>
      <c r="E198" s="15">
        <v>2550.61</v>
      </c>
      <c r="F198" s="15">
        <f t="shared" si="4"/>
        <v>3060.73</v>
      </c>
      <c r="G198" s="400">
        <v>160</v>
      </c>
      <c r="H198" s="400">
        <v>20</v>
      </c>
      <c r="I198" s="94">
        <v>1</v>
      </c>
      <c r="J198" s="210">
        <v>0.67800000000000005</v>
      </c>
    </row>
    <row r="199" spans="1:10" s="1" customFormat="1" ht="11.25" x14ac:dyDescent="0.2">
      <c r="A199" s="179"/>
      <c r="B199" s="191">
        <v>337700</v>
      </c>
      <c r="C199" s="65" t="s">
        <v>318</v>
      </c>
      <c r="D199" s="67" t="s">
        <v>75</v>
      </c>
      <c r="E199" s="15">
        <v>2835.67</v>
      </c>
      <c r="F199" s="15">
        <f t="shared" si="4"/>
        <v>3402.8</v>
      </c>
      <c r="G199" s="400">
        <v>112</v>
      </c>
      <c r="H199" s="400">
        <v>14</v>
      </c>
      <c r="I199" s="94">
        <v>1</v>
      </c>
      <c r="J199" s="210">
        <v>0.80800000000000005</v>
      </c>
    </row>
    <row r="200" spans="1:10" s="1" customFormat="1" ht="11.25" x14ac:dyDescent="0.2">
      <c r="A200" s="179"/>
      <c r="B200" s="191">
        <v>338710</v>
      </c>
      <c r="C200" s="65" t="s">
        <v>318</v>
      </c>
      <c r="D200" s="67" t="s">
        <v>228</v>
      </c>
      <c r="E200" s="15">
        <v>3943.03</v>
      </c>
      <c r="F200" s="15">
        <f t="shared" si="4"/>
        <v>4731.6400000000003</v>
      </c>
      <c r="G200" s="400">
        <v>60</v>
      </c>
      <c r="H200" s="400">
        <v>10</v>
      </c>
      <c r="I200" s="94">
        <v>1</v>
      </c>
      <c r="J200" s="210">
        <v>1.736</v>
      </c>
    </row>
    <row r="201" spans="1:10" s="1" customFormat="1" ht="11.25" x14ac:dyDescent="0.2">
      <c r="A201" s="179"/>
      <c r="B201" s="191">
        <v>332750</v>
      </c>
      <c r="C201" s="65" t="s">
        <v>320</v>
      </c>
      <c r="D201" s="67" t="s">
        <v>74</v>
      </c>
      <c r="E201" s="15">
        <v>626</v>
      </c>
      <c r="F201" s="15">
        <f t="shared" si="4"/>
        <v>751.2</v>
      </c>
      <c r="G201" s="400">
        <v>1200</v>
      </c>
      <c r="H201" s="400">
        <v>50</v>
      </c>
      <c r="I201" s="94">
        <v>1</v>
      </c>
      <c r="J201" s="210">
        <v>9.9000000000000005E-2</v>
      </c>
    </row>
    <row r="202" spans="1:10" s="1" customFormat="1" ht="11.25" x14ac:dyDescent="0.2">
      <c r="A202" s="179"/>
      <c r="B202" s="191">
        <v>333750</v>
      </c>
      <c r="C202" s="65" t="s">
        <v>320</v>
      </c>
      <c r="D202" s="67" t="s">
        <v>289</v>
      </c>
      <c r="E202" s="62">
        <v>1000.66</v>
      </c>
      <c r="F202" s="62">
        <f t="shared" si="4"/>
        <v>1200.79</v>
      </c>
      <c r="G202" s="401">
        <v>800</v>
      </c>
      <c r="H202" s="401">
        <v>100</v>
      </c>
      <c r="I202" s="94">
        <v>1</v>
      </c>
      <c r="J202" s="210">
        <v>0.153</v>
      </c>
    </row>
    <row r="203" spans="1:10" s="1" customFormat="1" ht="11.25" x14ac:dyDescent="0.2">
      <c r="A203" s="179"/>
      <c r="B203" s="191">
        <v>335940</v>
      </c>
      <c r="C203" s="65" t="s">
        <v>256</v>
      </c>
      <c r="D203" s="67" t="s">
        <v>74</v>
      </c>
      <c r="E203" s="62">
        <v>715.17</v>
      </c>
      <c r="F203" s="62">
        <f t="shared" si="4"/>
        <v>858.2</v>
      </c>
      <c r="G203" s="401">
        <v>1296</v>
      </c>
      <c r="H203" s="401">
        <v>54</v>
      </c>
      <c r="I203" s="94">
        <v>1</v>
      </c>
      <c r="J203" s="210">
        <v>4.3999999999999997E-2</v>
      </c>
    </row>
    <row r="204" spans="1:10" s="1" customFormat="1" ht="11.25" x14ac:dyDescent="0.2">
      <c r="A204" s="179"/>
      <c r="B204" s="191">
        <v>335960</v>
      </c>
      <c r="C204" s="65" t="s">
        <v>328</v>
      </c>
      <c r="D204" s="67" t="s">
        <v>106</v>
      </c>
      <c r="E204" s="62">
        <v>1962.95</v>
      </c>
      <c r="F204" s="62">
        <f t="shared" si="4"/>
        <v>2355.54</v>
      </c>
      <c r="G204" s="401">
        <v>96</v>
      </c>
      <c r="H204" s="401">
        <v>12</v>
      </c>
      <c r="I204" s="94">
        <v>1</v>
      </c>
      <c r="J204" s="210">
        <v>1.1359999999999999</v>
      </c>
    </row>
    <row r="205" spans="1:10" s="1" customFormat="1" ht="11.25" x14ac:dyDescent="0.2">
      <c r="A205" s="179"/>
      <c r="B205" s="191">
        <v>335930</v>
      </c>
      <c r="C205" s="65" t="s">
        <v>257</v>
      </c>
      <c r="D205" s="67">
        <v>110</v>
      </c>
      <c r="E205" s="62">
        <v>1430.77</v>
      </c>
      <c r="F205" s="62">
        <f t="shared" si="4"/>
        <v>1716.92</v>
      </c>
      <c r="G205" s="401">
        <v>144</v>
      </c>
      <c r="H205" s="401">
        <v>18</v>
      </c>
      <c r="I205" s="94">
        <v>1</v>
      </c>
      <c r="J205" s="210">
        <v>0.64100000000000001</v>
      </c>
    </row>
    <row r="206" spans="1:10" s="1" customFormat="1" ht="11.25" x14ac:dyDescent="0.2">
      <c r="A206" s="179"/>
      <c r="B206" s="191">
        <v>881440</v>
      </c>
      <c r="C206" s="65" t="s">
        <v>619</v>
      </c>
      <c r="D206" s="67">
        <v>50</v>
      </c>
      <c r="E206" s="15">
        <v>254.87</v>
      </c>
      <c r="F206" s="15">
        <f t="shared" si="4"/>
        <v>305.83999999999997</v>
      </c>
      <c r="G206" s="400"/>
      <c r="H206" s="400">
        <v>0</v>
      </c>
      <c r="I206" s="94">
        <v>1</v>
      </c>
      <c r="J206" s="210">
        <v>0.03</v>
      </c>
    </row>
    <row r="207" spans="1:10" s="1" customFormat="1" ht="11.25" x14ac:dyDescent="0.2">
      <c r="A207" s="179"/>
      <c r="B207" s="191">
        <v>881450</v>
      </c>
      <c r="C207" s="65" t="s">
        <v>619</v>
      </c>
      <c r="D207" s="67">
        <v>75</v>
      </c>
      <c r="E207" s="15">
        <v>346.07</v>
      </c>
      <c r="F207" s="15">
        <f t="shared" si="4"/>
        <v>415.28</v>
      </c>
      <c r="G207" s="400"/>
      <c r="H207" s="400">
        <v>0</v>
      </c>
      <c r="I207" s="94">
        <v>1</v>
      </c>
      <c r="J207" s="210">
        <v>0.04</v>
      </c>
    </row>
    <row r="208" spans="1:10" s="1" customFormat="1" ht="11.25" x14ac:dyDescent="0.2">
      <c r="A208" s="179"/>
      <c r="B208" s="191">
        <v>881460</v>
      </c>
      <c r="C208" s="65" t="s">
        <v>619</v>
      </c>
      <c r="D208" s="67">
        <v>90</v>
      </c>
      <c r="E208" s="15">
        <v>365.05</v>
      </c>
      <c r="F208" s="15">
        <f t="shared" ref="F208:F226" si="6">ROUND(E208*1.2,2)</f>
        <v>438.06</v>
      </c>
      <c r="G208" s="400"/>
      <c r="H208" s="400">
        <v>0</v>
      </c>
      <c r="I208" s="94">
        <v>1</v>
      </c>
      <c r="J208" s="210">
        <v>0.05</v>
      </c>
    </row>
    <row r="209" spans="1:11" s="1" customFormat="1" ht="11.25" x14ac:dyDescent="0.2">
      <c r="A209" s="179"/>
      <c r="B209" s="191">
        <v>881470</v>
      </c>
      <c r="C209" s="65" t="s">
        <v>619</v>
      </c>
      <c r="D209" s="67">
        <v>110</v>
      </c>
      <c r="E209" s="15">
        <v>391.46</v>
      </c>
      <c r="F209" s="15">
        <f t="shared" si="6"/>
        <v>469.75</v>
      </c>
      <c r="G209" s="400"/>
      <c r="H209" s="400">
        <v>0</v>
      </c>
      <c r="I209" s="94">
        <v>1</v>
      </c>
      <c r="J209" s="210">
        <v>0.06</v>
      </c>
    </row>
    <row r="210" spans="1:11" s="1" customFormat="1" ht="11.25" x14ac:dyDescent="0.2">
      <c r="A210" s="179"/>
      <c r="B210" s="191">
        <v>881480</v>
      </c>
      <c r="C210" s="65" t="s">
        <v>619</v>
      </c>
      <c r="D210" s="67">
        <v>125</v>
      </c>
      <c r="E210" s="15">
        <v>570.46</v>
      </c>
      <c r="F210" s="15">
        <f t="shared" si="6"/>
        <v>684.55</v>
      </c>
      <c r="G210" s="400"/>
      <c r="H210" s="400">
        <v>0</v>
      </c>
      <c r="I210" s="94">
        <v>1</v>
      </c>
      <c r="J210" s="210">
        <v>0.11</v>
      </c>
    </row>
    <row r="211" spans="1:11" s="1" customFormat="1" ht="11.25" x14ac:dyDescent="0.2">
      <c r="A211" s="179"/>
      <c r="B211" s="191">
        <v>881490</v>
      </c>
      <c r="C211" s="65" t="s">
        <v>619</v>
      </c>
      <c r="D211" s="67">
        <v>160</v>
      </c>
      <c r="E211" s="15">
        <v>688.05</v>
      </c>
      <c r="F211" s="15">
        <f t="shared" si="6"/>
        <v>825.66</v>
      </c>
      <c r="G211" s="400"/>
      <c r="H211" s="400">
        <v>0</v>
      </c>
      <c r="I211" s="94">
        <v>1</v>
      </c>
      <c r="J211" s="210">
        <v>0.13</v>
      </c>
    </row>
    <row r="212" spans="1:11" s="1" customFormat="1" x14ac:dyDescent="0.2">
      <c r="A212" s="38"/>
      <c r="B212" s="191">
        <v>880605</v>
      </c>
      <c r="C212" s="65" t="s">
        <v>600</v>
      </c>
      <c r="D212" s="75">
        <v>50</v>
      </c>
      <c r="E212" s="59">
        <v>269.89999999999998</v>
      </c>
      <c r="F212" s="59">
        <f t="shared" si="6"/>
        <v>323.88</v>
      </c>
      <c r="G212" s="400">
        <v>16512</v>
      </c>
      <c r="H212" s="400">
        <v>0</v>
      </c>
      <c r="I212" s="94">
        <v>1</v>
      </c>
      <c r="J212" s="210">
        <v>0.01</v>
      </c>
    </row>
    <row r="213" spans="1:11" s="1" customFormat="1" x14ac:dyDescent="0.2">
      <c r="A213" s="19"/>
      <c r="B213" s="191">
        <v>880615</v>
      </c>
      <c r="C213" s="65" t="s">
        <v>600</v>
      </c>
      <c r="D213" s="75">
        <v>75</v>
      </c>
      <c r="E213" s="59">
        <v>304.05</v>
      </c>
      <c r="F213" s="59">
        <f t="shared" si="6"/>
        <v>364.86</v>
      </c>
      <c r="G213" s="400">
        <v>10764</v>
      </c>
      <c r="H213" s="400">
        <v>0</v>
      </c>
      <c r="I213" s="94">
        <v>1</v>
      </c>
      <c r="J213" s="210">
        <v>0.01</v>
      </c>
    </row>
    <row r="214" spans="1:11" s="1" customFormat="1" x14ac:dyDescent="0.2">
      <c r="A214" s="20"/>
      <c r="B214" s="191">
        <v>880047</v>
      </c>
      <c r="C214" s="65" t="s">
        <v>600</v>
      </c>
      <c r="D214" s="75">
        <v>90</v>
      </c>
      <c r="E214" s="59">
        <v>325.75</v>
      </c>
      <c r="F214" s="59">
        <f t="shared" si="6"/>
        <v>390.9</v>
      </c>
      <c r="G214" s="400">
        <v>8736</v>
      </c>
      <c r="H214" s="400">
        <v>0</v>
      </c>
      <c r="I214" s="94">
        <v>1</v>
      </c>
      <c r="J214" s="210">
        <v>1.4E-2</v>
      </c>
    </row>
    <row r="215" spans="1:11" s="20" customFormat="1" ht="22.5" x14ac:dyDescent="0.2">
      <c r="A215" s="38"/>
      <c r="B215" s="191">
        <v>880635</v>
      </c>
      <c r="C215" s="65" t="s">
        <v>612</v>
      </c>
      <c r="D215" s="75">
        <v>110</v>
      </c>
      <c r="E215" s="88">
        <v>353.22</v>
      </c>
      <c r="F215" s="88">
        <f t="shared" si="6"/>
        <v>423.86</v>
      </c>
      <c r="G215" s="400">
        <v>5220</v>
      </c>
      <c r="H215" s="400">
        <v>0</v>
      </c>
      <c r="I215" s="94">
        <v>1</v>
      </c>
      <c r="J215" s="210">
        <v>1.7999999999999999E-2</v>
      </c>
      <c r="K215" s="1"/>
    </row>
    <row r="216" spans="1:11" s="20" customFormat="1" ht="22.5" x14ac:dyDescent="0.2">
      <c r="A216" s="38"/>
      <c r="B216" s="191">
        <v>880400</v>
      </c>
      <c r="C216" s="65" t="s">
        <v>613</v>
      </c>
      <c r="D216" s="75">
        <v>110</v>
      </c>
      <c r="E216" s="88">
        <v>353.22</v>
      </c>
      <c r="F216" s="88">
        <f t="shared" si="6"/>
        <v>423.86</v>
      </c>
      <c r="G216" s="400"/>
      <c r="H216" s="400">
        <v>0</v>
      </c>
      <c r="I216" s="94">
        <v>1</v>
      </c>
      <c r="J216" s="210">
        <v>3.5000000000000003E-2</v>
      </c>
      <c r="K216" s="1"/>
    </row>
    <row r="217" spans="1:11" x14ac:dyDescent="0.2">
      <c r="B217" s="191">
        <v>880645</v>
      </c>
      <c r="C217" s="65" t="s">
        <v>601</v>
      </c>
      <c r="D217" s="75">
        <v>125</v>
      </c>
      <c r="E217" s="88">
        <v>431.7</v>
      </c>
      <c r="F217" s="88">
        <f t="shared" si="6"/>
        <v>518.04</v>
      </c>
      <c r="G217" s="400">
        <v>2772</v>
      </c>
      <c r="H217" s="400">
        <v>0</v>
      </c>
      <c r="I217" s="94">
        <v>1</v>
      </c>
      <c r="J217" s="210">
        <v>0.04</v>
      </c>
      <c r="K217" s="1"/>
    </row>
    <row r="218" spans="1:11" ht="22.5" x14ac:dyDescent="0.2">
      <c r="B218" s="191">
        <v>880420</v>
      </c>
      <c r="C218" s="65" t="s">
        <v>602</v>
      </c>
      <c r="D218" s="67">
        <v>160</v>
      </c>
      <c r="E218" s="88">
        <v>549.46</v>
      </c>
      <c r="F218" s="88">
        <f t="shared" si="6"/>
        <v>659.35</v>
      </c>
      <c r="G218" s="400">
        <v>1092</v>
      </c>
      <c r="H218" s="400">
        <v>0</v>
      </c>
      <c r="I218" s="94">
        <v>1</v>
      </c>
      <c r="J218" s="210">
        <v>0.114</v>
      </c>
      <c r="K218" s="1"/>
    </row>
    <row r="219" spans="1:11" ht="22.5" x14ac:dyDescent="0.2">
      <c r="B219" s="191">
        <v>880430</v>
      </c>
      <c r="C219" s="65" t="s">
        <v>602</v>
      </c>
      <c r="D219" s="67">
        <v>200</v>
      </c>
      <c r="E219" s="88">
        <v>863.43</v>
      </c>
      <c r="F219" s="88">
        <f t="shared" si="6"/>
        <v>1036.1199999999999</v>
      </c>
      <c r="G219" s="400">
        <v>600</v>
      </c>
      <c r="H219" s="400">
        <v>0</v>
      </c>
      <c r="I219" s="94">
        <v>1</v>
      </c>
      <c r="J219" s="210">
        <v>0.17299999999999999</v>
      </c>
      <c r="K219" s="1"/>
    </row>
    <row r="220" spans="1:11" ht="22.5" x14ac:dyDescent="0.2">
      <c r="B220" s="191">
        <v>839010</v>
      </c>
      <c r="C220" s="65" t="s">
        <v>575</v>
      </c>
      <c r="D220" s="67">
        <v>50</v>
      </c>
      <c r="E220" s="88">
        <v>7873.82</v>
      </c>
      <c r="F220" s="88">
        <f t="shared" si="6"/>
        <v>9448.58</v>
      </c>
      <c r="G220" s="400"/>
      <c r="H220" s="400">
        <v>0</v>
      </c>
      <c r="I220" s="94">
        <v>1</v>
      </c>
      <c r="J220" s="235">
        <v>0.113</v>
      </c>
      <c r="K220" s="1"/>
    </row>
    <row r="221" spans="1:11" ht="22.5" x14ac:dyDescent="0.2">
      <c r="B221" s="191">
        <v>839020</v>
      </c>
      <c r="C221" s="65" t="s">
        <v>575</v>
      </c>
      <c r="D221" s="67">
        <v>75</v>
      </c>
      <c r="E221" s="88">
        <v>7977.53</v>
      </c>
      <c r="F221" s="88">
        <f t="shared" si="6"/>
        <v>9573.0400000000009</v>
      </c>
      <c r="G221" s="400"/>
      <c r="H221" s="400">
        <v>0</v>
      </c>
      <c r="I221" s="94">
        <v>1</v>
      </c>
      <c r="J221" s="235">
        <v>0</v>
      </c>
      <c r="K221" s="1"/>
    </row>
    <row r="222" spans="1:11" ht="22.5" x14ac:dyDescent="0.2">
      <c r="B222" s="191">
        <v>839030</v>
      </c>
      <c r="C222" s="65" t="s">
        <v>575</v>
      </c>
      <c r="D222" s="67">
        <v>90</v>
      </c>
      <c r="E222" s="88">
        <v>8177.52</v>
      </c>
      <c r="F222" s="88">
        <f t="shared" si="6"/>
        <v>9813.02</v>
      </c>
      <c r="G222" s="400"/>
      <c r="H222" s="400">
        <v>0</v>
      </c>
      <c r="I222" s="94">
        <v>1</v>
      </c>
      <c r="J222" s="235">
        <v>0</v>
      </c>
      <c r="K222" s="1"/>
    </row>
    <row r="223" spans="1:11" ht="22.5" x14ac:dyDescent="0.2">
      <c r="B223" s="191">
        <v>839040</v>
      </c>
      <c r="C223" s="65" t="s">
        <v>575</v>
      </c>
      <c r="D223" s="67">
        <v>110</v>
      </c>
      <c r="E223" s="88">
        <v>8325.14</v>
      </c>
      <c r="F223" s="88">
        <f t="shared" si="6"/>
        <v>9990.17</v>
      </c>
      <c r="G223" s="400"/>
      <c r="H223" s="400">
        <v>0</v>
      </c>
      <c r="I223" s="94">
        <v>1</v>
      </c>
      <c r="J223" s="235">
        <v>0</v>
      </c>
      <c r="K223" s="1"/>
    </row>
    <row r="224" spans="1:11" ht="22.5" x14ac:dyDescent="0.2">
      <c r="B224" s="191">
        <v>839050</v>
      </c>
      <c r="C224" s="65" t="s">
        <v>575</v>
      </c>
      <c r="D224" s="67">
        <v>125</v>
      </c>
      <c r="E224" s="88">
        <v>8601.42</v>
      </c>
      <c r="F224" s="88">
        <f t="shared" si="6"/>
        <v>10321.700000000001</v>
      </c>
      <c r="G224" s="400"/>
      <c r="H224" s="400">
        <v>0</v>
      </c>
      <c r="I224" s="94">
        <v>1</v>
      </c>
      <c r="J224" s="235">
        <v>0</v>
      </c>
      <c r="K224" s="20"/>
    </row>
    <row r="225" spans="2:11" ht="22.5" x14ac:dyDescent="0.2">
      <c r="B225" s="191">
        <v>839060</v>
      </c>
      <c r="C225" s="65" t="s">
        <v>575</v>
      </c>
      <c r="D225" s="67">
        <v>160</v>
      </c>
      <c r="E225" s="88">
        <v>8877.75</v>
      </c>
      <c r="F225" s="88">
        <f t="shared" si="6"/>
        <v>10653.3</v>
      </c>
      <c r="G225" s="400"/>
      <c r="H225" s="400">
        <v>0</v>
      </c>
      <c r="I225" s="94">
        <v>1</v>
      </c>
      <c r="J225" s="235">
        <v>0.33400000000000002</v>
      </c>
    </row>
    <row r="226" spans="2:11" ht="22.5" x14ac:dyDescent="0.2">
      <c r="B226" s="277">
        <v>839070</v>
      </c>
      <c r="C226" s="273" t="s">
        <v>575</v>
      </c>
      <c r="D226" s="314">
        <v>200</v>
      </c>
      <c r="E226" s="274">
        <v>10174.92</v>
      </c>
      <c r="F226" s="274">
        <f t="shared" si="6"/>
        <v>12209.9</v>
      </c>
      <c r="G226" s="407"/>
      <c r="H226" s="407">
        <v>0</v>
      </c>
      <c r="I226" s="275">
        <v>1</v>
      </c>
      <c r="J226" s="280">
        <v>0.40699999999999997</v>
      </c>
    </row>
    <row r="227" spans="2:11" x14ac:dyDescent="0.2">
      <c r="B227"/>
      <c r="C227" s="27"/>
      <c r="D227" s="27"/>
      <c r="E227"/>
      <c r="F227"/>
      <c r="G227" s="100" t="s">
        <v>315</v>
      </c>
      <c r="H227"/>
      <c r="I227" s="103"/>
      <c r="J227" s="104"/>
    </row>
    <row r="228" spans="2:11" x14ac:dyDescent="0.2">
      <c r="B228" s="26"/>
      <c r="D228" s="18"/>
      <c r="E228" s="18"/>
      <c r="F228" s="18"/>
      <c r="G228" s="100" t="s">
        <v>314</v>
      </c>
      <c r="H228"/>
      <c r="I228" s="16"/>
      <c r="J228" s="40"/>
    </row>
    <row r="229" spans="2:11" x14ac:dyDescent="0.2">
      <c r="B229" s="26"/>
      <c r="D229" s="18"/>
      <c r="E229" s="18"/>
      <c r="F229" s="18"/>
      <c r="G229" s="18"/>
      <c r="H229" s="41"/>
      <c r="I229" s="16"/>
      <c r="J229" s="40"/>
      <c r="K229" s="19"/>
    </row>
    <row r="230" spans="2:11" x14ac:dyDescent="0.2">
      <c r="C230" s="21"/>
      <c r="D230" s="20"/>
      <c r="E230" s="20"/>
      <c r="F230" s="20"/>
      <c r="G230" s="18"/>
      <c r="H230" s="18"/>
      <c r="I230" s="22"/>
      <c r="J230" s="40"/>
      <c r="K230" s="20"/>
    </row>
    <row r="231" spans="2:11" x14ac:dyDescent="0.2">
      <c r="B231" s="19"/>
      <c r="C231" s="21"/>
      <c r="D231" s="20"/>
      <c r="E231" s="20"/>
      <c r="F231" s="20"/>
      <c r="G231" s="20"/>
      <c r="H231" s="18"/>
      <c r="I231" s="23"/>
      <c r="J231" s="40"/>
      <c r="K231" s="20"/>
    </row>
    <row r="232" spans="2:11" x14ac:dyDescent="0.2">
      <c r="B232" s="20"/>
      <c r="G232" s="23"/>
      <c r="H232" s="20"/>
      <c r="J232" s="40"/>
    </row>
    <row r="233" spans="2:11" x14ac:dyDescent="0.2">
      <c r="B233" s="20"/>
      <c r="H233" s="20"/>
      <c r="J233" s="40"/>
    </row>
    <row r="234" spans="2:11" x14ac:dyDescent="0.2">
      <c r="J234" s="40"/>
    </row>
    <row r="235" spans="2:11" x14ac:dyDescent="0.2">
      <c r="J235" s="40"/>
    </row>
    <row r="236" spans="2:11" x14ac:dyDescent="0.2">
      <c r="J236" s="40"/>
    </row>
    <row r="237" spans="2:11" x14ac:dyDescent="0.2">
      <c r="J237" s="40"/>
    </row>
    <row r="238" spans="2:11" x14ac:dyDescent="0.2">
      <c r="J238" s="40"/>
    </row>
    <row r="239" spans="2:11" x14ac:dyDescent="0.2">
      <c r="J239" s="40"/>
    </row>
    <row r="240" spans="2:11" x14ac:dyDescent="0.2">
      <c r="J240" s="40"/>
    </row>
    <row r="241" spans="10:10" x14ac:dyDescent="0.2">
      <c r="J241" s="40"/>
    </row>
  </sheetData>
  <autoFilter ref="B12:J12"/>
  <mergeCells count="1">
    <mergeCell ref="B1:J1"/>
  </mergeCells>
  <hyperlinks>
    <hyperlink ref="C6" r:id="rId1"/>
  </hyperlinks>
  <pageMargins left="0.25" right="0.25" top="0.75" bottom="0.75" header="0.3" footer="0.3"/>
  <pageSetup paperSize="9" scale="120" fitToHeight="3" orientation="portrait" horizontalDpi="180" verticalDpi="180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44"/>
  <sheetViews>
    <sheetView topLeftCell="B1" zoomScale="110" zoomScaleNormal="110" workbookViewId="0">
      <selection activeCell="G8" sqref="G8"/>
    </sheetView>
  </sheetViews>
  <sheetFormatPr defaultColWidth="9.140625" defaultRowHeight="12.75" x14ac:dyDescent="0.2"/>
  <cols>
    <col min="1" max="1" width="5.85546875" style="38" hidden="1" customWidth="1"/>
    <col min="2" max="2" width="6.7109375" style="38" customWidth="1"/>
    <col min="3" max="3" width="34" style="1" customWidth="1"/>
    <col min="4" max="4" width="16.5703125" style="38" customWidth="1"/>
    <col min="5" max="5" width="9.140625" style="38" customWidth="1"/>
    <col min="6" max="6" width="10.5703125" style="38" customWidth="1"/>
    <col min="7" max="7" width="11.42578125" style="38" customWidth="1"/>
    <col min="8" max="8" width="5.28515625" style="38" customWidth="1"/>
    <col min="9" max="9" width="9" style="38" bestFit="1" customWidth="1"/>
    <col min="10" max="10" width="9.85546875" style="38" customWidth="1"/>
    <col min="11" max="16384" width="9.140625" style="38"/>
  </cols>
  <sheetData>
    <row r="1" spans="1:9" ht="35.450000000000003" customHeight="1" x14ac:dyDescent="0.2">
      <c r="A1" s="35"/>
      <c r="B1" s="449" t="s">
        <v>618</v>
      </c>
      <c r="C1" s="449"/>
      <c r="D1" s="449"/>
      <c r="E1" s="449"/>
      <c r="F1" s="449"/>
      <c r="G1" s="449"/>
      <c r="H1" s="449"/>
      <c r="I1" s="449"/>
    </row>
    <row r="2" spans="1:9" ht="17.45" customHeight="1" x14ac:dyDescent="0.2">
      <c r="B2" s="108"/>
      <c r="C2" s="282"/>
      <c r="D2" s="42"/>
      <c r="E2" s="42"/>
      <c r="F2" s="42"/>
      <c r="G2" s="42"/>
      <c r="H2" s="55"/>
    </row>
    <row r="3" spans="1:9" ht="17.45" customHeight="1" x14ac:dyDescent="0.2">
      <c r="B3" s="108"/>
      <c r="C3" s="281"/>
      <c r="D3" s="304"/>
      <c r="E3" s="304"/>
      <c r="F3" s="304"/>
      <c r="G3" s="42"/>
      <c r="H3" s="56"/>
    </row>
    <row r="4" spans="1:9" ht="11.25" customHeight="1" x14ac:dyDescent="0.2">
      <c r="B4" s="108"/>
      <c r="C4" s="44"/>
      <c r="D4" s="385"/>
      <c r="E4" s="43"/>
      <c r="F4" s="43"/>
      <c r="G4" s="42"/>
      <c r="H4" s="57"/>
    </row>
    <row r="5" spans="1:9" ht="13.15" customHeight="1" x14ac:dyDescent="0.2">
      <c r="B5" s="108"/>
      <c r="C5" s="46"/>
      <c r="D5" s="45"/>
      <c r="E5" s="43"/>
      <c r="F5" s="43"/>
      <c r="G5" s="42"/>
      <c r="H5" s="57"/>
    </row>
    <row r="6" spans="1:9" ht="15.6" customHeight="1" x14ac:dyDescent="0.2">
      <c r="B6" s="302"/>
      <c r="C6" s="303" t="s">
        <v>363</v>
      </c>
      <c r="D6" s="45"/>
      <c r="E6" s="43"/>
      <c r="F6" s="43"/>
      <c r="G6" s="42"/>
      <c r="H6" s="57"/>
    </row>
    <row r="7" spans="1:9" ht="13.7" customHeight="1" x14ac:dyDescent="0.2">
      <c r="B7" s="302"/>
      <c r="C7" s="116"/>
      <c r="D7" s="249"/>
      <c r="E7" s="43"/>
      <c r="F7" s="43"/>
      <c r="G7" s="42"/>
      <c r="H7" s="57"/>
    </row>
    <row r="8" spans="1:9" ht="13.7" customHeight="1" x14ac:dyDescent="0.2">
      <c r="C8" s="310"/>
      <c r="D8" s="43"/>
      <c r="E8" s="43"/>
      <c r="F8" s="43"/>
      <c r="G8" s="42"/>
      <c r="H8" s="51"/>
    </row>
    <row r="9" spans="1:9" x14ac:dyDescent="0.2">
      <c r="C9" s="296"/>
      <c r="D9" s="52"/>
      <c r="E9" s="48"/>
      <c r="F9" s="48"/>
      <c r="G9" s="53"/>
      <c r="H9" s="52"/>
    </row>
    <row r="10" spans="1:9" x14ac:dyDescent="0.2">
      <c r="C10" s="296"/>
      <c r="D10" s="52"/>
      <c r="E10" s="48"/>
      <c r="F10" s="48"/>
      <c r="G10" s="53"/>
      <c r="H10" s="52"/>
    </row>
    <row r="11" spans="1:9" s="13" customFormat="1" ht="13.5" thickBot="1" x14ac:dyDescent="0.25">
      <c r="B11" s="292" t="str">
        <f>'Доп. ассорт.|Комплектующие'!B11</f>
        <v>2025.04</v>
      </c>
      <c r="C11" s="116"/>
      <c r="D11" s="10"/>
      <c r="E11" s="11"/>
      <c r="F11" s="11"/>
      <c r="G11" s="11"/>
      <c r="H11" s="10"/>
    </row>
    <row r="12" spans="1:9" ht="47.25" customHeight="1" x14ac:dyDescent="0.2">
      <c r="A12" s="175" t="s">
        <v>0</v>
      </c>
      <c r="B12" s="229" t="s">
        <v>1</v>
      </c>
      <c r="C12" s="230" t="s">
        <v>291</v>
      </c>
      <c r="D12" s="231" t="s">
        <v>287</v>
      </c>
      <c r="E12" s="231" t="s">
        <v>294</v>
      </c>
      <c r="F12" s="231" t="s">
        <v>676</v>
      </c>
      <c r="G12" s="231" t="s">
        <v>2</v>
      </c>
      <c r="H12" s="231" t="s">
        <v>3</v>
      </c>
      <c r="I12" s="232" t="s">
        <v>155</v>
      </c>
    </row>
    <row r="13" spans="1:9" s="1" customFormat="1" ht="11.25" x14ac:dyDescent="0.2">
      <c r="A13" s="31"/>
      <c r="B13" s="211">
        <v>770320</v>
      </c>
      <c r="C13" s="319" t="s">
        <v>258</v>
      </c>
      <c r="D13" s="205" t="s">
        <v>101</v>
      </c>
      <c r="E13" s="212">
        <v>806.33</v>
      </c>
      <c r="F13" s="212">
        <f t="shared" ref="F13:F44" si="0">ROUND(E13*1.2,2)</f>
        <v>967.6</v>
      </c>
      <c r="G13" s="399">
        <v>80</v>
      </c>
      <c r="H13" s="398">
        <v>0</v>
      </c>
      <c r="I13" s="210">
        <v>0.98099999999999998</v>
      </c>
    </row>
    <row r="14" spans="1:9" s="1" customFormat="1" ht="11.25" x14ac:dyDescent="0.2">
      <c r="A14" s="31"/>
      <c r="B14" s="87">
        <v>770340</v>
      </c>
      <c r="C14" s="65" t="s">
        <v>258</v>
      </c>
      <c r="D14" s="66" t="s">
        <v>102</v>
      </c>
      <c r="E14" s="88">
        <v>1337.9</v>
      </c>
      <c r="F14" s="88">
        <f t="shared" si="0"/>
        <v>1605.48</v>
      </c>
      <c r="G14" s="399">
        <v>80</v>
      </c>
      <c r="H14" s="398">
        <v>0</v>
      </c>
      <c r="I14" s="210">
        <v>1.786</v>
      </c>
    </row>
    <row r="15" spans="1:9" s="1" customFormat="1" ht="11.25" x14ac:dyDescent="0.2">
      <c r="A15" s="31"/>
      <c r="B15" s="87">
        <v>770360</v>
      </c>
      <c r="C15" s="65" t="s">
        <v>258</v>
      </c>
      <c r="D15" s="66" t="s">
        <v>103</v>
      </c>
      <c r="E15" s="88">
        <v>2518.8200000000002</v>
      </c>
      <c r="F15" s="88">
        <f t="shared" si="0"/>
        <v>3022.58</v>
      </c>
      <c r="G15" s="399">
        <v>80</v>
      </c>
      <c r="H15" s="398">
        <v>0</v>
      </c>
      <c r="I15" s="210">
        <v>3.4060000000000001</v>
      </c>
    </row>
    <row r="16" spans="1:9" s="1" customFormat="1" ht="11.25" x14ac:dyDescent="0.2">
      <c r="A16" s="31"/>
      <c r="B16" s="87">
        <v>770370</v>
      </c>
      <c r="C16" s="65" t="s">
        <v>258</v>
      </c>
      <c r="D16" s="66" t="s">
        <v>270</v>
      </c>
      <c r="E16" s="88">
        <v>4529.76</v>
      </c>
      <c r="F16" s="88">
        <f t="shared" si="0"/>
        <v>5435.71</v>
      </c>
      <c r="G16" s="399">
        <v>80</v>
      </c>
      <c r="H16" s="398">
        <v>0</v>
      </c>
      <c r="I16" s="39">
        <v>4.9000000000000004</v>
      </c>
    </row>
    <row r="17" spans="1:9" s="1" customFormat="1" ht="11.25" x14ac:dyDescent="0.2">
      <c r="A17" s="31"/>
      <c r="B17" s="87">
        <v>770380</v>
      </c>
      <c r="C17" s="65" t="s">
        <v>258</v>
      </c>
      <c r="D17" s="66" t="s">
        <v>157</v>
      </c>
      <c r="E17" s="88">
        <v>5986.67</v>
      </c>
      <c r="F17" s="88">
        <f t="shared" si="0"/>
        <v>7184</v>
      </c>
      <c r="G17" s="399">
        <v>80</v>
      </c>
      <c r="H17" s="398">
        <v>0</v>
      </c>
      <c r="I17" s="210">
        <v>8.1739999999999995</v>
      </c>
    </row>
    <row r="18" spans="1:9" s="1" customFormat="1" ht="11.25" x14ac:dyDescent="0.2">
      <c r="A18" s="31"/>
      <c r="B18" s="87">
        <v>770420</v>
      </c>
      <c r="C18" s="65" t="s">
        <v>258</v>
      </c>
      <c r="D18" s="66" t="s">
        <v>7</v>
      </c>
      <c r="E18" s="88">
        <v>995.4</v>
      </c>
      <c r="F18" s="88">
        <f t="shared" si="0"/>
        <v>1194.48</v>
      </c>
      <c r="G18" s="399">
        <v>60</v>
      </c>
      <c r="H18" s="398">
        <v>0</v>
      </c>
      <c r="I18" s="210">
        <v>1.2290000000000001</v>
      </c>
    </row>
    <row r="19" spans="1:9" s="1" customFormat="1" ht="11.25" x14ac:dyDescent="0.2">
      <c r="A19" s="31"/>
      <c r="B19" s="87">
        <v>770440</v>
      </c>
      <c r="C19" s="65" t="s">
        <v>258</v>
      </c>
      <c r="D19" s="66" t="s">
        <v>8</v>
      </c>
      <c r="E19" s="88">
        <v>1733.93</v>
      </c>
      <c r="F19" s="88">
        <f t="shared" si="0"/>
        <v>2080.7199999999998</v>
      </c>
      <c r="G19" s="399">
        <v>54</v>
      </c>
      <c r="H19" s="398">
        <v>0</v>
      </c>
      <c r="I19" s="210">
        <v>2.2549999999999999</v>
      </c>
    </row>
    <row r="20" spans="1:9" s="1" customFormat="1" ht="11.25" x14ac:dyDescent="0.2">
      <c r="A20" s="31"/>
      <c r="B20" s="87">
        <v>770460</v>
      </c>
      <c r="C20" s="65" t="s">
        <v>258</v>
      </c>
      <c r="D20" s="66" t="s">
        <v>9</v>
      </c>
      <c r="E20" s="88">
        <v>3225.24</v>
      </c>
      <c r="F20" s="88">
        <f t="shared" si="0"/>
        <v>3870.29</v>
      </c>
      <c r="G20" s="399">
        <v>54</v>
      </c>
      <c r="H20" s="398">
        <v>0</v>
      </c>
      <c r="I20" s="210">
        <v>4.2450000000000001</v>
      </c>
    </row>
    <row r="21" spans="1:9" s="1" customFormat="1" ht="11.25" x14ac:dyDescent="0.2">
      <c r="A21" s="31"/>
      <c r="B21" s="87">
        <v>770470</v>
      </c>
      <c r="C21" s="65" t="s">
        <v>258</v>
      </c>
      <c r="D21" s="66" t="s">
        <v>246</v>
      </c>
      <c r="E21" s="88">
        <v>5945.89</v>
      </c>
      <c r="F21" s="88">
        <f t="shared" si="0"/>
        <v>7135.07</v>
      </c>
      <c r="G21" s="399">
        <v>54</v>
      </c>
      <c r="H21" s="398">
        <v>0</v>
      </c>
      <c r="I21" s="39">
        <v>6.2</v>
      </c>
    </row>
    <row r="22" spans="1:9" s="1" customFormat="1" ht="11.25" x14ac:dyDescent="0.2">
      <c r="A22" s="31"/>
      <c r="B22" s="87">
        <v>770480</v>
      </c>
      <c r="C22" s="65" t="s">
        <v>258</v>
      </c>
      <c r="D22" s="66" t="s">
        <v>158</v>
      </c>
      <c r="E22" s="88">
        <v>7995.32</v>
      </c>
      <c r="F22" s="88">
        <f t="shared" si="0"/>
        <v>9594.3799999999992</v>
      </c>
      <c r="G22" s="399">
        <v>54</v>
      </c>
      <c r="H22" s="398">
        <v>0</v>
      </c>
      <c r="I22" s="210">
        <v>10.138</v>
      </c>
    </row>
    <row r="23" spans="1:9" s="1" customFormat="1" ht="11.25" x14ac:dyDescent="0.2">
      <c r="A23" s="31"/>
      <c r="B23" s="87">
        <v>770520</v>
      </c>
      <c r="C23" s="65" t="s">
        <v>258</v>
      </c>
      <c r="D23" s="67" t="s">
        <v>44</v>
      </c>
      <c r="E23" s="88">
        <v>1687.55</v>
      </c>
      <c r="F23" s="88">
        <f t="shared" si="0"/>
        <v>2025.06</v>
      </c>
      <c r="G23" s="399">
        <v>35</v>
      </c>
      <c r="H23" s="398">
        <v>0</v>
      </c>
      <c r="I23" s="210">
        <v>2.16</v>
      </c>
    </row>
    <row r="24" spans="1:9" s="1" customFormat="1" ht="11.25" x14ac:dyDescent="0.2">
      <c r="A24" s="31"/>
      <c r="B24" s="87">
        <v>770540</v>
      </c>
      <c r="C24" s="65" t="s">
        <v>258</v>
      </c>
      <c r="D24" s="67" t="s">
        <v>46</v>
      </c>
      <c r="E24" s="88">
        <v>2864.92</v>
      </c>
      <c r="F24" s="88">
        <f t="shared" si="0"/>
        <v>3437.9</v>
      </c>
      <c r="G24" s="399">
        <v>35</v>
      </c>
      <c r="H24" s="398">
        <v>0</v>
      </c>
      <c r="I24" s="210">
        <v>3.7090000000000001</v>
      </c>
    </row>
    <row r="25" spans="1:9" s="1" customFormat="1" ht="11.25" x14ac:dyDescent="0.2">
      <c r="A25" s="31"/>
      <c r="B25" s="87">
        <v>770560</v>
      </c>
      <c r="C25" s="65" t="s">
        <v>258</v>
      </c>
      <c r="D25" s="67" t="s">
        <v>48</v>
      </c>
      <c r="E25" s="88">
        <v>5169.67</v>
      </c>
      <c r="F25" s="88">
        <f t="shared" si="0"/>
        <v>6203.6</v>
      </c>
      <c r="G25" s="399">
        <v>35</v>
      </c>
      <c r="H25" s="398">
        <v>0</v>
      </c>
      <c r="I25" s="210">
        <v>6.67</v>
      </c>
    </row>
    <row r="26" spans="1:9" s="1" customFormat="1" ht="11.25" x14ac:dyDescent="0.2">
      <c r="A26" s="31"/>
      <c r="B26" s="87">
        <v>770570</v>
      </c>
      <c r="C26" s="65" t="s">
        <v>258</v>
      </c>
      <c r="D26" s="67" t="s">
        <v>271</v>
      </c>
      <c r="E26" s="88">
        <v>9204.56</v>
      </c>
      <c r="F26" s="88">
        <f t="shared" si="0"/>
        <v>11045.47</v>
      </c>
      <c r="G26" s="399">
        <v>35</v>
      </c>
      <c r="H26" s="398">
        <v>0</v>
      </c>
      <c r="I26" s="39">
        <v>9.6999999999999993</v>
      </c>
    </row>
    <row r="27" spans="1:9" s="1" customFormat="1" ht="11.25" x14ac:dyDescent="0.2">
      <c r="A27" s="31"/>
      <c r="B27" s="87">
        <v>770580</v>
      </c>
      <c r="C27" s="65" t="s">
        <v>258</v>
      </c>
      <c r="D27" s="67" t="s">
        <v>159</v>
      </c>
      <c r="E27" s="88">
        <v>12116.07</v>
      </c>
      <c r="F27" s="88">
        <f t="shared" si="0"/>
        <v>14539.28</v>
      </c>
      <c r="G27" s="399">
        <v>35</v>
      </c>
      <c r="H27" s="398">
        <v>0</v>
      </c>
      <c r="I27" s="210">
        <v>16.062000000000001</v>
      </c>
    </row>
    <row r="28" spans="1:9" s="1" customFormat="1" ht="11.25" x14ac:dyDescent="0.2">
      <c r="A28" s="31"/>
      <c r="B28" s="87">
        <v>770620</v>
      </c>
      <c r="C28" s="65" t="s">
        <v>258</v>
      </c>
      <c r="D28" s="67" t="s">
        <v>160</v>
      </c>
      <c r="E28" s="88">
        <v>3557.02</v>
      </c>
      <c r="F28" s="88">
        <f t="shared" si="0"/>
        <v>4268.42</v>
      </c>
      <c r="G28" s="399">
        <v>20</v>
      </c>
      <c r="H28" s="398">
        <v>0</v>
      </c>
      <c r="I28" s="210">
        <v>3.5459999999999998</v>
      </c>
    </row>
    <row r="29" spans="1:9" s="1" customFormat="1" ht="11.25" x14ac:dyDescent="0.2">
      <c r="A29" s="31"/>
      <c r="B29" s="87">
        <v>770640</v>
      </c>
      <c r="C29" s="65" t="s">
        <v>258</v>
      </c>
      <c r="D29" s="67" t="s">
        <v>161</v>
      </c>
      <c r="E29" s="88">
        <v>5572.82</v>
      </c>
      <c r="F29" s="88">
        <f t="shared" si="0"/>
        <v>6687.38</v>
      </c>
      <c r="G29" s="399">
        <v>25</v>
      </c>
      <c r="H29" s="398">
        <v>0</v>
      </c>
      <c r="I29" s="210">
        <v>5.91</v>
      </c>
    </row>
    <row r="30" spans="1:9" s="1" customFormat="1" ht="11.25" x14ac:dyDescent="0.2">
      <c r="A30" s="31"/>
      <c r="B30" s="87">
        <v>770660</v>
      </c>
      <c r="C30" s="65" t="s">
        <v>258</v>
      </c>
      <c r="D30" s="67" t="s">
        <v>162</v>
      </c>
      <c r="E30" s="88">
        <v>8748.14</v>
      </c>
      <c r="F30" s="88">
        <f t="shared" si="0"/>
        <v>10497.77</v>
      </c>
      <c r="G30" s="399">
        <v>25</v>
      </c>
      <c r="H30" s="398">
        <v>0</v>
      </c>
      <c r="I30" s="210">
        <v>11.244</v>
      </c>
    </row>
    <row r="31" spans="1:9" s="1" customFormat="1" ht="11.25" x14ac:dyDescent="0.2">
      <c r="A31" s="31"/>
      <c r="B31" s="87">
        <v>770670</v>
      </c>
      <c r="C31" s="65" t="s">
        <v>258</v>
      </c>
      <c r="D31" s="67" t="s">
        <v>247</v>
      </c>
      <c r="E31" s="88">
        <v>14732.4</v>
      </c>
      <c r="F31" s="88">
        <f t="shared" si="0"/>
        <v>17678.88</v>
      </c>
      <c r="G31" s="399">
        <v>25</v>
      </c>
      <c r="H31" s="398">
        <v>0</v>
      </c>
      <c r="I31" s="39">
        <v>16.5</v>
      </c>
    </row>
    <row r="32" spans="1:9" s="1" customFormat="1" ht="11.25" x14ac:dyDescent="0.2">
      <c r="A32" s="31"/>
      <c r="B32" s="87">
        <v>770680</v>
      </c>
      <c r="C32" s="65" t="s">
        <v>258</v>
      </c>
      <c r="D32" s="67" t="s">
        <v>163</v>
      </c>
      <c r="E32" s="88">
        <v>20710.77</v>
      </c>
      <c r="F32" s="88">
        <f t="shared" si="0"/>
        <v>24852.92</v>
      </c>
      <c r="G32" s="399">
        <v>25</v>
      </c>
      <c r="H32" s="398">
        <v>0</v>
      </c>
      <c r="I32" s="210">
        <v>26.728999999999999</v>
      </c>
    </row>
    <row r="33" spans="1:9" s="1" customFormat="1" ht="11.25" x14ac:dyDescent="0.2">
      <c r="A33" s="31"/>
      <c r="B33" s="87">
        <v>770740</v>
      </c>
      <c r="C33" s="65" t="s">
        <v>258</v>
      </c>
      <c r="D33" s="67" t="s">
        <v>164</v>
      </c>
      <c r="E33" s="88">
        <v>12701.22</v>
      </c>
      <c r="F33" s="88">
        <f t="shared" si="0"/>
        <v>15241.46</v>
      </c>
      <c r="G33" s="399">
        <v>16</v>
      </c>
      <c r="H33" s="398">
        <v>0</v>
      </c>
      <c r="I33" s="210">
        <v>9.3480000000000008</v>
      </c>
    </row>
    <row r="34" spans="1:9" s="1" customFormat="1" ht="11.25" x14ac:dyDescent="0.2">
      <c r="A34" s="31"/>
      <c r="B34" s="87">
        <v>770770</v>
      </c>
      <c r="C34" s="65" t="s">
        <v>258</v>
      </c>
      <c r="D34" s="67" t="s">
        <v>259</v>
      </c>
      <c r="E34" s="88">
        <v>24706.66</v>
      </c>
      <c r="F34" s="88">
        <f t="shared" si="0"/>
        <v>29647.99</v>
      </c>
      <c r="G34" s="399">
        <v>16</v>
      </c>
      <c r="H34" s="398">
        <v>0</v>
      </c>
      <c r="I34" s="210">
        <v>25.033999999999999</v>
      </c>
    </row>
    <row r="35" spans="1:9" s="1" customFormat="1" ht="11.25" x14ac:dyDescent="0.2">
      <c r="A35" s="31"/>
      <c r="B35" s="87">
        <v>770790</v>
      </c>
      <c r="C35" s="65" t="s">
        <v>258</v>
      </c>
      <c r="D35" s="67" t="s">
        <v>260</v>
      </c>
      <c r="E35" s="88">
        <v>42470.48</v>
      </c>
      <c r="F35" s="88">
        <f t="shared" si="0"/>
        <v>50964.58</v>
      </c>
      <c r="G35" s="399">
        <v>16</v>
      </c>
      <c r="H35" s="398">
        <v>0</v>
      </c>
      <c r="I35" s="210">
        <v>48.651000000000003</v>
      </c>
    </row>
    <row r="36" spans="1:9" s="1" customFormat="1" ht="11.25" x14ac:dyDescent="0.2">
      <c r="A36" s="31"/>
      <c r="B36" s="87">
        <v>770840</v>
      </c>
      <c r="C36" s="65" t="s">
        <v>258</v>
      </c>
      <c r="D36" s="67" t="s">
        <v>167</v>
      </c>
      <c r="E36" s="88">
        <v>20243.43</v>
      </c>
      <c r="F36" s="88">
        <f t="shared" si="0"/>
        <v>24292.12</v>
      </c>
      <c r="G36" s="399">
        <v>9</v>
      </c>
      <c r="H36" s="398">
        <v>0</v>
      </c>
      <c r="I36" s="210">
        <v>14.93</v>
      </c>
    </row>
    <row r="37" spans="1:9" s="1" customFormat="1" ht="11.25" x14ac:dyDescent="0.2">
      <c r="A37" s="31"/>
      <c r="B37" s="87">
        <v>770870</v>
      </c>
      <c r="C37" s="65" t="s">
        <v>258</v>
      </c>
      <c r="D37" s="67" t="s">
        <v>261</v>
      </c>
      <c r="E37" s="88">
        <v>40172.879999999997</v>
      </c>
      <c r="F37" s="88">
        <f t="shared" si="0"/>
        <v>48207.46</v>
      </c>
      <c r="G37" s="399">
        <v>9</v>
      </c>
      <c r="H37" s="398">
        <v>0</v>
      </c>
      <c r="I37" s="210">
        <v>44.805999999999997</v>
      </c>
    </row>
    <row r="38" spans="1:9" s="1" customFormat="1" ht="11.25" x14ac:dyDescent="0.2">
      <c r="A38" s="31"/>
      <c r="B38" s="87">
        <v>770890</v>
      </c>
      <c r="C38" s="65" t="s">
        <v>258</v>
      </c>
      <c r="D38" s="67" t="s">
        <v>262</v>
      </c>
      <c r="E38" s="88">
        <v>71215.850000000006</v>
      </c>
      <c r="F38" s="88">
        <f t="shared" si="0"/>
        <v>85459.02</v>
      </c>
      <c r="G38" s="399">
        <v>9</v>
      </c>
      <c r="H38" s="398">
        <v>0</v>
      </c>
      <c r="I38" s="210">
        <v>84.813000000000002</v>
      </c>
    </row>
    <row r="39" spans="1:9" s="1" customFormat="1" ht="11.25" x14ac:dyDescent="0.2">
      <c r="A39" s="31"/>
      <c r="B39" s="87">
        <v>770940</v>
      </c>
      <c r="C39" s="65" t="s">
        <v>258</v>
      </c>
      <c r="D39" s="67" t="s">
        <v>170</v>
      </c>
      <c r="E39" s="88">
        <v>31114.35</v>
      </c>
      <c r="F39" s="88">
        <f t="shared" si="0"/>
        <v>37337.22</v>
      </c>
      <c r="G39" s="399">
        <v>4</v>
      </c>
      <c r="H39" s="398">
        <v>0</v>
      </c>
      <c r="I39" s="210">
        <v>26.834</v>
      </c>
    </row>
    <row r="40" spans="1:9" s="1" customFormat="1" ht="11.25" x14ac:dyDescent="0.2">
      <c r="A40" s="31"/>
      <c r="B40" s="87">
        <v>770970</v>
      </c>
      <c r="C40" s="65" t="s">
        <v>258</v>
      </c>
      <c r="D40" s="67" t="s">
        <v>263</v>
      </c>
      <c r="E40" s="88">
        <v>61493.73</v>
      </c>
      <c r="F40" s="88">
        <f t="shared" si="0"/>
        <v>73792.479999999996</v>
      </c>
      <c r="G40" s="399">
        <v>4</v>
      </c>
      <c r="H40" s="398">
        <v>0</v>
      </c>
      <c r="I40" s="210">
        <v>67.225999999999999</v>
      </c>
    </row>
    <row r="41" spans="1:9" s="1" customFormat="1" ht="11.25" x14ac:dyDescent="0.2">
      <c r="A41" s="31"/>
      <c r="B41" s="87">
        <v>770990</v>
      </c>
      <c r="C41" s="65" t="s">
        <v>258</v>
      </c>
      <c r="D41" s="67" t="s">
        <v>264</v>
      </c>
      <c r="E41" s="88">
        <v>109208.78</v>
      </c>
      <c r="F41" s="88">
        <f t="shared" si="0"/>
        <v>131050.54</v>
      </c>
      <c r="G41" s="399">
        <v>4</v>
      </c>
      <c r="H41" s="398">
        <v>0</v>
      </c>
      <c r="I41" s="210">
        <v>126.31399999999999</v>
      </c>
    </row>
    <row r="42" spans="1:9" s="1" customFormat="1" ht="11.25" x14ac:dyDescent="0.2">
      <c r="A42" s="31"/>
      <c r="B42" s="87">
        <v>771040</v>
      </c>
      <c r="C42" s="65" t="s">
        <v>258</v>
      </c>
      <c r="D42" s="67" t="s">
        <v>329</v>
      </c>
      <c r="E42" s="88">
        <v>59014.93</v>
      </c>
      <c r="F42" s="88">
        <f t="shared" si="0"/>
        <v>70817.919999999998</v>
      </c>
      <c r="G42" s="399">
        <v>4</v>
      </c>
      <c r="H42" s="398">
        <v>0</v>
      </c>
      <c r="I42" s="39">
        <v>44.664000000000001</v>
      </c>
    </row>
    <row r="43" spans="1:9" s="1" customFormat="1" ht="11.25" x14ac:dyDescent="0.2">
      <c r="A43" s="31"/>
      <c r="B43" s="87">
        <v>771070</v>
      </c>
      <c r="C43" s="65" t="s">
        <v>258</v>
      </c>
      <c r="D43" s="67" t="s">
        <v>366</v>
      </c>
      <c r="E43" s="88">
        <v>123387.1</v>
      </c>
      <c r="F43" s="88">
        <f t="shared" si="0"/>
        <v>148064.51999999999</v>
      </c>
      <c r="G43" s="399">
        <v>4</v>
      </c>
      <c r="H43" s="398">
        <v>0</v>
      </c>
      <c r="I43" s="39">
        <v>110.18600000000001</v>
      </c>
    </row>
    <row r="44" spans="1:9" s="1" customFormat="1" ht="11.25" x14ac:dyDescent="0.2">
      <c r="A44" s="31"/>
      <c r="B44" s="87">
        <v>771090</v>
      </c>
      <c r="C44" s="65" t="s">
        <v>258</v>
      </c>
      <c r="D44" s="67" t="s">
        <v>490</v>
      </c>
      <c r="E44" s="88">
        <v>218588.95</v>
      </c>
      <c r="F44" s="88">
        <f t="shared" si="0"/>
        <v>262306.74</v>
      </c>
      <c r="G44" s="399">
        <v>4</v>
      </c>
      <c r="H44" s="398">
        <v>0</v>
      </c>
      <c r="I44" s="39">
        <v>205.66499999999999</v>
      </c>
    </row>
    <row r="45" spans="1:9" s="1" customFormat="1" ht="11.25" x14ac:dyDescent="0.2">
      <c r="A45" s="31"/>
      <c r="B45" s="374">
        <v>772040</v>
      </c>
      <c r="C45" s="371" t="s">
        <v>258</v>
      </c>
      <c r="D45" s="371" t="s">
        <v>682</v>
      </c>
      <c r="E45" s="88">
        <v>104909.37</v>
      </c>
      <c r="F45" s="88">
        <f t="shared" ref="F45:F51" si="1">ROUND(E45*1.2,2)</f>
        <v>125891.24</v>
      </c>
      <c r="G45" s="399">
        <v>2</v>
      </c>
      <c r="H45" s="398">
        <v>0</v>
      </c>
      <c r="I45" s="210">
        <v>69.86</v>
      </c>
    </row>
    <row r="46" spans="1:9" s="1" customFormat="1" ht="11.25" x14ac:dyDescent="0.2">
      <c r="A46" s="31"/>
      <c r="B46" s="374">
        <v>772070</v>
      </c>
      <c r="C46" s="371" t="s">
        <v>258</v>
      </c>
      <c r="D46" s="371" t="s">
        <v>683</v>
      </c>
      <c r="E46" s="88">
        <v>180564.8</v>
      </c>
      <c r="F46" s="88">
        <f t="shared" si="1"/>
        <v>216677.76000000001</v>
      </c>
      <c r="G46" s="399">
        <v>2</v>
      </c>
      <c r="H46" s="398">
        <v>0</v>
      </c>
      <c r="I46" s="210">
        <v>157.86000000000001</v>
      </c>
    </row>
    <row r="47" spans="1:9" s="1" customFormat="1" ht="11.25" x14ac:dyDescent="0.2">
      <c r="A47" s="31"/>
      <c r="B47" s="374">
        <v>772090</v>
      </c>
      <c r="C47" s="371" t="s">
        <v>258</v>
      </c>
      <c r="D47" s="371" t="s">
        <v>684</v>
      </c>
      <c r="E47" s="88">
        <v>294268.83</v>
      </c>
      <c r="F47" s="88">
        <f t="shared" si="1"/>
        <v>353122.6</v>
      </c>
      <c r="G47" s="399">
        <v>2</v>
      </c>
      <c r="H47" s="398">
        <v>0</v>
      </c>
      <c r="I47" s="210">
        <v>289.86</v>
      </c>
    </row>
    <row r="48" spans="1:9" s="1" customFormat="1" ht="33.75" x14ac:dyDescent="0.2">
      <c r="A48" s="31"/>
      <c r="B48" s="374">
        <v>770390</v>
      </c>
      <c r="C48" s="371" t="s">
        <v>692</v>
      </c>
      <c r="D48" s="371" t="s">
        <v>157</v>
      </c>
      <c r="E48" s="88">
        <v>5986.67</v>
      </c>
      <c r="F48" s="88">
        <f t="shared" si="1"/>
        <v>7184</v>
      </c>
      <c r="G48" s="399">
        <v>80</v>
      </c>
      <c r="H48" s="398">
        <v>0</v>
      </c>
      <c r="I48" s="94">
        <v>8.1999999999999993</v>
      </c>
    </row>
    <row r="49" spans="1:9" s="1" customFormat="1" ht="33.75" x14ac:dyDescent="0.2">
      <c r="A49" s="31"/>
      <c r="B49" s="374">
        <v>770490</v>
      </c>
      <c r="C49" s="371" t="s">
        <v>692</v>
      </c>
      <c r="D49" s="371" t="s">
        <v>158</v>
      </c>
      <c r="E49" s="88">
        <v>7995.32</v>
      </c>
      <c r="F49" s="88">
        <f t="shared" si="1"/>
        <v>9594.3799999999992</v>
      </c>
      <c r="G49" s="399">
        <v>54</v>
      </c>
      <c r="H49" s="398">
        <v>0</v>
      </c>
      <c r="I49" s="94">
        <v>9.8699999999999992</v>
      </c>
    </row>
    <row r="50" spans="1:9" s="1" customFormat="1" ht="33.75" x14ac:dyDescent="0.2">
      <c r="A50" s="31"/>
      <c r="B50" s="374">
        <v>770590</v>
      </c>
      <c r="C50" s="371" t="s">
        <v>692</v>
      </c>
      <c r="D50" s="371" t="s">
        <v>159</v>
      </c>
      <c r="E50" s="88">
        <v>12116.07</v>
      </c>
      <c r="F50" s="88">
        <f t="shared" si="1"/>
        <v>14539.28</v>
      </c>
      <c r="G50" s="399">
        <v>35</v>
      </c>
      <c r="H50" s="398">
        <v>0</v>
      </c>
      <c r="I50" s="94">
        <v>15.82</v>
      </c>
    </row>
    <row r="51" spans="1:9" s="1" customFormat="1" ht="33.75" x14ac:dyDescent="0.2">
      <c r="A51" s="31"/>
      <c r="B51" s="374">
        <v>770690</v>
      </c>
      <c r="C51" s="371" t="s">
        <v>692</v>
      </c>
      <c r="D51" s="371" t="s">
        <v>163</v>
      </c>
      <c r="E51" s="88">
        <v>20710.77</v>
      </c>
      <c r="F51" s="88">
        <f t="shared" si="1"/>
        <v>24852.92</v>
      </c>
      <c r="G51" s="399">
        <v>25</v>
      </c>
      <c r="H51" s="398">
        <v>0</v>
      </c>
      <c r="I51" s="94">
        <v>25.95</v>
      </c>
    </row>
    <row r="52" spans="1:9" s="1" customFormat="1" ht="33.75" x14ac:dyDescent="0.2">
      <c r="A52" s="31"/>
      <c r="B52" s="374">
        <v>770388</v>
      </c>
      <c r="C52" s="371" t="s">
        <v>693</v>
      </c>
      <c r="D52" s="371" t="s">
        <v>365</v>
      </c>
      <c r="E52" s="88">
        <v>7148.88</v>
      </c>
      <c r="F52" s="88">
        <f t="shared" ref="F52:F61" si="2">ROUND(E52*1.2,2)</f>
        <v>8578.66</v>
      </c>
      <c r="G52" s="399">
        <v>80</v>
      </c>
      <c r="H52" s="398">
        <v>0</v>
      </c>
      <c r="I52" s="94">
        <v>10.24</v>
      </c>
    </row>
    <row r="53" spans="1:9" s="1" customFormat="1" ht="33.75" x14ac:dyDescent="0.2">
      <c r="A53" s="31"/>
      <c r="B53" s="374">
        <v>770387</v>
      </c>
      <c r="C53" s="371" t="s">
        <v>694</v>
      </c>
      <c r="D53" s="371" t="s">
        <v>365</v>
      </c>
      <c r="E53" s="88">
        <v>7148.88</v>
      </c>
      <c r="F53" s="88">
        <f t="shared" si="2"/>
        <v>8578.66</v>
      </c>
      <c r="G53" s="399">
        <v>80</v>
      </c>
      <c r="H53" s="398">
        <v>0</v>
      </c>
      <c r="I53" s="94">
        <v>10.4</v>
      </c>
    </row>
    <row r="54" spans="1:9" s="1" customFormat="1" ht="33.75" x14ac:dyDescent="0.2">
      <c r="A54" s="31"/>
      <c r="B54" s="374">
        <v>770588</v>
      </c>
      <c r="C54" s="371" t="s">
        <v>693</v>
      </c>
      <c r="D54" s="371" t="s">
        <v>378</v>
      </c>
      <c r="E54" s="88">
        <v>14428.85</v>
      </c>
      <c r="F54" s="88">
        <f t="shared" si="2"/>
        <v>17314.62</v>
      </c>
      <c r="G54" s="399">
        <v>35</v>
      </c>
      <c r="H54" s="398">
        <v>0</v>
      </c>
      <c r="I54" s="94">
        <v>21.57</v>
      </c>
    </row>
    <row r="55" spans="1:9" s="1" customFormat="1" ht="33.75" x14ac:dyDescent="0.2">
      <c r="A55" s="31"/>
      <c r="B55" s="374">
        <v>770587</v>
      </c>
      <c r="C55" s="371" t="s">
        <v>694</v>
      </c>
      <c r="D55" s="371" t="s">
        <v>378</v>
      </c>
      <c r="E55" s="88">
        <v>14428.85</v>
      </c>
      <c r="F55" s="88">
        <f t="shared" si="2"/>
        <v>17314.62</v>
      </c>
      <c r="G55" s="399">
        <v>35</v>
      </c>
      <c r="H55" s="398">
        <v>0</v>
      </c>
      <c r="I55" s="94">
        <v>21.8</v>
      </c>
    </row>
    <row r="56" spans="1:9" s="1" customFormat="1" ht="33.75" x14ac:dyDescent="0.2">
      <c r="A56" s="31"/>
      <c r="B56" s="374">
        <v>770376</v>
      </c>
      <c r="C56" s="371" t="s">
        <v>695</v>
      </c>
      <c r="D56" s="371" t="s">
        <v>270</v>
      </c>
      <c r="E56" s="88">
        <v>4772.55</v>
      </c>
      <c r="F56" s="88">
        <f t="shared" si="2"/>
        <v>5727.06</v>
      </c>
      <c r="G56" s="399">
        <v>80</v>
      </c>
      <c r="H56" s="398">
        <v>0</v>
      </c>
      <c r="I56" s="94">
        <v>5.14</v>
      </c>
    </row>
    <row r="57" spans="1:9" s="1" customFormat="1" ht="33.75" x14ac:dyDescent="0.2">
      <c r="A57" s="31"/>
      <c r="B57" s="374">
        <v>770386</v>
      </c>
      <c r="C57" s="371" t="s">
        <v>695</v>
      </c>
      <c r="D57" s="371" t="s">
        <v>365</v>
      </c>
      <c r="E57" s="88">
        <v>7148.88</v>
      </c>
      <c r="F57" s="88">
        <f t="shared" si="2"/>
        <v>8578.66</v>
      </c>
      <c r="G57" s="399">
        <v>80</v>
      </c>
      <c r="H57" s="398">
        <v>0</v>
      </c>
      <c r="I57" s="94">
        <v>10.41</v>
      </c>
    </row>
    <row r="58" spans="1:9" s="1" customFormat="1" ht="33.75" x14ac:dyDescent="0.2">
      <c r="A58" s="31"/>
      <c r="B58" s="374">
        <v>770576</v>
      </c>
      <c r="C58" s="371" t="s">
        <v>695</v>
      </c>
      <c r="D58" s="371" t="s">
        <v>271</v>
      </c>
      <c r="E58" s="88">
        <v>9204.56</v>
      </c>
      <c r="F58" s="88">
        <f t="shared" si="2"/>
        <v>11045.47</v>
      </c>
      <c r="G58" s="399">
        <v>35</v>
      </c>
      <c r="H58" s="398">
        <v>0</v>
      </c>
      <c r="I58" s="94">
        <v>10.63</v>
      </c>
    </row>
    <row r="59" spans="1:9" s="1" customFormat="1" ht="33.75" x14ac:dyDescent="0.2">
      <c r="A59" s="31"/>
      <c r="B59" s="374">
        <v>770586</v>
      </c>
      <c r="C59" s="371" t="s">
        <v>695</v>
      </c>
      <c r="D59" s="371" t="s">
        <v>378</v>
      </c>
      <c r="E59" s="88">
        <v>14428.85</v>
      </c>
      <c r="F59" s="88">
        <f t="shared" si="2"/>
        <v>17314.62</v>
      </c>
      <c r="G59" s="399">
        <v>35</v>
      </c>
      <c r="H59" s="398">
        <v>0</v>
      </c>
      <c r="I59" s="94">
        <v>21.57</v>
      </c>
    </row>
    <row r="60" spans="1:9" s="1" customFormat="1" ht="33.75" x14ac:dyDescent="0.2">
      <c r="A60" s="31"/>
      <c r="B60" s="374">
        <v>770385</v>
      </c>
      <c r="C60" s="371" t="s">
        <v>696</v>
      </c>
      <c r="D60" s="371" t="s">
        <v>365</v>
      </c>
      <c r="E60" s="88">
        <v>7148.88</v>
      </c>
      <c r="F60" s="88">
        <f t="shared" si="2"/>
        <v>8578.66</v>
      </c>
      <c r="G60" s="399">
        <v>80</v>
      </c>
      <c r="H60" s="398">
        <v>0</v>
      </c>
      <c r="I60" s="94">
        <v>10.08</v>
      </c>
    </row>
    <row r="61" spans="1:9" s="1" customFormat="1" ht="33.75" x14ac:dyDescent="0.2">
      <c r="A61" s="31"/>
      <c r="B61" s="374">
        <v>770585</v>
      </c>
      <c r="C61" s="371" t="s">
        <v>696</v>
      </c>
      <c r="D61" s="371" t="s">
        <v>378</v>
      </c>
      <c r="E61" s="88">
        <v>14428.85</v>
      </c>
      <c r="F61" s="88">
        <f t="shared" si="2"/>
        <v>17314.62</v>
      </c>
      <c r="G61" s="399">
        <v>35</v>
      </c>
      <c r="H61" s="398">
        <v>0</v>
      </c>
      <c r="I61" s="94">
        <v>21.35</v>
      </c>
    </row>
    <row r="62" spans="1:9" s="1" customFormat="1" ht="11.25" x14ac:dyDescent="0.2">
      <c r="A62" s="31"/>
      <c r="B62" s="87">
        <v>780340</v>
      </c>
      <c r="C62" s="65" t="s">
        <v>543</v>
      </c>
      <c r="D62" s="66" t="s">
        <v>102</v>
      </c>
      <c r="E62" s="88">
        <v>1826.94</v>
      </c>
      <c r="F62" s="88">
        <f t="shared" ref="F62:F96" si="3">ROUND(E62*1.2,2)</f>
        <v>2192.33</v>
      </c>
      <c r="G62" s="399">
        <v>80</v>
      </c>
      <c r="H62" s="398">
        <v>0</v>
      </c>
      <c r="I62" s="210">
        <v>2.137</v>
      </c>
    </row>
    <row r="63" spans="1:9" s="1" customFormat="1" ht="11.25" x14ac:dyDescent="0.2">
      <c r="A63" s="31"/>
      <c r="B63" s="87">
        <v>780370</v>
      </c>
      <c r="C63" s="65" t="s">
        <v>543</v>
      </c>
      <c r="D63" s="66" t="s">
        <v>270</v>
      </c>
      <c r="E63" s="88">
        <v>4902.22</v>
      </c>
      <c r="F63" s="88">
        <f t="shared" si="3"/>
        <v>5882.66</v>
      </c>
      <c r="G63" s="399">
        <v>80</v>
      </c>
      <c r="H63" s="398">
        <v>0</v>
      </c>
      <c r="I63" s="210">
        <v>5.9109999999999996</v>
      </c>
    </row>
    <row r="64" spans="1:9" s="1" customFormat="1" ht="11.25" x14ac:dyDescent="0.2">
      <c r="A64" s="31"/>
      <c r="B64" s="87">
        <v>780390</v>
      </c>
      <c r="C64" s="65" t="s">
        <v>543</v>
      </c>
      <c r="D64" s="66" t="s">
        <v>365</v>
      </c>
      <c r="E64" s="88">
        <v>9589.4599999999991</v>
      </c>
      <c r="F64" s="88">
        <f t="shared" si="3"/>
        <v>11507.35</v>
      </c>
      <c r="G64" s="399">
        <v>80</v>
      </c>
      <c r="H64" s="398">
        <v>0</v>
      </c>
      <c r="I64" s="210">
        <v>11.571999999999999</v>
      </c>
    </row>
    <row r="65" spans="1:9" s="1" customFormat="1" ht="11.25" x14ac:dyDescent="0.2">
      <c r="A65" s="31"/>
      <c r="B65" s="87">
        <v>780440</v>
      </c>
      <c r="C65" s="65" t="s">
        <v>543</v>
      </c>
      <c r="D65" s="66" t="s">
        <v>8</v>
      </c>
      <c r="E65" s="88">
        <v>2413.91</v>
      </c>
      <c r="F65" s="88">
        <f t="shared" si="3"/>
        <v>2896.69</v>
      </c>
      <c r="G65" s="399">
        <v>54</v>
      </c>
      <c r="H65" s="398">
        <v>0</v>
      </c>
      <c r="I65" s="210">
        <v>2.8130000000000002</v>
      </c>
    </row>
    <row r="66" spans="1:9" s="1" customFormat="1" ht="11.25" x14ac:dyDescent="0.2">
      <c r="A66" s="31"/>
      <c r="B66" s="87">
        <v>780470</v>
      </c>
      <c r="C66" s="65" t="s">
        <v>543</v>
      </c>
      <c r="D66" s="66" t="s">
        <v>246</v>
      </c>
      <c r="E66" s="88">
        <v>6423.29</v>
      </c>
      <c r="F66" s="88">
        <f t="shared" si="3"/>
        <v>7707.95</v>
      </c>
      <c r="G66" s="399">
        <v>54</v>
      </c>
      <c r="H66" s="398">
        <v>0</v>
      </c>
      <c r="I66" s="210">
        <v>7.7889999999999997</v>
      </c>
    </row>
    <row r="67" spans="1:9" s="1" customFormat="1" ht="11.25" x14ac:dyDescent="0.2">
      <c r="A67" s="31"/>
      <c r="B67" s="87">
        <v>780490</v>
      </c>
      <c r="C67" s="65" t="s">
        <v>543</v>
      </c>
      <c r="D67" s="66" t="s">
        <v>544</v>
      </c>
      <c r="E67" s="88">
        <v>12532.43</v>
      </c>
      <c r="F67" s="88">
        <f t="shared" si="3"/>
        <v>15038.92</v>
      </c>
      <c r="G67" s="399">
        <v>54</v>
      </c>
      <c r="H67" s="398">
        <v>0</v>
      </c>
      <c r="I67" s="210">
        <v>15.253</v>
      </c>
    </row>
    <row r="68" spans="1:9" s="1" customFormat="1" ht="11.25" x14ac:dyDescent="0.2">
      <c r="A68" s="31"/>
      <c r="B68" s="87">
        <v>780540</v>
      </c>
      <c r="C68" s="65" t="s">
        <v>543</v>
      </c>
      <c r="D68" s="66" t="s">
        <v>46</v>
      </c>
      <c r="E68" s="88">
        <v>3744.84</v>
      </c>
      <c r="F68" s="88">
        <f t="shared" si="3"/>
        <v>4493.8100000000004</v>
      </c>
      <c r="G68" s="399">
        <v>35</v>
      </c>
      <c r="H68" s="398">
        <v>0</v>
      </c>
      <c r="I68" s="210">
        <v>4.5</v>
      </c>
    </row>
    <row r="69" spans="1:9" s="1" customFormat="1" ht="11.25" x14ac:dyDescent="0.2">
      <c r="A69" s="31"/>
      <c r="B69" s="87">
        <v>780570</v>
      </c>
      <c r="C69" s="65" t="s">
        <v>543</v>
      </c>
      <c r="D69" s="66" t="s">
        <v>271</v>
      </c>
      <c r="E69" s="88">
        <v>9754.7900000000009</v>
      </c>
      <c r="F69" s="88">
        <f t="shared" si="3"/>
        <v>11705.75</v>
      </c>
      <c r="G69" s="399">
        <v>35</v>
      </c>
      <c r="H69" s="398">
        <v>0</v>
      </c>
      <c r="I69" s="210">
        <v>12.114000000000001</v>
      </c>
    </row>
    <row r="70" spans="1:9" s="1" customFormat="1" ht="11.25" x14ac:dyDescent="0.2">
      <c r="A70" s="31"/>
      <c r="B70" s="87">
        <v>780590</v>
      </c>
      <c r="C70" s="65" t="s">
        <v>543</v>
      </c>
      <c r="D70" s="66" t="s">
        <v>378</v>
      </c>
      <c r="E70" s="88">
        <v>18922.599999999999</v>
      </c>
      <c r="F70" s="88">
        <f t="shared" si="3"/>
        <v>22707.119999999999</v>
      </c>
      <c r="G70" s="399">
        <v>35</v>
      </c>
      <c r="H70" s="398">
        <v>0</v>
      </c>
      <c r="I70" s="210">
        <v>23.535</v>
      </c>
    </row>
    <row r="71" spans="1:9" s="1" customFormat="1" ht="11.25" x14ac:dyDescent="0.2">
      <c r="A71" s="31"/>
      <c r="B71" s="87">
        <v>780640</v>
      </c>
      <c r="C71" s="65" t="s">
        <v>543</v>
      </c>
      <c r="D71" s="66" t="s">
        <v>161</v>
      </c>
      <c r="E71" s="88">
        <v>6282.71</v>
      </c>
      <c r="F71" s="88">
        <f t="shared" si="3"/>
        <v>7539.25</v>
      </c>
      <c r="G71" s="399">
        <v>25</v>
      </c>
      <c r="H71" s="398">
        <v>0</v>
      </c>
      <c r="I71" s="210">
        <v>7.133</v>
      </c>
    </row>
    <row r="72" spans="1:9" s="1" customFormat="1" ht="11.25" x14ac:dyDescent="0.2">
      <c r="A72" s="31"/>
      <c r="B72" s="87">
        <v>780670</v>
      </c>
      <c r="C72" s="65" t="s">
        <v>543</v>
      </c>
      <c r="D72" s="66" t="s">
        <v>247</v>
      </c>
      <c r="E72" s="88">
        <v>16310.34</v>
      </c>
      <c r="F72" s="88">
        <f t="shared" si="3"/>
        <v>19572.41</v>
      </c>
      <c r="G72" s="399">
        <v>25</v>
      </c>
      <c r="H72" s="398">
        <v>0</v>
      </c>
      <c r="I72" s="210">
        <v>18.986999999999998</v>
      </c>
    </row>
    <row r="73" spans="1:9" s="1" customFormat="1" ht="11.25" x14ac:dyDescent="0.2">
      <c r="A73" s="31"/>
      <c r="B73" s="87">
        <v>780690</v>
      </c>
      <c r="C73" s="65" t="s">
        <v>543</v>
      </c>
      <c r="D73" s="66" t="s">
        <v>379</v>
      </c>
      <c r="E73" s="88">
        <v>31562.49</v>
      </c>
      <c r="F73" s="88">
        <f t="shared" si="3"/>
        <v>37874.99</v>
      </c>
      <c r="G73" s="399">
        <v>25</v>
      </c>
      <c r="H73" s="398">
        <v>0</v>
      </c>
      <c r="I73" s="210">
        <v>36.768000000000001</v>
      </c>
    </row>
    <row r="74" spans="1:9" s="1" customFormat="1" ht="11.25" x14ac:dyDescent="0.2">
      <c r="A74" s="31"/>
      <c r="B74" s="87">
        <v>780740</v>
      </c>
      <c r="C74" s="65" t="s">
        <v>543</v>
      </c>
      <c r="D74" s="66" t="s">
        <v>164</v>
      </c>
      <c r="E74" s="88">
        <v>9895.33</v>
      </c>
      <c r="F74" s="88">
        <f t="shared" si="3"/>
        <v>11874.4</v>
      </c>
      <c r="G74" s="399">
        <v>16</v>
      </c>
      <c r="H74" s="398">
        <v>0</v>
      </c>
      <c r="I74" s="210">
        <v>11.36</v>
      </c>
    </row>
    <row r="75" spans="1:9" s="1" customFormat="1" ht="11.25" x14ac:dyDescent="0.2">
      <c r="A75" s="31"/>
      <c r="B75" s="87">
        <v>780770</v>
      </c>
      <c r="C75" s="65" t="s">
        <v>543</v>
      </c>
      <c r="D75" s="66" t="s">
        <v>259</v>
      </c>
      <c r="E75" s="88">
        <v>24998.66</v>
      </c>
      <c r="F75" s="88">
        <f t="shared" si="3"/>
        <v>29998.39</v>
      </c>
      <c r="G75" s="399">
        <v>16</v>
      </c>
      <c r="H75" s="398">
        <v>0</v>
      </c>
      <c r="I75" s="210">
        <v>29.718</v>
      </c>
    </row>
    <row r="76" spans="1:9" s="1" customFormat="1" ht="11.25" x14ac:dyDescent="0.2">
      <c r="A76" s="31"/>
      <c r="B76" s="87">
        <v>780790</v>
      </c>
      <c r="C76" s="65" t="s">
        <v>543</v>
      </c>
      <c r="D76" s="66" t="s">
        <v>260</v>
      </c>
      <c r="E76" s="88">
        <v>47938.95</v>
      </c>
      <c r="F76" s="88">
        <f t="shared" si="3"/>
        <v>57526.74</v>
      </c>
      <c r="G76" s="399">
        <v>16</v>
      </c>
      <c r="H76" s="398">
        <v>0</v>
      </c>
      <c r="I76" s="210">
        <v>57.255000000000003</v>
      </c>
    </row>
    <row r="77" spans="1:9" s="1" customFormat="1" ht="11.25" x14ac:dyDescent="0.2">
      <c r="A77" s="31"/>
      <c r="B77" s="87">
        <v>780840</v>
      </c>
      <c r="C77" s="65" t="s">
        <v>543</v>
      </c>
      <c r="D77" s="66" t="s">
        <v>167</v>
      </c>
      <c r="E77" s="88">
        <v>19377.28</v>
      </c>
      <c r="F77" s="88">
        <f t="shared" si="3"/>
        <v>23252.74</v>
      </c>
      <c r="G77" s="399">
        <v>9</v>
      </c>
      <c r="H77" s="398">
        <v>0</v>
      </c>
      <c r="I77" s="210">
        <v>19.263999999999999</v>
      </c>
    </row>
    <row r="78" spans="1:9" s="1" customFormat="1" ht="11.25" x14ac:dyDescent="0.2">
      <c r="A78" s="31"/>
      <c r="B78" s="87">
        <v>780870</v>
      </c>
      <c r="C78" s="65" t="s">
        <v>543</v>
      </c>
      <c r="D78" s="66" t="s">
        <v>261</v>
      </c>
      <c r="E78" s="88">
        <v>43532.78</v>
      </c>
      <c r="F78" s="88">
        <f t="shared" si="3"/>
        <v>52239.34</v>
      </c>
      <c r="G78" s="399">
        <v>9</v>
      </c>
      <c r="H78" s="398">
        <v>0</v>
      </c>
      <c r="I78" s="210">
        <v>49.274000000000001</v>
      </c>
    </row>
    <row r="79" spans="1:9" s="1" customFormat="1" ht="11.25" x14ac:dyDescent="0.2">
      <c r="A79" s="31"/>
      <c r="B79" s="87">
        <v>780890</v>
      </c>
      <c r="C79" s="65" t="s">
        <v>543</v>
      </c>
      <c r="D79" s="66" t="s">
        <v>262</v>
      </c>
      <c r="E79" s="88">
        <v>80336.399999999994</v>
      </c>
      <c r="F79" s="88">
        <f t="shared" si="3"/>
        <v>96403.68</v>
      </c>
      <c r="G79" s="399">
        <v>9</v>
      </c>
      <c r="H79" s="398">
        <v>0</v>
      </c>
      <c r="I79" s="210">
        <v>94.289000000000001</v>
      </c>
    </row>
    <row r="80" spans="1:9" s="1" customFormat="1" ht="11.25" x14ac:dyDescent="0.2">
      <c r="A80" s="31"/>
      <c r="B80" s="87">
        <v>780940</v>
      </c>
      <c r="C80" s="65" t="s">
        <v>543</v>
      </c>
      <c r="D80" s="66" t="s">
        <v>170</v>
      </c>
      <c r="E80" s="88">
        <v>32422.21</v>
      </c>
      <c r="F80" s="88">
        <f t="shared" si="3"/>
        <v>38906.65</v>
      </c>
      <c r="G80" s="399">
        <v>4</v>
      </c>
      <c r="H80" s="398">
        <v>0</v>
      </c>
      <c r="I80" s="210">
        <v>32.018999999999998</v>
      </c>
    </row>
    <row r="81" spans="1:9" s="1" customFormat="1" ht="11.25" x14ac:dyDescent="0.2">
      <c r="A81" s="31"/>
      <c r="B81" s="87">
        <v>780970</v>
      </c>
      <c r="C81" s="65" t="s">
        <v>543</v>
      </c>
      <c r="D81" s="66" t="s">
        <v>263</v>
      </c>
      <c r="E81" s="88">
        <v>71738.95</v>
      </c>
      <c r="F81" s="88">
        <f t="shared" si="3"/>
        <v>86086.74</v>
      </c>
      <c r="G81" s="399">
        <v>4</v>
      </c>
      <c r="H81" s="398">
        <v>0</v>
      </c>
      <c r="I81" s="210">
        <v>81.613</v>
      </c>
    </row>
    <row r="82" spans="1:9" s="1" customFormat="1" ht="11.25" x14ac:dyDescent="0.2">
      <c r="A82" s="31"/>
      <c r="B82" s="87">
        <v>780990</v>
      </c>
      <c r="C82" s="65" t="s">
        <v>543</v>
      </c>
      <c r="D82" s="66" t="s">
        <v>264</v>
      </c>
      <c r="E82" s="88">
        <v>131524.16</v>
      </c>
      <c r="F82" s="88">
        <f t="shared" si="3"/>
        <v>157828.99</v>
      </c>
      <c r="G82" s="399">
        <v>4</v>
      </c>
      <c r="H82" s="398">
        <v>0</v>
      </c>
      <c r="I82" s="210">
        <v>156.006</v>
      </c>
    </row>
    <row r="83" spans="1:9" s="1" customFormat="1" ht="11.25" x14ac:dyDescent="0.2">
      <c r="A83" s="31"/>
      <c r="B83" s="87">
        <v>781040</v>
      </c>
      <c r="C83" s="65" t="s">
        <v>543</v>
      </c>
      <c r="D83" s="66" t="s">
        <v>329</v>
      </c>
      <c r="E83" s="88">
        <v>67258.39</v>
      </c>
      <c r="F83" s="88">
        <f t="shared" si="3"/>
        <v>80710.070000000007</v>
      </c>
      <c r="G83" s="399">
        <v>4</v>
      </c>
      <c r="H83" s="398">
        <v>0</v>
      </c>
      <c r="I83" s="210">
        <v>52.948</v>
      </c>
    </row>
    <row r="84" spans="1:9" s="1" customFormat="1" ht="11.25" x14ac:dyDescent="0.2">
      <c r="A84" s="31"/>
      <c r="B84" s="87">
        <v>781070</v>
      </c>
      <c r="C84" s="65" t="s">
        <v>543</v>
      </c>
      <c r="D84" s="66" t="s">
        <v>366</v>
      </c>
      <c r="E84" s="88">
        <v>133103.10999999999</v>
      </c>
      <c r="F84" s="88">
        <f t="shared" si="3"/>
        <v>159723.73000000001</v>
      </c>
      <c r="G84" s="399">
        <v>4</v>
      </c>
      <c r="H84" s="398">
        <v>0</v>
      </c>
      <c r="I84" s="210">
        <v>134.244</v>
      </c>
    </row>
    <row r="85" spans="1:9" s="1" customFormat="1" ht="11.25" x14ac:dyDescent="0.2">
      <c r="A85" s="31"/>
      <c r="B85" s="87">
        <v>781090</v>
      </c>
      <c r="C85" s="65" t="s">
        <v>543</v>
      </c>
      <c r="D85" s="66" t="s">
        <v>490</v>
      </c>
      <c r="E85" s="88">
        <v>234486.7</v>
      </c>
      <c r="F85" s="88">
        <f t="shared" si="3"/>
        <v>281384.03999999998</v>
      </c>
      <c r="G85" s="399">
        <v>4</v>
      </c>
      <c r="H85" s="398">
        <v>0</v>
      </c>
      <c r="I85" s="210">
        <v>256.19400000000002</v>
      </c>
    </row>
    <row r="86" spans="1:9" s="1" customFormat="1" ht="11.25" x14ac:dyDescent="0.2">
      <c r="A86" s="31"/>
      <c r="B86" s="374">
        <v>782040</v>
      </c>
      <c r="C86" s="371" t="s">
        <v>543</v>
      </c>
      <c r="D86" s="371" t="s">
        <v>682</v>
      </c>
      <c r="E86" s="88">
        <v>119563.57</v>
      </c>
      <c r="F86" s="88">
        <f>ROUND(E86*1.2,2)</f>
        <v>143476.28</v>
      </c>
      <c r="G86" s="399">
        <v>2</v>
      </c>
      <c r="H86" s="398">
        <v>0</v>
      </c>
      <c r="I86" s="210">
        <v>79.86</v>
      </c>
    </row>
    <row r="87" spans="1:9" s="1" customFormat="1" ht="11.25" x14ac:dyDescent="0.2">
      <c r="A87" s="31"/>
      <c r="B87" s="374">
        <v>782070</v>
      </c>
      <c r="C87" s="371" t="s">
        <v>543</v>
      </c>
      <c r="D87" s="371" t="s">
        <v>683</v>
      </c>
      <c r="E87" s="88">
        <v>194783.2</v>
      </c>
      <c r="F87" s="88">
        <f>ROUND(E87*1.2,2)</f>
        <v>233739.84</v>
      </c>
      <c r="G87" s="399">
        <v>2</v>
      </c>
      <c r="H87" s="398">
        <v>0</v>
      </c>
      <c r="I87" s="210">
        <v>185.86</v>
      </c>
    </row>
    <row r="88" spans="1:9" s="1" customFormat="1" ht="11.25" x14ac:dyDescent="0.2">
      <c r="A88" s="31"/>
      <c r="B88" s="374">
        <v>782090</v>
      </c>
      <c r="C88" s="371" t="s">
        <v>543</v>
      </c>
      <c r="D88" s="371" t="s">
        <v>684</v>
      </c>
      <c r="E88" s="88">
        <v>315670.74</v>
      </c>
      <c r="F88" s="88">
        <f>ROUND(E88*1.2,2)</f>
        <v>378804.89</v>
      </c>
      <c r="G88" s="399">
        <v>2</v>
      </c>
      <c r="H88" s="398">
        <v>0</v>
      </c>
      <c r="I88" s="210">
        <v>343.86</v>
      </c>
    </row>
    <row r="89" spans="1:9" s="1" customFormat="1" ht="11.25" x14ac:dyDescent="0.2">
      <c r="A89" s="31"/>
      <c r="B89" s="87">
        <v>771300</v>
      </c>
      <c r="C89" s="65" t="s">
        <v>265</v>
      </c>
      <c r="D89" s="196" t="s">
        <v>425</v>
      </c>
      <c r="E89" s="88">
        <v>692.18</v>
      </c>
      <c r="F89" s="88">
        <f t="shared" si="3"/>
        <v>830.62</v>
      </c>
      <c r="G89" s="399">
        <v>240</v>
      </c>
      <c r="H89" s="398">
        <v>36</v>
      </c>
      <c r="I89" s="210">
        <v>0.307</v>
      </c>
    </row>
    <row r="90" spans="1:9" s="1" customFormat="1" ht="11.25" x14ac:dyDescent="0.2">
      <c r="A90" s="31"/>
      <c r="B90" s="87">
        <v>771310</v>
      </c>
      <c r="C90" s="65" t="s">
        <v>265</v>
      </c>
      <c r="D90" s="196" t="s">
        <v>426</v>
      </c>
      <c r="E90" s="88">
        <v>692.18</v>
      </c>
      <c r="F90" s="88">
        <f t="shared" si="3"/>
        <v>830.62</v>
      </c>
      <c r="G90" s="399">
        <v>220</v>
      </c>
      <c r="H90" s="398">
        <v>34</v>
      </c>
      <c r="I90" s="39">
        <v>0.32700000000000001</v>
      </c>
    </row>
    <row r="91" spans="1:9" s="1" customFormat="1" ht="11.25" x14ac:dyDescent="0.2">
      <c r="A91" s="31"/>
      <c r="B91" s="87">
        <v>771320</v>
      </c>
      <c r="C91" s="65" t="s">
        <v>265</v>
      </c>
      <c r="D91" s="196" t="s">
        <v>427</v>
      </c>
      <c r="E91" s="88">
        <v>759.9</v>
      </c>
      <c r="F91" s="88">
        <f t="shared" si="3"/>
        <v>911.88</v>
      </c>
      <c r="G91" s="399">
        <v>200</v>
      </c>
      <c r="H91" s="398">
        <v>32</v>
      </c>
      <c r="I91" s="210">
        <v>0.34899999999999998</v>
      </c>
    </row>
    <row r="92" spans="1:9" s="1" customFormat="1" ht="11.25" x14ac:dyDescent="0.2">
      <c r="A92" s="31"/>
      <c r="B92" s="87">
        <v>771330</v>
      </c>
      <c r="C92" s="65" t="s">
        <v>265</v>
      </c>
      <c r="D92" s="196" t="s">
        <v>428</v>
      </c>
      <c r="E92" s="88">
        <v>759.9</v>
      </c>
      <c r="F92" s="88">
        <f t="shared" si="3"/>
        <v>911.88</v>
      </c>
      <c r="G92" s="399">
        <v>190</v>
      </c>
      <c r="H92" s="398">
        <v>28</v>
      </c>
      <c r="I92" s="210">
        <v>0.379</v>
      </c>
    </row>
    <row r="93" spans="1:9" s="1" customFormat="1" ht="11.25" x14ac:dyDescent="0.2">
      <c r="A93" s="31"/>
      <c r="B93" s="87">
        <v>771350</v>
      </c>
      <c r="C93" s="65" t="s">
        <v>265</v>
      </c>
      <c r="D93" s="196" t="s">
        <v>429</v>
      </c>
      <c r="E93" s="88">
        <v>806.33</v>
      </c>
      <c r="F93" s="88">
        <f t="shared" si="3"/>
        <v>967.6</v>
      </c>
      <c r="G93" s="399">
        <v>160</v>
      </c>
      <c r="H93" s="398">
        <v>24</v>
      </c>
      <c r="I93" s="210">
        <v>0.43099999999999999</v>
      </c>
    </row>
    <row r="94" spans="1:9" s="1" customFormat="1" ht="11.25" x14ac:dyDescent="0.2">
      <c r="A94" s="31"/>
      <c r="B94" s="87">
        <v>771400</v>
      </c>
      <c r="C94" s="65" t="s">
        <v>265</v>
      </c>
      <c r="D94" s="196" t="s">
        <v>430</v>
      </c>
      <c r="E94" s="88">
        <v>831.31</v>
      </c>
      <c r="F94" s="88">
        <f t="shared" si="3"/>
        <v>997.57</v>
      </c>
      <c r="G94" s="399">
        <v>160</v>
      </c>
      <c r="H94" s="398">
        <v>26</v>
      </c>
      <c r="I94" s="210">
        <v>0.443</v>
      </c>
    </row>
    <row r="95" spans="1:9" s="1" customFormat="1" ht="11.25" x14ac:dyDescent="0.2">
      <c r="A95" s="31"/>
      <c r="B95" s="87">
        <v>771410</v>
      </c>
      <c r="C95" s="65" t="s">
        <v>265</v>
      </c>
      <c r="D95" s="196" t="s">
        <v>431</v>
      </c>
      <c r="E95" s="88">
        <v>831.31</v>
      </c>
      <c r="F95" s="88">
        <f t="shared" si="3"/>
        <v>997.57</v>
      </c>
      <c r="G95" s="399">
        <v>152</v>
      </c>
      <c r="H95" s="398">
        <v>24</v>
      </c>
      <c r="I95" s="210">
        <v>0.52500000000000002</v>
      </c>
    </row>
    <row r="96" spans="1:9" s="1" customFormat="1" ht="11.25" x14ac:dyDescent="0.2">
      <c r="A96" s="31"/>
      <c r="B96" s="87">
        <v>771420</v>
      </c>
      <c r="C96" s="65" t="s">
        <v>265</v>
      </c>
      <c r="D96" s="196" t="s">
        <v>432</v>
      </c>
      <c r="E96" s="88">
        <v>945.45</v>
      </c>
      <c r="F96" s="88">
        <f t="shared" si="3"/>
        <v>1134.54</v>
      </c>
      <c r="G96" s="399">
        <v>140</v>
      </c>
      <c r="H96" s="398">
        <v>22</v>
      </c>
      <c r="I96" s="210">
        <v>0.52500000000000002</v>
      </c>
    </row>
    <row r="97" spans="1:9" s="1" customFormat="1" ht="11.25" x14ac:dyDescent="0.2">
      <c r="A97" s="31"/>
      <c r="B97" s="87">
        <v>771430</v>
      </c>
      <c r="C97" s="65" t="s">
        <v>265</v>
      </c>
      <c r="D97" s="196" t="s">
        <v>433</v>
      </c>
      <c r="E97" s="88">
        <v>945.45</v>
      </c>
      <c r="F97" s="88">
        <f t="shared" ref="F97:F130" si="4">ROUND(E97*1.2,2)</f>
        <v>1134.54</v>
      </c>
      <c r="G97" s="399">
        <v>130</v>
      </c>
      <c r="H97" s="398">
        <v>20</v>
      </c>
      <c r="I97" s="39">
        <v>0.60299999999999998</v>
      </c>
    </row>
    <row r="98" spans="1:9" s="1" customFormat="1" ht="11.25" x14ac:dyDescent="0.2">
      <c r="A98" s="31"/>
      <c r="B98" s="87">
        <v>771450</v>
      </c>
      <c r="C98" s="65" t="s">
        <v>265</v>
      </c>
      <c r="D98" s="196" t="s">
        <v>434</v>
      </c>
      <c r="E98" s="88">
        <v>1016.81</v>
      </c>
      <c r="F98" s="88">
        <f t="shared" si="4"/>
        <v>1220.17</v>
      </c>
      <c r="G98" s="399">
        <v>110</v>
      </c>
      <c r="H98" s="398">
        <v>18</v>
      </c>
      <c r="I98" s="39">
        <v>0.70099999999999996</v>
      </c>
    </row>
    <row r="99" spans="1:9" s="1" customFormat="1" ht="11.25" x14ac:dyDescent="0.2">
      <c r="A99" s="31"/>
      <c r="B99" s="87">
        <v>771500</v>
      </c>
      <c r="C99" s="65" t="s">
        <v>265</v>
      </c>
      <c r="D99" s="196" t="s">
        <v>435</v>
      </c>
      <c r="E99" s="88">
        <v>1573.35</v>
      </c>
      <c r="F99" s="88">
        <f t="shared" si="4"/>
        <v>1888.02</v>
      </c>
      <c r="G99" s="399">
        <v>80</v>
      </c>
      <c r="H99" s="398">
        <v>12</v>
      </c>
      <c r="I99" s="210">
        <v>0.88400000000000001</v>
      </c>
    </row>
    <row r="100" spans="1:9" s="1" customFormat="1" ht="11.25" x14ac:dyDescent="0.2">
      <c r="A100" s="31"/>
      <c r="B100" s="87">
        <v>771510</v>
      </c>
      <c r="C100" s="65" t="s">
        <v>265</v>
      </c>
      <c r="D100" s="196" t="s">
        <v>436</v>
      </c>
      <c r="E100" s="88">
        <v>1573.35</v>
      </c>
      <c r="F100" s="88">
        <f t="shared" si="4"/>
        <v>1888.02</v>
      </c>
      <c r="G100" s="399">
        <v>76</v>
      </c>
      <c r="H100" s="398">
        <v>10</v>
      </c>
      <c r="I100" s="210">
        <v>0.93400000000000005</v>
      </c>
    </row>
    <row r="101" spans="1:9" s="1" customFormat="1" ht="11.25" x14ac:dyDescent="0.2">
      <c r="A101" s="31"/>
      <c r="B101" s="87">
        <v>771520</v>
      </c>
      <c r="C101" s="65" t="s">
        <v>265</v>
      </c>
      <c r="D101" s="196" t="s">
        <v>437</v>
      </c>
      <c r="E101" s="88">
        <v>1837.39</v>
      </c>
      <c r="F101" s="88">
        <f t="shared" si="4"/>
        <v>2204.87</v>
      </c>
      <c r="G101" s="399">
        <v>66</v>
      </c>
      <c r="H101" s="398">
        <v>8</v>
      </c>
      <c r="I101" s="210">
        <v>1.0169999999999999</v>
      </c>
    </row>
    <row r="102" spans="1:9" s="1" customFormat="1" ht="11.25" x14ac:dyDescent="0.2">
      <c r="A102" s="31"/>
      <c r="B102" s="87">
        <v>771530</v>
      </c>
      <c r="C102" s="65" t="s">
        <v>265</v>
      </c>
      <c r="D102" s="196" t="s">
        <v>495</v>
      </c>
      <c r="E102" s="88">
        <v>1837.39</v>
      </c>
      <c r="F102" s="88">
        <f t="shared" si="4"/>
        <v>2204.87</v>
      </c>
      <c r="G102" s="399">
        <v>60</v>
      </c>
      <c r="H102" s="398">
        <v>8</v>
      </c>
      <c r="I102" s="39">
        <v>1.2030000000000001</v>
      </c>
    </row>
    <row r="103" spans="1:9" s="1" customFormat="1" ht="11.25" x14ac:dyDescent="0.2">
      <c r="A103" s="31"/>
      <c r="B103" s="87">
        <v>771550</v>
      </c>
      <c r="C103" s="65" t="s">
        <v>265</v>
      </c>
      <c r="D103" s="196" t="s">
        <v>438</v>
      </c>
      <c r="E103" s="88">
        <v>1908.75</v>
      </c>
      <c r="F103" s="88">
        <f t="shared" si="4"/>
        <v>2290.5</v>
      </c>
      <c r="G103" s="399">
        <v>56</v>
      </c>
      <c r="H103" s="398">
        <v>8</v>
      </c>
      <c r="I103" s="39">
        <v>1.196</v>
      </c>
    </row>
    <row r="104" spans="1:9" s="1" customFormat="1" ht="11.25" x14ac:dyDescent="0.2">
      <c r="A104" s="31"/>
      <c r="B104" s="87">
        <v>771600</v>
      </c>
      <c r="C104" s="65" t="s">
        <v>265</v>
      </c>
      <c r="D104" s="196" t="s">
        <v>496</v>
      </c>
      <c r="E104" s="88">
        <v>4388.33</v>
      </c>
      <c r="F104" s="88">
        <f t="shared" si="4"/>
        <v>5266</v>
      </c>
      <c r="G104" s="399">
        <v>40</v>
      </c>
      <c r="H104" s="398">
        <v>0</v>
      </c>
      <c r="I104" s="39">
        <v>1.804</v>
      </c>
    </row>
    <row r="105" spans="1:9" s="1" customFormat="1" ht="11.25" x14ac:dyDescent="0.2">
      <c r="A105" s="31"/>
      <c r="B105" s="87">
        <v>771610</v>
      </c>
      <c r="C105" s="65" t="s">
        <v>265</v>
      </c>
      <c r="D105" s="196" t="s">
        <v>497</v>
      </c>
      <c r="E105" s="88">
        <v>4673.7700000000004</v>
      </c>
      <c r="F105" s="88">
        <f t="shared" si="4"/>
        <v>5608.52</v>
      </c>
      <c r="G105" s="399">
        <v>40</v>
      </c>
      <c r="H105" s="398">
        <v>0</v>
      </c>
      <c r="I105" s="39">
        <v>1.734</v>
      </c>
    </row>
    <row r="106" spans="1:9" s="1" customFormat="1" ht="11.25" x14ac:dyDescent="0.2">
      <c r="A106" s="31"/>
      <c r="B106" s="87">
        <v>771620</v>
      </c>
      <c r="C106" s="65" t="s">
        <v>265</v>
      </c>
      <c r="D106" s="196" t="s">
        <v>498</v>
      </c>
      <c r="E106" s="88">
        <v>4816.49</v>
      </c>
      <c r="F106" s="88">
        <f t="shared" si="4"/>
        <v>5779.79</v>
      </c>
      <c r="G106" s="399">
        <v>38</v>
      </c>
      <c r="H106" s="398">
        <v>0</v>
      </c>
      <c r="I106" s="39">
        <v>2.0419999999999998</v>
      </c>
    </row>
    <row r="107" spans="1:9" s="1" customFormat="1" ht="11.25" x14ac:dyDescent="0.2">
      <c r="A107" s="31"/>
      <c r="B107" s="87">
        <v>771655</v>
      </c>
      <c r="C107" s="65" t="s">
        <v>265</v>
      </c>
      <c r="D107" s="196" t="s">
        <v>527</v>
      </c>
      <c r="E107" s="88">
        <v>5796.84</v>
      </c>
      <c r="F107" s="88">
        <f t="shared" si="4"/>
        <v>6956.21</v>
      </c>
      <c r="G107" s="399">
        <v>29</v>
      </c>
      <c r="H107" s="398">
        <v>0</v>
      </c>
      <c r="I107" s="39">
        <v>2.29</v>
      </c>
    </row>
    <row r="108" spans="1:9" s="1" customFormat="1" ht="11.25" x14ac:dyDescent="0.2">
      <c r="A108" s="31"/>
      <c r="B108" s="87">
        <v>771700</v>
      </c>
      <c r="C108" s="65" t="s">
        <v>265</v>
      </c>
      <c r="D108" s="196" t="s">
        <v>499</v>
      </c>
      <c r="E108" s="88">
        <v>13878.57</v>
      </c>
      <c r="F108" s="88">
        <f t="shared" si="4"/>
        <v>16654.28</v>
      </c>
      <c r="G108" s="399">
        <v>24</v>
      </c>
      <c r="H108" s="398">
        <v>0</v>
      </c>
      <c r="I108" s="39">
        <v>2.9540000000000002</v>
      </c>
    </row>
    <row r="109" spans="1:9" s="1" customFormat="1" ht="11.25" x14ac:dyDescent="0.2">
      <c r="A109" s="31"/>
      <c r="B109" s="87">
        <v>771710</v>
      </c>
      <c r="C109" s="65" t="s">
        <v>265</v>
      </c>
      <c r="D109" s="196" t="s">
        <v>529</v>
      </c>
      <c r="E109" s="88">
        <v>13859.98</v>
      </c>
      <c r="F109" s="88">
        <f t="shared" si="4"/>
        <v>16631.98</v>
      </c>
      <c r="G109" s="399">
        <v>24</v>
      </c>
      <c r="H109" s="398">
        <v>0</v>
      </c>
      <c r="I109" s="39">
        <v>3.2429999999999999</v>
      </c>
    </row>
    <row r="110" spans="1:9" s="1" customFormat="1" ht="11.25" x14ac:dyDescent="0.2">
      <c r="A110" s="31"/>
      <c r="B110" s="87">
        <v>771720</v>
      </c>
      <c r="C110" s="65" t="s">
        <v>265</v>
      </c>
      <c r="D110" s="196" t="s">
        <v>500</v>
      </c>
      <c r="E110" s="88">
        <v>15287.81</v>
      </c>
      <c r="F110" s="88">
        <f t="shared" si="4"/>
        <v>18345.37</v>
      </c>
      <c r="G110" s="399">
        <v>20</v>
      </c>
      <c r="H110" s="398">
        <v>0</v>
      </c>
      <c r="I110" s="39">
        <v>3.5059999999999998</v>
      </c>
    </row>
    <row r="111" spans="1:9" s="1" customFormat="1" ht="11.25" x14ac:dyDescent="0.2">
      <c r="A111" s="31"/>
      <c r="B111" s="87">
        <v>771750</v>
      </c>
      <c r="C111" s="65" t="s">
        <v>265</v>
      </c>
      <c r="D111" s="196" t="s">
        <v>528</v>
      </c>
      <c r="E111" s="88">
        <v>16838.75</v>
      </c>
      <c r="F111" s="88">
        <f t="shared" si="4"/>
        <v>20206.5</v>
      </c>
      <c r="G111" s="399">
        <v>16</v>
      </c>
      <c r="H111" s="398">
        <v>0</v>
      </c>
      <c r="I111" s="39">
        <v>4.2359999999999998</v>
      </c>
    </row>
    <row r="112" spans="1:9" s="1" customFormat="1" ht="11.25" x14ac:dyDescent="0.2">
      <c r="A112" s="31"/>
      <c r="B112" s="87">
        <v>771800</v>
      </c>
      <c r="C112" s="65" t="s">
        <v>265</v>
      </c>
      <c r="D112" s="196" t="s">
        <v>501</v>
      </c>
      <c r="E112" s="88">
        <v>21891.72</v>
      </c>
      <c r="F112" s="88">
        <f t="shared" si="4"/>
        <v>26270.06</v>
      </c>
      <c r="G112" s="399">
        <v>12</v>
      </c>
      <c r="H112" s="398">
        <v>0</v>
      </c>
      <c r="I112" s="39">
        <v>5.4710000000000001</v>
      </c>
    </row>
    <row r="113" spans="1:9" s="1" customFormat="1" ht="11.25" x14ac:dyDescent="0.2">
      <c r="A113" s="31"/>
      <c r="B113" s="87">
        <v>771810</v>
      </c>
      <c r="C113" s="65" t="s">
        <v>265</v>
      </c>
      <c r="D113" s="196" t="s">
        <v>642</v>
      </c>
      <c r="E113" s="88">
        <v>23715.57</v>
      </c>
      <c r="F113" s="88">
        <f t="shared" si="4"/>
        <v>28458.68</v>
      </c>
      <c r="G113" s="399">
        <v>14</v>
      </c>
      <c r="H113" s="398">
        <v>0</v>
      </c>
      <c r="I113" s="210">
        <v>5.94</v>
      </c>
    </row>
    <row r="114" spans="1:9" s="1" customFormat="1" ht="11.25" x14ac:dyDescent="0.2">
      <c r="A114" s="31"/>
      <c r="B114" s="87">
        <v>771820</v>
      </c>
      <c r="C114" s="65" t="s">
        <v>265</v>
      </c>
      <c r="D114" s="196" t="s">
        <v>502</v>
      </c>
      <c r="E114" s="88">
        <v>26158.74</v>
      </c>
      <c r="F114" s="88">
        <f t="shared" si="4"/>
        <v>31390.49</v>
      </c>
      <c r="G114" s="399">
        <v>10</v>
      </c>
      <c r="H114" s="398">
        <v>0</v>
      </c>
      <c r="I114" s="210">
        <v>6.3129999999999997</v>
      </c>
    </row>
    <row r="115" spans="1:9" s="1" customFormat="1" ht="11.25" x14ac:dyDescent="0.2">
      <c r="A115" s="31"/>
      <c r="B115" s="87">
        <v>771850</v>
      </c>
      <c r="C115" s="65" t="s">
        <v>265</v>
      </c>
      <c r="D115" s="196" t="s">
        <v>643</v>
      </c>
      <c r="E115" s="88">
        <v>28812.54</v>
      </c>
      <c r="F115" s="88">
        <f t="shared" si="4"/>
        <v>34575.050000000003</v>
      </c>
      <c r="G115" s="399">
        <v>12</v>
      </c>
      <c r="H115" s="398">
        <v>0</v>
      </c>
      <c r="I115" s="210">
        <v>7.98</v>
      </c>
    </row>
    <row r="116" spans="1:9" s="1" customFormat="1" ht="11.25" x14ac:dyDescent="0.2">
      <c r="A116" s="31"/>
      <c r="B116" s="87">
        <v>771900</v>
      </c>
      <c r="C116" s="65" t="s">
        <v>265</v>
      </c>
      <c r="D116" s="196" t="s">
        <v>503</v>
      </c>
      <c r="E116" s="88">
        <v>33915.01</v>
      </c>
      <c r="F116" s="88">
        <f t="shared" si="4"/>
        <v>40698.01</v>
      </c>
      <c r="G116" s="399">
        <v>6</v>
      </c>
      <c r="H116" s="398">
        <v>0</v>
      </c>
      <c r="I116" s="39">
        <v>9.64</v>
      </c>
    </row>
    <row r="117" spans="1:9" s="1" customFormat="1" ht="11.25" x14ac:dyDescent="0.2">
      <c r="A117" s="31"/>
      <c r="B117" s="87">
        <v>771910</v>
      </c>
      <c r="C117" s="65" t="s">
        <v>265</v>
      </c>
      <c r="D117" s="196" t="s">
        <v>644</v>
      </c>
      <c r="E117" s="88">
        <v>36815.43</v>
      </c>
      <c r="F117" s="88">
        <f t="shared" si="4"/>
        <v>44178.52</v>
      </c>
      <c r="G117" s="399">
        <v>6</v>
      </c>
      <c r="H117" s="398">
        <v>0</v>
      </c>
      <c r="I117" s="39">
        <v>10.91</v>
      </c>
    </row>
    <row r="118" spans="1:9" s="1" customFormat="1" ht="11.25" x14ac:dyDescent="0.2">
      <c r="A118" s="31"/>
      <c r="B118" s="87">
        <v>771920</v>
      </c>
      <c r="C118" s="65" t="s">
        <v>265</v>
      </c>
      <c r="D118" s="196" t="s">
        <v>504</v>
      </c>
      <c r="E118" s="88">
        <v>40608.14</v>
      </c>
      <c r="F118" s="88">
        <f t="shared" si="4"/>
        <v>48729.77</v>
      </c>
      <c r="G118" s="399">
        <v>5</v>
      </c>
      <c r="H118" s="398">
        <v>0</v>
      </c>
      <c r="I118" s="39">
        <v>11.769</v>
      </c>
    </row>
    <row r="119" spans="1:9" s="1" customFormat="1" ht="11.25" x14ac:dyDescent="0.2">
      <c r="A119" s="31"/>
      <c r="B119" s="87">
        <v>771950</v>
      </c>
      <c r="C119" s="65" t="s">
        <v>265</v>
      </c>
      <c r="D119" s="196" t="s">
        <v>645</v>
      </c>
      <c r="E119" s="88">
        <v>44727.78</v>
      </c>
      <c r="F119" s="88">
        <f t="shared" si="4"/>
        <v>53673.34</v>
      </c>
      <c r="G119" s="399">
        <v>6</v>
      </c>
      <c r="H119" s="398">
        <v>0</v>
      </c>
      <c r="I119" s="39">
        <v>14.33</v>
      </c>
    </row>
    <row r="120" spans="1:9" s="1" customFormat="1" ht="11.25" x14ac:dyDescent="0.2">
      <c r="A120" s="31"/>
      <c r="B120" s="87">
        <v>771100</v>
      </c>
      <c r="C120" s="65" t="s">
        <v>265</v>
      </c>
      <c r="D120" s="196" t="s">
        <v>491</v>
      </c>
      <c r="E120" s="88">
        <v>64261.26</v>
      </c>
      <c r="F120" s="88">
        <f t="shared" si="4"/>
        <v>77113.509999999995</v>
      </c>
      <c r="G120" s="399">
        <v>2</v>
      </c>
      <c r="H120" s="398">
        <v>0</v>
      </c>
      <c r="I120" s="39">
        <v>29.218</v>
      </c>
    </row>
    <row r="121" spans="1:9" s="1" customFormat="1" ht="11.25" x14ac:dyDescent="0.2">
      <c r="A121" s="31"/>
      <c r="B121" s="87">
        <v>771110</v>
      </c>
      <c r="C121" s="65" t="s">
        <v>265</v>
      </c>
      <c r="D121" s="196" t="s">
        <v>505</v>
      </c>
      <c r="E121" s="88">
        <v>108398.76</v>
      </c>
      <c r="F121" s="88">
        <f t="shared" si="4"/>
        <v>130078.51</v>
      </c>
      <c r="G121" s="399">
        <v>2</v>
      </c>
      <c r="H121" s="398">
        <v>0</v>
      </c>
      <c r="I121" s="39">
        <v>32.066000000000003</v>
      </c>
    </row>
    <row r="122" spans="1:9" s="1" customFormat="1" ht="11.25" x14ac:dyDescent="0.2">
      <c r="A122" s="31"/>
      <c r="B122" s="87">
        <v>771120</v>
      </c>
      <c r="C122" s="65" t="s">
        <v>265</v>
      </c>
      <c r="D122" s="196" t="s">
        <v>492</v>
      </c>
      <c r="E122" s="88">
        <v>110565.53</v>
      </c>
      <c r="F122" s="88">
        <f t="shared" si="4"/>
        <v>132678.64000000001</v>
      </c>
      <c r="G122" s="399">
        <v>1</v>
      </c>
      <c r="H122" s="398">
        <v>0</v>
      </c>
      <c r="I122" s="39">
        <v>33.625</v>
      </c>
    </row>
    <row r="123" spans="1:9" s="1" customFormat="1" ht="11.25" x14ac:dyDescent="0.2">
      <c r="A123" s="31"/>
      <c r="B123" s="374">
        <v>771200</v>
      </c>
      <c r="C123" s="371" t="s">
        <v>265</v>
      </c>
      <c r="D123" s="371" t="s">
        <v>688</v>
      </c>
      <c r="E123" s="88">
        <v>72589.440000000002</v>
      </c>
      <c r="F123" s="88">
        <f>ROUND(E123*1.2,2)</f>
        <v>87107.33</v>
      </c>
      <c r="G123" s="399">
        <v>1</v>
      </c>
      <c r="H123" s="398">
        <v>0</v>
      </c>
      <c r="I123" s="39">
        <v>35.020000000000003</v>
      </c>
    </row>
    <row r="124" spans="1:9" s="1" customFormat="1" ht="11.25" x14ac:dyDescent="0.2">
      <c r="A124" s="31"/>
      <c r="B124" s="374">
        <v>771220</v>
      </c>
      <c r="C124" s="371" t="s">
        <v>265</v>
      </c>
      <c r="D124" s="371" t="s">
        <v>689</v>
      </c>
      <c r="E124" s="88">
        <v>122635.58</v>
      </c>
      <c r="F124" s="88">
        <f>ROUND(E124*1.2,2)</f>
        <v>147162.70000000001</v>
      </c>
      <c r="G124" s="399">
        <v>1</v>
      </c>
      <c r="H124" s="398">
        <v>0</v>
      </c>
      <c r="I124" s="39">
        <v>44.38</v>
      </c>
    </row>
    <row r="125" spans="1:9" s="1" customFormat="1" ht="11.25" x14ac:dyDescent="0.2">
      <c r="A125" s="31"/>
      <c r="B125" s="87">
        <v>772330</v>
      </c>
      <c r="C125" s="65" t="s">
        <v>266</v>
      </c>
      <c r="D125" s="196" t="s">
        <v>450</v>
      </c>
      <c r="E125" s="88">
        <v>1780.32</v>
      </c>
      <c r="F125" s="88">
        <f t="shared" si="4"/>
        <v>2136.38</v>
      </c>
      <c r="G125" s="399">
        <v>82</v>
      </c>
      <c r="H125" s="398">
        <v>12</v>
      </c>
      <c r="I125" s="210">
        <v>0.71599999999999997</v>
      </c>
    </row>
    <row r="126" spans="1:9" s="1" customFormat="1" ht="11.25" x14ac:dyDescent="0.2">
      <c r="A126" s="31"/>
      <c r="B126" s="87">
        <v>772340</v>
      </c>
      <c r="C126" s="65" t="s">
        <v>266</v>
      </c>
      <c r="D126" s="196" t="s">
        <v>451</v>
      </c>
      <c r="E126" s="88">
        <v>2079.98</v>
      </c>
      <c r="F126" s="88">
        <f t="shared" si="4"/>
        <v>2495.98</v>
      </c>
      <c r="G126" s="399">
        <v>68</v>
      </c>
      <c r="H126" s="398">
        <v>11</v>
      </c>
      <c r="I126" s="39">
        <v>0.96099999999999997</v>
      </c>
    </row>
    <row r="127" spans="1:9" s="1" customFormat="1" ht="11.25" x14ac:dyDescent="0.2">
      <c r="A127" s="31"/>
      <c r="B127" s="87">
        <v>772440</v>
      </c>
      <c r="C127" s="65" t="s">
        <v>266</v>
      </c>
      <c r="D127" s="196" t="s">
        <v>452</v>
      </c>
      <c r="E127" s="88">
        <v>2172.7600000000002</v>
      </c>
      <c r="F127" s="88">
        <f t="shared" si="4"/>
        <v>2607.31</v>
      </c>
      <c r="G127" s="399">
        <v>54</v>
      </c>
      <c r="H127" s="398">
        <v>8</v>
      </c>
      <c r="I127" s="210">
        <v>1.1419999999999999</v>
      </c>
    </row>
    <row r="128" spans="1:9" s="1" customFormat="1" ht="11.25" x14ac:dyDescent="0.2">
      <c r="A128" s="31"/>
      <c r="B128" s="87">
        <v>772350</v>
      </c>
      <c r="C128" s="65" t="s">
        <v>266</v>
      </c>
      <c r="D128" s="196" t="s">
        <v>453</v>
      </c>
      <c r="E128" s="88">
        <v>2611.61</v>
      </c>
      <c r="F128" s="88">
        <f t="shared" si="4"/>
        <v>3133.93</v>
      </c>
      <c r="G128" s="399">
        <v>40</v>
      </c>
      <c r="H128" s="398">
        <v>6</v>
      </c>
      <c r="I128" s="210">
        <v>1.5369999999999999</v>
      </c>
    </row>
    <row r="129" spans="1:9" s="1" customFormat="1" ht="11.25" x14ac:dyDescent="0.2">
      <c r="A129" s="31"/>
      <c r="B129" s="87">
        <v>772450</v>
      </c>
      <c r="C129" s="65" t="s">
        <v>266</v>
      </c>
      <c r="D129" s="196" t="s">
        <v>506</v>
      </c>
      <c r="E129" s="88">
        <v>3268.1</v>
      </c>
      <c r="F129" s="88">
        <f t="shared" si="4"/>
        <v>3921.72</v>
      </c>
      <c r="G129" s="399">
        <v>36</v>
      </c>
      <c r="H129" s="398">
        <v>5</v>
      </c>
      <c r="I129" s="39">
        <v>1.7330000000000001</v>
      </c>
    </row>
    <row r="130" spans="1:9" s="1" customFormat="1" ht="11.25" x14ac:dyDescent="0.2">
      <c r="A130" s="31"/>
      <c r="B130" s="87">
        <v>772550</v>
      </c>
      <c r="C130" s="65" t="s">
        <v>266</v>
      </c>
      <c r="D130" s="196" t="s">
        <v>454</v>
      </c>
      <c r="E130" s="88">
        <v>3546.36</v>
      </c>
      <c r="F130" s="88">
        <f t="shared" si="4"/>
        <v>4255.63</v>
      </c>
      <c r="G130" s="399">
        <v>32</v>
      </c>
      <c r="H130" s="398">
        <v>4</v>
      </c>
      <c r="I130" s="210">
        <v>2.181</v>
      </c>
    </row>
    <row r="131" spans="1:9" s="1" customFormat="1" ht="11.25" x14ac:dyDescent="0.2">
      <c r="A131" s="31"/>
      <c r="B131" s="87">
        <v>772360</v>
      </c>
      <c r="C131" s="65" t="s">
        <v>266</v>
      </c>
      <c r="D131" s="196" t="s">
        <v>530</v>
      </c>
      <c r="E131" s="88">
        <v>7008.86</v>
      </c>
      <c r="F131" s="88">
        <f t="shared" ref="F131:F164" si="5">ROUND(E131*1.2,2)</f>
        <v>8410.6299999999992</v>
      </c>
      <c r="G131" s="399">
        <v>28</v>
      </c>
      <c r="H131" s="398">
        <v>0</v>
      </c>
      <c r="I131" s="210">
        <v>2.476</v>
      </c>
    </row>
    <row r="132" spans="1:9" s="1" customFormat="1" ht="11.25" x14ac:dyDescent="0.2">
      <c r="A132" s="31"/>
      <c r="B132" s="87">
        <v>772560</v>
      </c>
      <c r="C132" s="65" t="s">
        <v>266</v>
      </c>
      <c r="D132" s="196" t="s">
        <v>507</v>
      </c>
      <c r="E132" s="88">
        <v>8148.71</v>
      </c>
      <c r="F132" s="88">
        <f t="shared" si="5"/>
        <v>9778.4500000000007</v>
      </c>
      <c r="G132" s="399">
        <v>20</v>
      </c>
      <c r="H132" s="398">
        <v>0</v>
      </c>
      <c r="I132" s="39">
        <v>3.3340000000000001</v>
      </c>
    </row>
    <row r="133" spans="1:9" s="1" customFormat="1" ht="11.25" x14ac:dyDescent="0.2">
      <c r="A133" s="31"/>
      <c r="B133" s="87">
        <v>772660</v>
      </c>
      <c r="C133" s="65" t="s">
        <v>266</v>
      </c>
      <c r="D133" s="196" t="s">
        <v>508</v>
      </c>
      <c r="E133" s="88">
        <v>8826.61</v>
      </c>
      <c r="F133" s="88">
        <f t="shared" si="5"/>
        <v>10591.93</v>
      </c>
      <c r="G133" s="399">
        <v>15</v>
      </c>
      <c r="H133" s="398">
        <v>0</v>
      </c>
      <c r="I133" s="39">
        <v>4.2009999999999996</v>
      </c>
    </row>
    <row r="134" spans="1:9" s="1" customFormat="1" ht="11.25" x14ac:dyDescent="0.2">
      <c r="A134" s="31"/>
      <c r="B134" s="87">
        <v>772760</v>
      </c>
      <c r="C134" s="65" t="s">
        <v>266</v>
      </c>
      <c r="D134" s="196" t="s">
        <v>509</v>
      </c>
      <c r="E134" s="88">
        <v>14827.59</v>
      </c>
      <c r="F134" s="88">
        <f t="shared" si="5"/>
        <v>17793.11</v>
      </c>
      <c r="G134" s="399">
        <v>10</v>
      </c>
      <c r="H134" s="398">
        <v>0</v>
      </c>
      <c r="I134" s="39">
        <v>5.8470000000000004</v>
      </c>
    </row>
    <row r="135" spans="1:9" s="1" customFormat="1" ht="11.25" x14ac:dyDescent="0.2">
      <c r="A135" s="31"/>
      <c r="B135" s="87">
        <v>772770</v>
      </c>
      <c r="C135" s="65" t="s">
        <v>266</v>
      </c>
      <c r="D135" s="196" t="s">
        <v>510</v>
      </c>
      <c r="E135" s="88">
        <v>21385.09</v>
      </c>
      <c r="F135" s="88">
        <f t="shared" si="5"/>
        <v>25662.11</v>
      </c>
      <c r="G135" s="399">
        <v>8</v>
      </c>
      <c r="H135" s="398">
        <v>0</v>
      </c>
      <c r="I135" s="210">
        <v>7.2969999999999997</v>
      </c>
    </row>
    <row r="136" spans="1:9" s="1" customFormat="1" ht="11.25" x14ac:dyDescent="0.2">
      <c r="A136" s="31"/>
      <c r="B136" s="87">
        <v>772850</v>
      </c>
      <c r="C136" s="65" t="s">
        <v>266</v>
      </c>
      <c r="D136" s="196" t="s">
        <v>511</v>
      </c>
      <c r="E136" s="88">
        <v>33947.129999999997</v>
      </c>
      <c r="F136" s="88">
        <f t="shared" si="5"/>
        <v>40736.559999999998</v>
      </c>
      <c r="G136" s="399">
        <v>7</v>
      </c>
      <c r="H136" s="398">
        <v>0</v>
      </c>
      <c r="I136" s="39">
        <v>7.859</v>
      </c>
    </row>
    <row r="137" spans="1:9" s="1" customFormat="1" ht="11.25" x14ac:dyDescent="0.2">
      <c r="A137" s="31"/>
      <c r="B137" s="87">
        <v>772860</v>
      </c>
      <c r="C137" s="65" t="s">
        <v>266</v>
      </c>
      <c r="D137" s="196" t="s">
        <v>512</v>
      </c>
      <c r="E137" s="88">
        <v>32034.84</v>
      </c>
      <c r="F137" s="88">
        <f t="shared" si="5"/>
        <v>38441.81</v>
      </c>
      <c r="G137" s="399">
        <v>5</v>
      </c>
      <c r="H137" s="398">
        <v>0</v>
      </c>
      <c r="I137" s="210">
        <v>10.574999999999999</v>
      </c>
    </row>
    <row r="138" spans="1:9" s="1" customFormat="1" ht="11.25" x14ac:dyDescent="0.2">
      <c r="A138" s="31"/>
      <c r="B138" s="87">
        <v>772880</v>
      </c>
      <c r="C138" s="65" t="s">
        <v>266</v>
      </c>
      <c r="D138" s="196" t="s">
        <v>513</v>
      </c>
      <c r="E138" s="88">
        <v>44372.11</v>
      </c>
      <c r="F138" s="88">
        <f t="shared" si="5"/>
        <v>53246.53</v>
      </c>
      <c r="G138" s="399">
        <v>4</v>
      </c>
      <c r="H138" s="398">
        <v>0</v>
      </c>
      <c r="I138" s="210">
        <v>13.653</v>
      </c>
    </row>
    <row r="139" spans="1:9" s="1" customFormat="1" ht="11.25" x14ac:dyDescent="0.2">
      <c r="A139" s="31"/>
      <c r="B139" s="87">
        <v>772940</v>
      </c>
      <c r="C139" s="65" t="s">
        <v>266</v>
      </c>
      <c r="D139" s="196" t="s">
        <v>514</v>
      </c>
      <c r="E139" s="88">
        <v>50187.53</v>
      </c>
      <c r="F139" s="88">
        <f t="shared" si="5"/>
        <v>60225.04</v>
      </c>
      <c r="G139" s="399">
        <v>4</v>
      </c>
      <c r="H139" s="398">
        <v>0</v>
      </c>
      <c r="I139" s="39">
        <v>18.003</v>
      </c>
    </row>
    <row r="140" spans="1:9" s="1" customFormat="1" ht="11.25" x14ac:dyDescent="0.2">
      <c r="A140" s="31"/>
      <c r="B140" s="87">
        <v>772960</v>
      </c>
      <c r="C140" s="65" t="s">
        <v>266</v>
      </c>
      <c r="D140" s="196" t="s">
        <v>515</v>
      </c>
      <c r="E140" s="88">
        <v>51864.37</v>
      </c>
      <c r="F140" s="88">
        <f t="shared" si="5"/>
        <v>62237.24</v>
      </c>
      <c r="G140" s="399">
        <v>4</v>
      </c>
      <c r="H140" s="398">
        <v>0</v>
      </c>
      <c r="I140" s="39">
        <v>19.576000000000001</v>
      </c>
    </row>
    <row r="141" spans="1:9" s="1" customFormat="1" ht="11.25" x14ac:dyDescent="0.2">
      <c r="A141" s="31"/>
      <c r="B141" s="87">
        <v>772970</v>
      </c>
      <c r="C141" s="65" t="s">
        <v>266</v>
      </c>
      <c r="D141" s="67" t="s">
        <v>489</v>
      </c>
      <c r="E141" s="88">
        <v>78447.679999999993</v>
      </c>
      <c r="F141" s="88">
        <f t="shared" si="5"/>
        <v>94137.22</v>
      </c>
      <c r="G141" s="399">
        <v>2</v>
      </c>
      <c r="H141" s="398">
        <v>0</v>
      </c>
      <c r="I141" s="39">
        <v>28</v>
      </c>
    </row>
    <row r="142" spans="1:9" s="1" customFormat="1" ht="11.25" x14ac:dyDescent="0.2">
      <c r="A142" s="31"/>
      <c r="B142" s="87">
        <v>772990</v>
      </c>
      <c r="C142" s="65" t="s">
        <v>266</v>
      </c>
      <c r="D142" s="196" t="s">
        <v>516</v>
      </c>
      <c r="E142" s="88">
        <v>98398.53</v>
      </c>
      <c r="F142" s="88">
        <f t="shared" si="5"/>
        <v>118078.24</v>
      </c>
      <c r="G142" s="399">
        <v>1</v>
      </c>
      <c r="H142" s="398">
        <v>0</v>
      </c>
      <c r="I142" s="39">
        <v>37.689</v>
      </c>
    </row>
    <row r="143" spans="1:9" s="1" customFormat="1" ht="11.25" x14ac:dyDescent="0.2">
      <c r="A143" s="31"/>
      <c r="B143" s="87">
        <v>771130</v>
      </c>
      <c r="C143" s="65" t="s">
        <v>266</v>
      </c>
      <c r="D143" s="67" t="s">
        <v>494</v>
      </c>
      <c r="E143" s="88">
        <v>114771.15</v>
      </c>
      <c r="F143" s="88">
        <f t="shared" si="5"/>
        <v>137725.38</v>
      </c>
      <c r="G143" s="399">
        <v>2</v>
      </c>
      <c r="H143" s="398">
        <v>0</v>
      </c>
      <c r="I143" s="39">
        <v>32.798999999999999</v>
      </c>
    </row>
    <row r="144" spans="1:9" s="1" customFormat="1" ht="11.25" x14ac:dyDescent="0.2">
      <c r="A144" s="31"/>
      <c r="B144" s="87">
        <v>771150</v>
      </c>
      <c r="C144" s="65" t="s">
        <v>266</v>
      </c>
      <c r="D144" s="67" t="s">
        <v>493</v>
      </c>
      <c r="E144" s="88">
        <v>106266.11</v>
      </c>
      <c r="F144" s="88">
        <f t="shared" si="5"/>
        <v>127519.33</v>
      </c>
      <c r="G144" s="399">
        <v>1</v>
      </c>
      <c r="H144" s="398">
        <v>0</v>
      </c>
      <c r="I144" s="39">
        <v>46</v>
      </c>
    </row>
    <row r="145" spans="1:9" s="1" customFormat="1" ht="11.25" x14ac:dyDescent="0.2">
      <c r="A145" s="31"/>
      <c r="B145" s="87">
        <v>771140</v>
      </c>
      <c r="C145" s="65" t="s">
        <v>266</v>
      </c>
      <c r="D145" s="67" t="s">
        <v>538</v>
      </c>
      <c r="E145" s="88">
        <v>171623.69</v>
      </c>
      <c r="F145" s="88">
        <f t="shared" si="5"/>
        <v>205948.43</v>
      </c>
      <c r="G145" s="399">
        <v>1</v>
      </c>
      <c r="H145" s="398">
        <v>0</v>
      </c>
      <c r="I145" s="210">
        <v>70</v>
      </c>
    </row>
    <row r="146" spans="1:9" s="1" customFormat="1" ht="11.25" x14ac:dyDescent="0.2">
      <c r="A146" s="31"/>
      <c r="B146" s="374">
        <v>771215</v>
      </c>
      <c r="C146" s="371" t="s">
        <v>687</v>
      </c>
      <c r="D146" s="371" t="s">
        <v>685</v>
      </c>
      <c r="E146" s="88">
        <v>94341.73</v>
      </c>
      <c r="F146" s="88">
        <f>ROUND(E146*1.2,2)</f>
        <v>113210.08</v>
      </c>
      <c r="G146" s="399">
        <v>1</v>
      </c>
      <c r="H146" s="398">
        <v>0</v>
      </c>
      <c r="I146" s="210">
        <v>44.14</v>
      </c>
    </row>
    <row r="147" spans="1:9" s="1" customFormat="1" ht="11.25" x14ac:dyDescent="0.2">
      <c r="A147" s="31"/>
      <c r="B147" s="374">
        <v>771235</v>
      </c>
      <c r="C147" s="371" t="s">
        <v>687</v>
      </c>
      <c r="D147" s="371" t="s">
        <v>686</v>
      </c>
      <c r="E147" s="88">
        <v>107670.34</v>
      </c>
      <c r="F147" s="88">
        <f>ROUND(E147*1.2,2)</f>
        <v>129204.41</v>
      </c>
      <c r="G147" s="399">
        <v>1</v>
      </c>
      <c r="H147" s="398">
        <v>0</v>
      </c>
      <c r="I147" s="210">
        <v>50.14</v>
      </c>
    </row>
    <row r="148" spans="1:9" s="1" customFormat="1" ht="11.25" x14ac:dyDescent="0.2">
      <c r="A148" s="31"/>
      <c r="B148" s="87">
        <v>774330</v>
      </c>
      <c r="C148" s="65" t="s">
        <v>266</v>
      </c>
      <c r="D148" s="196" t="s">
        <v>475</v>
      </c>
      <c r="E148" s="88">
        <v>1780.32</v>
      </c>
      <c r="F148" s="88">
        <f t="shared" si="5"/>
        <v>2136.38</v>
      </c>
      <c r="G148" s="399">
        <v>80</v>
      </c>
      <c r="H148" s="398">
        <v>9</v>
      </c>
      <c r="I148" s="210">
        <v>0.65200000000000002</v>
      </c>
    </row>
    <row r="149" spans="1:9" s="1" customFormat="1" ht="11.25" x14ac:dyDescent="0.2">
      <c r="A149" s="31"/>
      <c r="B149" s="87">
        <v>774350</v>
      </c>
      <c r="C149" s="65" t="s">
        <v>266</v>
      </c>
      <c r="D149" s="196" t="s">
        <v>478</v>
      </c>
      <c r="E149" s="88">
        <v>2611.61</v>
      </c>
      <c r="F149" s="88">
        <f t="shared" si="5"/>
        <v>3133.93</v>
      </c>
      <c r="G149" s="399">
        <v>46</v>
      </c>
      <c r="H149" s="398">
        <v>6</v>
      </c>
      <c r="I149" s="39">
        <v>1.3380000000000001</v>
      </c>
    </row>
    <row r="150" spans="1:9" s="1" customFormat="1" ht="11.25" x14ac:dyDescent="0.2">
      <c r="A150" s="31"/>
      <c r="B150" s="87">
        <v>774550</v>
      </c>
      <c r="C150" s="65" t="s">
        <v>266</v>
      </c>
      <c r="D150" s="196" t="s">
        <v>479</v>
      </c>
      <c r="E150" s="88">
        <v>3546.36</v>
      </c>
      <c r="F150" s="88">
        <f t="shared" si="5"/>
        <v>4255.63</v>
      </c>
      <c r="G150" s="399">
        <v>32</v>
      </c>
      <c r="H150" s="398">
        <v>5</v>
      </c>
      <c r="I150" s="39">
        <v>1.774</v>
      </c>
    </row>
    <row r="151" spans="1:9" s="1" customFormat="1" ht="11.25" x14ac:dyDescent="0.2">
      <c r="A151" s="31"/>
      <c r="B151" s="87">
        <v>774630</v>
      </c>
      <c r="C151" s="65" t="s">
        <v>266</v>
      </c>
      <c r="D151" s="196" t="s">
        <v>531</v>
      </c>
      <c r="E151" s="88">
        <v>7209.08</v>
      </c>
      <c r="F151" s="88">
        <f t="shared" si="5"/>
        <v>8650.9</v>
      </c>
      <c r="G151" s="399">
        <v>30</v>
      </c>
      <c r="H151" s="398">
        <v>0</v>
      </c>
      <c r="I151" s="39">
        <v>2.4239999999999999</v>
      </c>
    </row>
    <row r="152" spans="1:9" s="1" customFormat="1" ht="11.25" x14ac:dyDescent="0.2">
      <c r="A152" s="31"/>
      <c r="B152" s="87">
        <v>774660</v>
      </c>
      <c r="C152" s="65" t="s">
        <v>266</v>
      </c>
      <c r="D152" s="196" t="s">
        <v>532</v>
      </c>
      <c r="E152" s="88">
        <v>7871.48</v>
      </c>
      <c r="F152" s="88">
        <f t="shared" si="5"/>
        <v>9445.7800000000007</v>
      </c>
      <c r="G152" s="399">
        <v>26</v>
      </c>
      <c r="H152" s="398">
        <v>0</v>
      </c>
      <c r="I152" s="39">
        <v>2.7429999999999999</v>
      </c>
    </row>
    <row r="153" spans="1:9" s="1" customFormat="1" ht="11.25" x14ac:dyDescent="0.2">
      <c r="A153" s="31"/>
      <c r="B153" s="87">
        <v>774750</v>
      </c>
      <c r="C153" s="65" t="s">
        <v>266</v>
      </c>
      <c r="D153" s="67" t="s">
        <v>646</v>
      </c>
      <c r="E153" s="88">
        <v>14323.14</v>
      </c>
      <c r="F153" s="88">
        <f t="shared" si="5"/>
        <v>17187.77</v>
      </c>
      <c r="G153" s="399">
        <v>16</v>
      </c>
      <c r="H153" s="398">
        <v>0</v>
      </c>
      <c r="I153" s="39">
        <v>4.99</v>
      </c>
    </row>
    <row r="154" spans="1:9" s="1" customFormat="1" ht="11.25" x14ac:dyDescent="0.2">
      <c r="A154" s="31"/>
      <c r="B154" s="87">
        <v>774770</v>
      </c>
      <c r="C154" s="65" t="s">
        <v>266</v>
      </c>
      <c r="D154" s="67" t="s">
        <v>647</v>
      </c>
      <c r="E154" s="88">
        <v>20657.53</v>
      </c>
      <c r="F154" s="88">
        <f t="shared" si="5"/>
        <v>24789.040000000001</v>
      </c>
      <c r="G154" s="399">
        <v>10</v>
      </c>
      <c r="H154" s="398">
        <v>0</v>
      </c>
      <c r="I154" s="39">
        <v>6.4130000000000003</v>
      </c>
    </row>
    <row r="155" spans="1:9" s="1" customFormat="1" ht="11.25" x14ac:dyDescent="0.2">
      <c r="A155" s="31"/>
      <c r="B155" s="87">
        <v>774850</v>
      </c>
      <c r="C155" s="65" t="s">
        <v>266</v>
      </c>
      <c r="D155" s="196" t="s">
        <v>533</v>
      </c>
      <c r="E155" s="88">
        <v>46612.03</v>
      </c>
      <c r="F155" s="88">
        <f t="shared" si="5"/>
        <v>55934.44</v>
      </c>
      <c r="G155" s="399">
        <v>5</v>
      </c>
      <c r="H155" s="398">
        <v>0</v>
      </c>
      <c r="I155" s="39">
        <v>10</v>
      </c>
    </row>
    <row r="156" spans="1:9" s="1" customFormat="1" ht="11.25" x14ac:dyDescent="0.2">
      <c r="A156" s="31"/>
      <c r="B156" s="87">
        <v>774880</v>
      </c>
      <c r="C156" s="65" t="s">
        <v>266</v>
      </c>
      <c r="D156" s="196" t="s">
        <v>534</v>
      </c>
      <c r="E156" s="88">
        <v>74329.34</v>
      </c>
      <c r="F156" s="88">
        <f t="shared" si="5"/>
        <v>89195.21</v>
      </c>
      <c r="G156" s="399">
        <v>3</v>
      </c>
      <c r="H156" s="398">
        <v>0</v>
      </c>
      <c r="I156" s="39">
        <v>17</v>
      </c>
    </row>
    <row r="157" spans="1:9" s="1" customFormat="1" ht="11.25" x14ac:dyDescent="0.2">
      <c r="A157" s="31"/>
      <c r="B157" s="87">
        <v>774940</v>
      </c>
      <c r="C157" s="65" t="s">
        <v>266</v>
      </c>
      <c r="D157" s="196" t="s">
        <v>535</v>
      </c>
      <c r="E157" s="88">
        <v>65749.289999999994</v>
      </c>
      <c r="F157" s="88">
        <f t="shared" si="5"/>
        <v>78899.149999999994</v>
      </c>
      <c r="G157" s="399">
        <v>3</v>
      </c>
      <c r="H157" s="398">
        <v>0</v>
      </c>
      <c r="I157" s="39">
        <v>16.5</v>
      </c>
    </row>
    <row r="158" spans="1:9" s="1" customFormat="1" ht="11.25" x14ac:dyDescent="0.2">
      <c r="A158" s="31"/>
      <c r="B158" s="87">
        <v>774970</v>
      </c>
      <c r="C158" s="65" t="s">
        <v>266</v>
      </c>
      <c r="D158" s="196" t="s">
        <v>536</v>
      </c>
      <c r="E158" s="88">
        <v>90146.5</v>
      </c>
      <c r="F158" s="88">
        <f t="shared" si="5"/>
        <v>108175.8</v>
      </c>
      <c r="G158" s="399">
        <v>3</v>
      </c>
      <c r="H158" s="398">
        <v>0</v>
      </c>
      <c r="I158" s="39">
        <v>24</v>
      </c>
    </row>
    <row r="159" spans="1:9" s="1" customFormat="1" ht="11.25" x14ac:dyDescent="0.2">
      <c r="A159" s="31"/>
      <c r="B159" s="87">
        <v>774990</v>
      </c>
      <c r="C159" s="65" t="s">
        <v>266</v>
      </c>
      <c r="D159" s="196" t="s">
        <v>537</v>
      </c>
      <c r="E159" s="88">
        <v>106709.69</v>
      </c>
      <c r="F159" s="88">
        <f t="shared" si="5"/>
        <v>128051.63</v>
      </c>
      <c r="G159" s="399">
        <v>2</v>
      </c>
      <c r="H159" s="398">
        <v>0</v>
      </c>
      <c r="I159" s="39">
        <v>30</v>
      </c>
    </row>
    <row r="160" spans="1:9" s="1" customFormat="1" ht="11.25" x14ac:dyDescent="0.2">
      <c r="A160" s="31"/>
      <c r="B160" s="87">
        <v>778310</v>
      </c>
      <c r="C160" s="65" t="s">
        <v>361</v>
      </c>
      <c r="D160" s="67">
        <v>110</v>
      </c>
      <c r="E160" s="88">
        <v>7035.62</v>
      </c>
      <c r="F160" s="88">
        <f t="shared" si="5"/>
        <v>8442.74</v>
      </c>
      <c r="G160" s="399">
        <v>80</v>
      </c>
      <c r="H160" s="398">
        <v>15</v>
      </c>
      <c r="I160" s="39">
        <v>1.28</v>
      </c>
    </row>
    <row r="161" spans="1:9" s="1" customFormat="1" ht="11.25" x14ac:dyDescent="0.2">
      <c r="A161" s="31"/>
      <c r="B161" s="87">
        <v>778410</v>
      </c>
      <c r="C161" s="65" t="s">
        <v>361</v>
      </c>
      <c r="D161" s="67">
        <v>125</v>
      </c>
      <c r="E161" s="88">
        <v>9269.0400000000009</v>
      </c>
      <c r="F161" s="88">
        <f t="shared" si="5"/>
        <v>11122.85</v>
      </c>
      <c r="G161" s="399">
        <v>70</v>
      </c>
      <c r="H161" s="398">
        <v>10</v>
      </c>
      <c r="I161" s="39">
        <v>1.4990000000000001</v>
      </c>
    </row>
    <row r="162" spans="1:9" s="1" customFormat="1" ht="11.25" x14ac:dyDescent="0.2">
      <c r="A162" s="31"/>
      <c r="B162" s="87">
        <v>778510</v>
      </c>
      <c r="C162" s="65" t="s">
        <v>361</v>
      </c>
      <c r="D162" s="67">
        <v>160</v>
      </c>
      <c r="E162" s="88">
        <v>11263.36</v>
      </c>
      <c r="F162" s="88">
        <f t="shared" si="5"/>
        <v>13516.03</v>
      </c>
      <c r="G162" s="399">
        <v>40</v>
      </c>
      <c r="H162" s="398">
        <v>4</v>
      </c>
      <c r="I162" s="39">
        <v>2.5590000000000002</v>
      </c>
    </row>
    <row r="163" spans="1:9" s="1" customFormat="1" ht="11.25" x14ac:dyDescent="0.2">
      <c r="A163" s="31"/>
      <c r="B163" s="87">
        <v>778610</v>
      </c>
      <c r="C163" s="65" t="s">
        <v>361</v>
      </c>
      <c r="D163" s="67">
        <v>200</v>
      </c>
      <c r="E163" s="88">
        <v>12797.57</v>
      </c>
      <c r="F163" s="88">
        <f t="shared" si="5"/>
        <v>15357.08</v>
      </c>
      <c r="G163" s="399">
        <v>20</v>
      </c>
      <c r="H163" s="398">
        <v>0</v>
      </c>
      <c r="I163" s="39">
        <v>3.5169999999999999</v>
      </c>
    </row>
    <row r="164" spans="1:9" s="61" customFormat="1" ht="11.25" x14ac:dyDescent="0.2">
      <c r="A164" s="174"/>
      <c r="B164" s="87">
        <v>778300</v>
      </c>
      <c r="C164" s="65" t="s">
        <v>323</v>
      </c>
      <c r="D164" s="67">
        <v>110</v>
      </c>
      <c r="E164" s="88">
        <v>1063.21</v>
      </c>
      <c r="F164" s="88">
        <f t="shared" si="5"/>
        <v>1275.8499999999999</v>
      </c>
      <c r="G164" s="399">
        <v>264</v>
      </c>
      <c r="H164" s="398">
        <v>40</v>
      </c>
      <c r="I164" s="39">
        <v>0.313</v>
      </c>
    </row>
    <row r="165" spans="1:9" s="1" customFormat="1" ht="11.25" x14ac:dyDescent="0.2">
      <c r="A165" s="31"/>
      <c r="B165" s="87">
        <v>778400</v>
      </c>
      <c r="C165" s="65" t="s">
        <v>323</v>
      </c>
      <c r="D165" s="67">
        <v>125</v>
      </c>
      <c r="E165" s="88">
        <v>1402.1</v>
      </c>
      <c r="F165" s="88">
        <f t="shared" ref="F165:F199" si="6">ROUND(E165*1.2,2)</f>
        <v>1682.52</v>
      </c>
      <c r="G165" s="399">
        <v>186</v>
      </c>
      <c r="H165" s="398">
        <v>28</v>
      </c>
      <c r="I165" s="39">
        <v>0.47499999999999998</v>
      </c>
    </row>
    <row r="166" spans="1:9" s="1" customFormat="1" ht="11.25" x14ac:dyDescent="0.2">
      <c r="A166" s="31"/>
      <c r="B166" s="87">
        <v>778500</v>
      </c>
      <c r="C166" s="65" t="s">
        <v>323</v>
      </c>
      <c r="D166" s="67">
        <v>160</v>
      </c>
      <c r="E166" s="88">
        <v>1766.05</v>
      </c>
      <c r="F166" s="88">
        <f t="shared" si="6"/>
        <v>2119.2600000000002</v>
      </c>
      <c r="G166" s="399">
        <v>90</v>
      </c>
      <c r="H166" s="398">
        <v>16</v>
      </c>
      <c r="I166" s="39">
        <v>0.89900000000000002</v>
      </c>
    </row>
    <row r="167" spans="1:9" s="1" customFormat="1" ht="11.25" x14ac:dyDescent="0.2">
      <c r="A167" s="31"/>
      <c r="B167" s="87">
        <v>778600</v>
      </c>
      <c r="C167" s="65" t="s">
        <v>323</v>
      </c>
      <c r="D167" s="67">
        <v>200</v>
      </c>
      <c r="E167" s="88">
        <v>5069.78</v>
      </c>
      <c r="F167" s="88">
        <f t="shared" si="6"/>
        <v>6083.74</v>
      </c>
      <c r="G167" s="399">
        <v>54</v>
      </c>
      <c r="H167" s="398">
        <v>0</v>
      </c>
      <c r="I167" s="39">
        <v>1.696</v>
      </c>
    </row>
    <row r="168" spans="1:9" s="1" customFormat="1" ht="11.25" x14ac:dyDescent="0.2">
      <c r="A168" s="31"/>
      <c r="B168" s="87">
        <v>778700</v>
      </c>
      <c r="C168" s="65" t="s">
        <v>323</v>
      </c>
      <c r="D168" s="67">
        <v>250</v>
      </c>
      <c r="E168" s="88">
        <v>9151.27</v>
      </c>
      <c r="F168" s="88">
        <f t="shared" si="6"/>
        <v>10981.52</v>
      </c>
      <c r="G168" s="399">
        <v>30</v>
      </c>
      <c r="H168" s="398">
        <v>0</v>
      </c>
      <c r="I168" s="39">
        <v>2.8330000000000002</v>
      </c>
    </row>
    <row r="169" spans="1:9" s="1" customFormat="1" ht="11.25" x14ac:dyDescent="0.2">
      <c r="A169" s="31"/>
      <c r="B169" s="87">
        <v>778800</v>
      </c>
      <c r="C169" s="65" t="s">
        <v>323</v>
      </c>
      <c r="D169" s="67">
        <v>315</v>
      </c>
      <c r="E169" s="88">
        <v>13939.19</v>
      </c>
      <c r="F169" s="88">
        <f t="shared" si="6"/>
        <v>16727.03</v>
      </c>
      <c r="G169" s="399">
        <v>12</v>
      </c>
      <c r="H169" s="398">
        <v>0</v>
      </c>
      <c r="I169" s="39">
        <v>4.82</v>
      </c>
    </row>
    <row r="170" spans="1:9" s="61" customFormat="1" ht="11.25" x14ac:dyDescent="0.2">
      <c r="A170" s="174"/>
      <c r="B170" s="87">
        <v>778900</v>
      </c>
      <c r="C170" s="65" t="s">
        <v>323</v>
      </c>
      <c r="D170" s="67">
        <v>400</v>
      </c>
      <c r="E170" s="88">
        <v>17713.86</v>
      </c>
      <c r="F170" s="88">
        <f t="shared" si="6"/>
        <v>21256.63</v>
      </c>
      <c r="G170" s="399">
        <v>8</v>
      </c>
      <c r="H170" s="398">
        <v>0</v>
      </c>
      <c r="I170" s="39">
        <v>8.4359999999999999</v>
      </c>
    </row>
    <row r="171" spans="1:9" s="61" customFormat="1" ht="11.25" x14ac:dyDescent="0.2">
      <c r="A171" s="174"/>
      <c r="B171" s="87">
        <v>771160</v>
      </c>
      <c r="C171" s="65" t="s">
        <v>323</v>
      </c>
      <c r="D171" s="67">
        <v>500</v>
      </c>
      <c r="E171" s="88">
        <v>30983.26</v>
      </c>
      <c r="F171" s="88">
        <f t="shared" si="6"/>
        <v>37179.910000000003</v>
      </c>
      <c r="G171" s="399">
        <v>4</v>
      </c>
      <c r="H171" s="398">
        <v>0</v>
      </c>
      <c r="I171" s="39">
        <v>15.054</v>
      </c>
    </row>
    <row r="172" spans="1:9" s="61" customFormat="1" ht="11.25" x14ac:dyDescent="0.2">
      <c r="A172" s="174"/>
      <c r="B172" s="374">
        <v>771165</v>
      </c>
      <c r="C172" s="371" t="s">
        <v>323</v>
      </c>
      <c r="D172" s="371">
        <v>630</v>
      </c>
      <c r="E172" s="88">
        <v>50546.77</v>
      </c>
      <c r="F172" s="88">
        <f>ROUND(E172*1.2,2)</f>
        <v>60656.12</v>
      </c>
      <c r="G172" s="399">
        <v>2</v>
      </c>
      <c r="H172" s="398">
        <v>0</v>
      </c>
      <c r="I172" s="39">
        <v>25.02</v>
      </c>
    </row>
    <row r="173" spans="1:9" s="1" customFormat="1" ht="11.25" x14ac:dyDescent="0.2">
      <c r="A173" s="31"/>
      <c r="B173" s="87">
        <v>777300</v>
      </c>
      <c r="C173" s="65" t="s">
        <v>267</v>
      </c>
      <c r="D173" s="67">
        <v>110</v>
      </c>
      <c r="E173" s="88">
        <v>1063.21</v>
      </c>
      <c r="F173" s="88">
        <f t="shared" si="6"/>
        <v>1275.8499999999999</v>
      </c>
      <c r="G173" s="399">
        <v>264</v>
      </c>
      <c r="H173" s="398">
        <v>40</v>
      </c>
      <c r="I173" s="39">
        <v>0.314</v>
      </c>
    </row>
    <row r="174" spans="1:9" s="1" customFormat="1" ht="11.25" x14ac:dyDescent="0.2">
      <c r="A174" s="31"/>
      <c r="B174" s="87">
        <v>777400</v>
      </c>
      <c r="C174" s="65" t="s">
        <v>267</v>
      </c>
      <c r="D174" s="67">
        <v>125</v>
      </c>
      <c r="E174" s="88">
        <v>1120.32</v>
      </c>
      <c r="F174" s="88">
        <f t="shared" si="6"/>
        <v>1344.38</v>
      </c>
      <c r="G174" s="399">
        <v>186</v>
      </c>
      <c r="H174" s="398">
        <v>28</v>
      </c>
      <c r="I174" s="39">
        <v>0.47</v>
      </c>
    </row>
    <row r="175" spans="1:9" s="1" customFormat="1" ht="11.25" x14ac:dyDescent="0.2">
      <c r="A175" s="31"/>
      <c r="B175" s="87">
        <v>777500</v>
      </c>
      <c r="C175" s="65" t="s">
        <v>267</v>
      </c>
      <c r="D175" s="67">
        <v>160</v>
      </c>
      <c r="E175" s="88">
        <v>1766.05</v>
      </c>
      <c r="F175" s="88">
        <f t="shared" si="6"/>
        <v>2119.2600000000002</v>
      </c>
      <c r="G175" s="399">
        <v>90</v>
      </c>
      <c r="H175" s="398">
        <v>16</v>
      </c>
      <c r="I175" s="39">
        <v>0.92100000000000004</v>
      </c>
    </row>
    <row r="176" spans="1:9" s="1" customFormat="1" ht="11.25" x14ac:dyDescent="0.2">
      <c r="A176" s="31"/>
      <c r="B176" s="87">
        <v>777600</v>
      </c>
      <c r="C176" s="65" t="s">
        <v>267</v>
      </c>
      <c r="D176" s="67">
        <v>200</v>
      </c>
      <c r="E176" s="88">
        <v>5069.78</v>
      </c>
      <c r="F176" s="88">
        <f t="shared" si="6"/>
        <v>6083.74</v>
      </c>
      <c r="G176" s="399">
        <v>54</v>
      </c>
      <c r="H176" s="398">
        <v>0</v>
      </c>
      <c r="I176" s="39">
        <v>1.7250000000000001</v>
      </c>
    </row>
    <row r="177" spans="1:9" s="1" customFormat="1" ht="11.25" x14ac:dyDescent="0.2">
      <c r="A177" s="31"/>
      <c r="B177" s="87">
        <v>777700</v>
      </c>
      <c r="C177" s="65" t="s">
        <v>267</v>
      </c>
      <c r="D177" s="67">
        <v>250</v>
      </c>
      <c r="E177" s="88">
        <v>9151.27</v>
      </c>
      <c r="F177" s="88">
        <f t="shared" si="6"/>
        <v>10981.52</v>
      </c>
      <c r="G177" s="399">
        <v>30</v>
      </c>
      <c r="H177" s="398">
        <v>0</v>
      </c>
      <c r="I177" s="39">
        <v>2.9049999999999998</v>
      </c>
    </row>
    <row r="178" spans="1:9" s="1" customFormat="1" ht="11.25" x14ac:dyDescent="0.2">
      <c r="A178" s="31"/>
      <c r="B178" s="87">
        <v>777800</v>
      </c>
      <c r="C178" s="65" t="s">
        <v>267</v>
      </c>
      <c r="D178" s="67">
        <v>315</v>
      </c>
      <c r="E178" s="88">
        <v>13939.19</v>
      </c>
      <c r="F178" s="88">
        <f t="shared" si="6"/>
        <v>16727.03</v>
      </c>
      <c r="G178" s="399">
        <v>12</v>
      </c>
      <c r="H178" s="398">
        <v>0</v>
      </c>
      <c r="I178" s="39">
        <v>4.9580000000000002</v>
      </c>
    </row>
    <row r="179" spans="1:9" s="1" customFormat="1" ht="11.25" x14ac:dyDescent="0.2">
      <c r="A179" s="31"/>
      <c r="B179" s="87">
        <v>777900</v>
      </c>
      <c r="C179" s="65" t="s">
        <v>267</v>
      </c>
      <c r="D179" s="67">
        <v>400</v>
      </c>
      <c r="E179" s="88">
        <v>17713.86</v>
      </c>
      <c r="F179" s="88">
        <f t="shared" si="6"/>
        <v>21256.63</v>
      </c>
      <c r="G179" s="399">
        <v>8</v>
      </c>
      <c r="H179" s="398">
        <v>0</v>
      </c>
      <c r="I179" s="39">
        <v>8.7949999999999999</v>
      </c>
    </row>
    <row r="180" spans="1:9" s="1" customFormat="1" ht="11.25" x14ac:dyDescent="0.2">
      <c r="A180" s="31"/>
      <c r="B180" s="87">
        <v>771170</v>
      </c>
      <c r="C180" s="65" t="s">
        <v>267</v>
      </c>
      <c r="D180" s="67">
        <v>500</v>
      </c>
      <c r="E180" s="88">
        <v>30872.39</v>
      </c>
      <c r="F180" s="88">
        <f t="shared" si="6"/>
        <v>37046.870000000003</v>
      </c>
      <c r="G180" s="399">
        <v>4</v>
      </c>
      <c r="H180" s="398">
        <v>0</v>
      </c>
      <c r="I180" s="39">
        <v>16.367000000000001</v>
      </c>
    </row>
    <row r="181" spans="1:9" s="1" customFormat="1" ht="11.25" x14ac:dyDescent="0.2">
      <c r="A181" s="31"/>
      <c r="B181" s="374">
        <v>771175</v>
      </c>
      <c r="C181" s="371" t="s">
        <v>267</v>
      </c>
      <c r="D181" s="371">
        <v>630</v>
      </c>
      <c r="E181" s="88">
        <v>50546.77</v>
      </c>
      <c r="F181" s="88">
        <f>ROUND(E181*1.2,2)</f>
        <v>60656.12</v>
      </c>
      <c r="G181" s="399">
        <v>2</v>
      </c>
      <c r="H181" s="398">
        <v>0</v>
      </c>
      <c r="I181" s="39">
        <v>25.86</v>
      </c>
    </row>
    <row r="182" spans="1:9" s="1" customFormat="1" ht="11.25" x14ac:dyDescent="0.2">
      <c r="A182" s="31"/>
      <c r="B182" s="87">
        <v>777320</v>
      </c>
      <c r="C182" s="65" t="s">
        <v>268</v>
      </c>
      <c r="D182" s="67">
        <v>110</v>
      </c>
      <c r="E182" s="88">
        <v>281.85000000000002</v>
      </c>
      <c r="F182" s="88">
        <f t="shared" si="6"/>
        <v>338.22</v>
      </c>
      <c r="G182" s="399">
        <v>780</v>
      </c>
      <c r="H182" s="398">
        <v>128</v>
      </c>
      <c r="I182" s="39">
        <v>0.129</v>
      </c>
    </row>
    <row r="183" spans="1:9" s="61" customFormat="1" ht="11.25" x14ac:dyDescent="0.2">
      <c r="A183" s="174"/>
      <c r="B183" s="87">
        <v>777420</v>
      </c>
      <c r="C183" s="65" t="s">
        <v>268</v>
      </c>
      <c r="D183" s="67">
        <v>125</v>
      </c>
      <c r="E183" s="88">
        <v>374.59</v>
      </c>
      <c r="F183" s="88">
        <f t="shared" si="6"/>
        <v>449.51</v>
      </c>
      <c r="G183" s="399">
        <v>552</v>
      </c>
      <c r="H183" s="398">
        <v>84</v>
      </c>
      <c r="I183" s="39">
        <v>0.191</v>
      </c>
    </row>
    <row r="184" spans="1:9" s="1" customFormat="1" ht="11.25" x14ac:dyDescent="0.2">
      <c r="A184" s="31"/>
      <c r="B184" s="87">
        <v>777520</v>
      </c>
      <c r="C184" s="65" t="s">
        <v>268</v>
      </c>
      <c r="D184" s="67">
        <v>160</v>
      </c>
      <c r="E184" s="88">
        <v>538.73</v>
      </c>
      <c r="F184" s="88">
        <f t="shared" si="6"/>
        <v>646.48</v>
      </c>
      <c r="G184" s="399">
        <v>260</v>
      </c>
      <c r="H184" s="398">
        <v>40</v>
      </c>
      <c r="I184" s="39">
        <v>0.34799999999999998</v>
      </c>
    </row>
    <row r="185" spans="1:9" s="1" customFormat="1" ht="11.25" x14ac:dyDescent="0.2">
      <c r="A185" s="31"/>
      <c r="B185" s="87">
        <v>777620</v>
      </c>
      <c r="C185" s="65" t="s">
        <v>268</v>
      </c>
      <c r="D185" s="67">
        <v>200</v>
      </c>
      <c r="E185" s="88">
        <v>1056.07</v>
      </c>
      <c r="F185" s="88">
        <f t="shared" si="6"/>
        <v>1267.28</v>
      </c>
      <c r="G185" s="399">
        <v>144</v>
      </c>
      <c r="H185" s="398">
        <v>20</v>
      </c>
      <c r="I185" s="39">
        <v>0.63200000000000001</v>
      </c>
    </row>
    <row r="186" spans="1:9" s="1" customFormat="1" ht="11.25" x14ac:dyDescent="0.2">
      <c r="A186" s="31"/>
      <c r="B186" s="87">
        <v>777720</v>
      </c>
      <c r="C186" s="65" t="s">
        <v>268</v>
      </c>
      <c r="D186" s="67">
        <v>250</v>
      </c>
      <c r="E186" s="88">
        <v>5719.13</v>
      </c>
      <c r="F186" s="88">
        <f t="shared" si="6"/>
        <v>6862.96</v>
      </c>
      <c r="G186" s="399">
        <v>100</v>
      </c>
      <c r="H186" s="398">
        <v>0</v>
      </c>
      <c r="I186" s="39">
        <v>1.45</v>
      </c>
    </row>
    <row r="187" spans="1:9" s="1" customFormat="1" ht="11.25" x14ac:dyDescent="0.2">
      <c r="A187" s="31"/>
      <c r="B187" s="87">
        <v>777820</v>
      </c>
      <c r="C187" s="65" t="s">
        <v>268</v>
      </c>
      <c r="D187" s="67">
        <v>315</v>
      </c>
      <c r="E187" s="88">
        <v>9019.2900000000009</v>
      </c>
      <c r="F187" s="88">
        <f t="shared" si="6"/>
        <v>10823.15</v>
      </c>
      <c r="G187" s="399">
        <v>50</v>
      </c>
      <c r="H187" s="398">
        <v>0</v>
      </c>
      <c r="I187" s="39">
        <v>2.3279999999999998</v>
      </c>
    </row>
    <row r="188" spans="1:9" s="1" customFormat="1" ht="11.25" x14ac:dyDescent="0.2">
      <c r="A188" s="31"/>
      <c r="B188" s="87">
        <v>777920</v>
      </c>
      <c r="C188" s="65" t="s">
        <v>268</v>
      </c>
      <c r="D188" s="67">
        <v>400</v>
      </c>
      <c r="E188" s="88">
        <v>9893.3700000000008</v>
      </c>
      <c r="F188" s="88">
        <f t="shared" si="6"/>
        <v>11872.04</v>
      </c>
      <c r="G188" s="399">
        <v>32</v>
      </c>
      <c r="H188" s="398">
        <v>0</v>
      </c>
      <c r="I188" s="39">
        <v>4.1230000000000002</v>
      </c>
    </row>
    <row r="189" spans="1:9" s="1" customFormat="1" ht="11.25" x14ac:dyDescent="0.2">
      <c r="A189" s="31"/>
      <c r="B189" s="87">
        <v>771180</v>
      </c>
      <c r="C189" s="65" t="s">
        <v>268</v>
      </c>
      <c r="D189" s="67">
        <v>500</v>
      </c>
      <c r="E189" s="88">
        <v>11627.25</v>
      </c>
      <c r="F189" s="88">
        <f t="shared" si="6"/>
        <v>13952.7</v>
      </c>
      <c r="G189" s="399">
        <v>12</v>
      </c>
      <c r="H189" s="398">
        <v>0</v>
      </c>
      <c r="I189" s="39">
        <v>7.3220000000000001</v>
      </c>
    </row>
    <row r="190" spans="1:9" s="1" customFormat="1" ht="11.25" x14ac:dyDescent="0.2">
      <c r="A190" s="31"/>
      <c r="B190" s="374">
        <v>772180</v>
      </c>
      <c r="C190" s="371" t="s">
        <v>268</v>
      </c>
      <c r="D190" s="371">
        <v>630</v>
      </c>
      <c r="E190" s="88">
        <v>25136.95</v>
      </c>
      <c r="F190" s="88">
        <f>ROUND(E190*1.2,2)</f>
        <v>30164.34</v>
      </c>
      <c r="G190" s="399">
        <v>5</v>
      </c>
      <c r="H190" s="398">
        <v>0</v>
      </c>
      <c r="I190" s="39">
        <v>15.29</v>
      </c>
    </row>
    <row r="191" spans="1:9" s="1" customFormat="1" ht="22.5" x14ac:dyDescent="0.2">
      <c r="A191" s="31"/>
      <c r="B191" s="87">
        <v>777380</v>
      </c>
      <c r="C191" s="65" t="s">
        <v>327</v>
      </c>
      <c r="D191" s="67">
        <v>110</v>
      </c>
      <c r="E191" s="88">
        <v>3310.87</v>
      </c>
      <c r="F191" s="88">
        <f t="shared" si="6"/>
        <v>3973.04</v>
      </c>
      <c r="G191" s="399">
        <v>288</v>
      </c>
      <c r="H191" s="398">
        <v>0</v>
      </c>
      <c r="I191" s="68">
        <v>0.52600000000000002</v>
      </c>
    </row>
    <row r="192" spans="1:9" s="1" customFormat="1" ht="22.5" x14ac:dyDescent="0.2">
      <c r="A192" s="31"/>
      <c r="B192" s="87">
        <v>777480</v>
      </c>
      <c r="C192" s="65" t="s">
        <v>327</v>
      </c>
      <c r="D192" s="67">
        <v>125</v>
      </c>
      <c r="E192" s="88">
        <v>4977.0600000000004</v>
      </c>
      <c r="F192" s="88">
        <f t="shared" si="6"/>
        <v>5972.47</v>
      </c>
      <c r="G192" s="399">
        <v>160</v>
      </c>
      <c r="H192" s="398">
        <v>24</v>
      </c>
      <c r="I192" s="39">
        <v>0.68500000000000005</v>
      </c>
    </row>
    <row r="193" spans="1:9" s="1" customFormat="1" ht="22.5" x14ac:dyDescent="0.2">
      <c r="A193" s="31"/>
      <c r="B193" s="87">
        <v>777580</v>
      </c>
      <c r="C193" s="65" t="s">
        <v>327</v>
      </c>
      <c r="D193" s="67">
        <v>160</v>
      </c>
      <c r="E193" s="88">
        <v>7106.97</v>
      </c>
      <c r="F193" s="88">
        <f t="shared" si="6"/>
        <v>8528.36</v>
      </c>
      <c r="G193" s="399">
        <v>96</v>
      </c>
      <c r="H193" s="398">
        <v>0</v>
      </c>
      <c r="I193" s="39">
        <v>1.125</v>
      </c>
    </row>
    <row r="194" spans="1:9" s="1" customFormat="1" ht="22.5" x14ac:dyDescent="0.2">
      <c r="A194" s="31"/>
      <c r="B194" s="87">
        <v>777390</v>
      </c>
      <c r="C194" s="65" t="s">
        <v>325</v>
      </c>
      <c r="D194" s="67">
        <v>110</v>
      </c>
      <c r="E194" s="88">
        <v>1573.35</v>
      </c>
      <c r="F194" s="88">
        <f t="shared" si="6"/>
        <v>1888.02</v>
      </c>
      <c r="G194" s="399">
        <v>380</v>
      </c>
      <c r="H194" s="398">
        <v>0</v>
      </c>
      <c r="I194" s="39">
        <v>0.35099999999999998</v>
      </c>
    </row>
    <row r="195" spans="1:9" s="1" customFormat="1" ht="22.5" x14ac:dyDescent="0.2">
      <c r="A195" s="31"/>
      <c r="B195" s="87">
        <v>777590</v>
      </c>
      <c r="C195" s="65" t="s">
        <v>325</v>
      </c>
      <c r="D195" s="67">
        <v>160</v>
      </c>
      <c r="E195" s="88">
        <v>2772.17</v>
      </c>
      <c r="F195" s="88">
        <f t="shared" si="6"/>
        <v>3326.6</v>
      </c>
      <c r="G195" s="399">
        <v>168</v>
      </c>
      <c r="H195" s="398">
        <v>0</v>
      </c>
      <c r="I195" s="39">
        <v>0.77300000000000002</v>
      </c>
    </row>
    <row r="196" spans="1:9" s="1" customFormat="1" ht="22.5" x14ac:dyDescent="0.2">
      <c r="A196" s="31"/>
      <c r="B196" s="87">
        <v>778320</v>
      </c>
      <c r="C196" s="65" t="s">
        <v>350</v>
      </c>
      <c r="D196" s="67">
        <v>110</v>
      </c>
      <c r="E196" s="88">
        <v>1523.45</v>
      </c>
      <c r="F196" s="88">
        <f t="shared" si="6"/>
        <v>1828.14</v>
      </c>
      <c r="G196" s="399">
        <v>360</v>
      </c>
      <c r="H196" s="398">
        <v>60</v>
      </c>
      <c r="I196" s="68">
        <v>0.25</v>
      </c>
    </row>
    <row r="197" spans="1:9" s="1" customFormat="1" ht="22.5" x14ac:dyDescent="0.2">
      <c r="A197" s="31"/>
      <c r="B197" s="87">
        <v>778420</v>
      </c>
      <c r="C197" s="65" t="s">
        <v>350</v>
      </c>
      <c r="D197" s="67">
        <v>125</v>
      </c>
      <c r="E197" s="88">
        <v>1924.37</v>
      </c>
      <c r="F197" s="88">
        <f t="shared" si="6"/>
        <v>2309.2399999999998</v>
      </c>
      <c r="G197" s="399">
        <v>210</v>
      </c>
      <c r="H197" s="398">
        <v>35</v>
      </c>
      <c r="I197" s="68">
        <v>0.39800000000000002</v>
      </c>
    </row>
    <row r="198" spans="1:9" s="1" customFormat="1" ht="22.5" x14ac:dyDescent="0.2">
      <c r="A198" s="31"/>
      <c r="B198" s="87">
        <v>778520</v>
      </c>
      <c r="C198" s="65" t="s">
        <v>350</v>
      </c>
      <c r="D198" s="67">
        <v>160</v>
      </c>
      <c r="E198" s="88">
        <v>2577.29</v>
      </c>
      <c r="F198" s="88">
        <f t="shared" si="6"/>
        <v>3092.75</v>
      </c>
      <c r="G198" s="399">
        <v>168</v>
      </c>
      <c r="H198" s="398">
        <v>28</v>
      </c>
      <c r="I198" s="68">
        <v>0.65500000000000003</v>
      </c>
    </row>
    <row r="199" spans="1:9" s="1" customFormat="1" ht="22.5" x14ac:dyDescent="0.2">
      <c r="A199" s="31"/>
      <c r="B199" s="87">
        <v>778620</v>
      </c>
      <c r="C199" s="65" t="s">
        <v>350</v>
      </c>
      <c r="D199" s="67">
        <v>200</v>
      </c>
      <c r="E199" s="88">
        <v>7216.47</v>
      </c>
      <c r="F199" s="88">
        <f t="shared" si="6"/>
        <v>8659.76</v>
      </c>
      <c r="G199" s="399">
        <v>48</v>
      </c>
      <c r="H199" s="398">
        <v>0</v>
      </c>
      <c r="I199" s="68">
        <v>1.3979999999999999</v>
      </c>
    </row>
    <row r="200" spans="1:9" s="1" customFormat="1" ht="11.25" x14ac:dyDescent="0.2">
      <c r="A200" s="31"/>
      <c r="B200" s="87">
        <v>775340</v>
      </c>
      <c r="C200" s="65" t="s">
        <v>269</v>
      </c>
      <c r="D200" s="67" t="s">
        <v>115</v>
      </c>
      <c r="E200" s="88">
        <v>906.22</v>
      </c>
      <c r="F200" s="88">
        <f t="shared" ref="F200:F210" si="7">ROUND(E200*1.2,2)</f>
        <v>1087.46</v>
      </c>
      <c r="G200" s="399">
        <v>240</v>
      </c>
      <c r="H200" s="398">
        <v>30</v>
      </c>
      <c r="I200" s="68">
        <v>0.35799999999999998</v>
      </c>
    </row>
    <row r="201" spans="1:9" s="1" customFormat="1" ht="11.25" x14ac:dyDescent="0.2">
      <c r="A201" s="31"/>
      <c r="B201" s="87">
        <v>775350</v>
      </c>
      <c r="C201" s="65" t="s">
        <v>269</v>
      </c>
      <c r="D201" s="67" t="s">
        <v>116</v>
      </c>
      <c r="E201" s="88">
        <v>1259.43</v>
      </c>
      <c r="F201" s="88">
        <f t="shared" si="7"/>
        <v>1511.32</v>
      </c>
      <c r="G201" s="399">
        <v>192</v>
      </c>
      <c r="H201" s="398">
        <v>30</v>
      </c>
      <c r="I201" s="39">
        <v>0.59299999999999997</v>
      </c>
    </row>
    <row r="202" spans="1:9" s="1" customFormat="1" ht="11.25" x14ac:dyDescent="0.2">
      <c r="A202" s="31"/>
      <c r="B202" s="87">
        <v>775450</v>
      </c>
      <c r="C202" s="65" t="s">
        <v>269</v>
      </c>
      <c r="D202" s="67" t="s">
        <v>75</v>
      </c>
      <c r="E202" s="88">
        <v>1394.97</v>
      </c>
      <c r="F202" s="88">
        <f t="shared" si="7"/>
        <v>1673.96</v>
      </c>
      <c r="G202" s="399">
        <v>104</v>
      </c>
      <c r="H202" s="398">
        <v>20</v>
      </c>
      <c r="I202" s="39">
        <v>0.67900000000000005</v>
      </c>
    </row>
    <row r="203" spans="1:9" s="1" customFormat="1" ht="11.25" x14ac:dyDescent="0.2">
      <c r="A203" s="31"/>
      <c r="B203" s="87">
        <v>775560</v>
      </c>
      <c r="C203" s="65" t="s">
        <v>269</v>
      </c>
      <c r="D203" s="67" t="s">
        <v>228</v>
      </c>
      <c r="E203" s="88">
        <v>4031.58</v>
      </c>
      <c r="F203" s="88">
        <f t="shared" si="7"/>
        <v>4837.8999999999996</v>
      </c>
      <c r="G203" s="399">
        <v>60</v>
      </c>
      <c r="H203" s="398">
        <v>0</v>
      </c>
      <c r="I203" s="39">
        <v>1.355</v>
      </c>
    </row>
    <row r="204" spans="1:9" s="1" customFormat="1" ht="11.25" x14ac:dyDescent="0.2">
      <c r="A204" s="31"/>
      <c r="B204" s="87">
        <v>775670</v>
      </c>
      <c r="C204" s="65" t="s">
        <v>269</v>
      </c>
      <c r="D204" s="67" t="s">
        <v>229</v>
      </c>
      <c r="E204" s="88">
        <v>9040.67</v>
      </c>
      <c r="F204" s="88">
        <f t="shared" si="7"/>
        <v>10848.8</v>
      </c>
      <c r="G204" s="399">
        <v>40</v>
      </c>
      <c r="H204" s="398">
        <v>0</v>
      </c>
      <c r="I204" s="39">
        <v>2.2730000000000001</v>
      </c>
    </row>
    <row r="205" spans="1:9" s="1" customFormat="1" ht="12" thickBot="1" x14ac:dyDescent="0.25">
      <c r="A205" s="32"/>
      <c r="B205" s="87">
        <v>775780</v>
      </c>
      <c r="C205" s="65" t="s">
        <v>269</v>
      </c>
      <c r="D205" s="67" t="s">
        <v>230</v>
      </c>
      <c r="E205" s="88">
        <v>16636.439999999999</v>
      </c>
      <c r="F205" s="88">
        <f t="shared" si="7"/>
        <v>19963.73</v>
      </c>
      <c r="G205" s="399">
        <v>25</v>
      </c>
      <c r="H205" s="398">
        <v>0</v>
      </c>
      <c r="I205" s="39">
        <v>4.1319999999999997</v>
      </c>
    </row>
    <row r="206" spans="1:9" s="1" customFormat="1" x14ac:dyDescent="0.2">
      <c r="A206"/>
      <c r="B206" s="87">
        <v>775880</v>
      </c>
      <c r="C206" s="65" t="s">
        <v>269</v>
      </c>
      <c r="D206" s="67" t="s">
        <v>231</v>
      </c>
      <c r="E206" s="88">
        <v>20885.62</v>
      </c>
      <c r="F206" s="88">
        <f t="shared" si="7"/>
        <v>25062.74</v>
      </c>
      <c r="G206" s="399">
        <v>10</v>
      </c>
      <c r="H206" s="398">
        <v>0</v>
      </c>
      <c r="I206" s="39">
        <v>7.7169999999999996</v>
      </c>
    </row>
    <row r="207" spans="1:9" s="1" customFormat="1" ht="11.25" x14ac:dyDescent="0.2">
      <c r="A207" s="25"/>
      <c r="B207" s="197">
        <v>771190</v>
      </c>
      <c r="C207" s="65" t="s">
        <v>269</v>
      </c>
      <c r="D207" s="67" t="s">
        <v>347</v>
      </c>
      <c r="E207" s="88">
        <v>25054.45</v>
      </c>
      <c r="F207" s="88">
        <f t="shared" si="7"/>
        <v>30065.34</v>
      </c>
      <c r="G207" s="399">
        <v>4</v>
      </c>
      <c r="H207" s="398">
        <v>0</v>
      </c>
      <c r="I207" s="39">
        <v>14.170999999999999</v>
      </c>
    </row>
    <row r="208" spans="1:9" s="1" customFormat="1" ht="11.25" x14ac:dyDescent="0.2">
      <c r="A208" s="25"/>
      <c r="B208" s="374">
        <v>771295</v>
      </c>
      <c r="C208" s="371" t="s">
        <v>269</v>
      </c>
      <c r="D208" s="371" t="s">
        <v>690</v>
      </c>
      <c r="E208" s="88">
        <v>31248.98</v>
      </c>
      <c r="F208" s="88">
        <f>ROUND(E208*1.2,2)</f>
        <v>37498.78</v>
      </c>
      <c r="G208" s="399">
        <v>2</v>
      </c>
      <c r="H208" s="398">
        <v>0</v>
      </c>
      <c r="I208" s="39">
        <v>27.42</v>
      </c>
    </row>
    <row r="209" spans="1:9" s="1" customFormat="1" ht="33.75" x14ac:dyDescent="0.2">
      <c r="A209" s="25"/>
      <c r="B209" s="106">
        <v>877570</v>
      </c>
      <c r="C209" s="74" t="s">
        <v>360</v>
      </c>
      <c r="D209" s="131">
        <v>160</v>
      </c>
      <c r="E209" s="88">
        <v>9469.91</v>
      </c>
      <c r="F209" s="88">
        <f t="shared" si="7"/>
        <v>11363.89</v>
      </c>
      <c r="G209" s="399">
        <v>90</v>
      </c>
      <c r="H209" s="398">
        <v>0</v>
      </c>
      <c r="I209" s="39">
        <v>1.2749999999999999</v>
      </c>
    </row>
    <row r="210" spans="1:9" s="1" customFormat="1" ht="33.75" x14ac:dyDescent="0.2">
      <c r="A210" s="38"/>
      <c r="B210" s="106">
        <v>877670</v>
      </c>
      <c r="C210" s="74" t="s">
        <v>360</v>
      </c>
      <c r="D210" s="131">
        <v>200</v>
      </c>
      <c r="E210" s="88">
        <v>18527.72</v>
      </c>
      <c r="F210" s="88">
        <f t="shared" si="7"/>
        <v>22233.26</v>
      </c>
      <c r="G210" s="399">
        <v>40</v>
      </c>
      <c r="H210" s="398">
        <v>0</v>
      </c>
      <c r="I210" s="39">
        <v>1.915</v>
      </c>
    </row>
    <row r="211" spans="1:9" s="1" customFormat="1" ht="22.5" x14ac:dyDescent="0.2">
      <c r="A211" s="19"/>
      <c r="B211" s="87">
        <v>880400</v>
      </c>
      <c r="C211" s="65" t="s">
        <v>519</v>
      </c>
      <c r="D211" s="67">
        <v>110</v>
      </c>
      <c r="E211" s="88"/>
      <c r="F211" s="88"/>
      <c r="G211" s="397"/>
      <c r="H211" s="398">
        <v>0</v>
      </c>
      <c r="I211" s="68">
        <v>3.5000000000000003E-2</v>
      </c>
    </row>
    <row r="212" spans="1:9" s="1" customFormat="1" ht="22.5" x14ac:dyDescent="0.2">
      <c r="A212" s="20"/>
      <c r="B212" s="87">
        <v>880410</v>
      </c>
      <c r="C212" s="65" t="s">
        <v>520</v>
      </c>
      <c r="D212" s="67">
        <v>125</v>
      </c>
      <c r="E212" s="88">
        <v>431.7</v>
      </c>
      <c r="F212" s="88">
        <f>ROUND(E212*1.2,2)</f>
        <v>518.04</v>
      </c>
      <c r="G212" s="397"/>
      <c r="H212" s="398">
        <v>0</v>
      </c>
      <c r="I212" s="39">
        <v>0.05</v>
      </c>
    </row>
    <row r="213" spans="1:9" s="1" customFormat="1" ht="22.5" x14ac:dyDescent="0.2">
      <c r="A213" s="20"/>
      <c r="B213" s="87">
        <v>880420</v>
      </c>
      <c r="C213" s="65" t="s">
        <v>519</v>
      </c>
      <c r="D213" s="67">
        <v>160</v>
      </c>
      <c r="E213" s="88"/>
      <c r="F213" s="88"/>
      <c r="G213" s="397"/>
      <c r="H213" s="398">
        <v>0</v>
      </c>
      <c r="I213" s="39">
        <v>0.114</v>
      </c>
    </row>
    <row r="214" spans="1:9" ht="22.5" x14ac:dyDescent="0.2">
      <c r="B214" s="87">
        <v>880430</v>
      </c>
      <c r="C214" s="65" t="s">
        <v>519</v>
      </c>
      <c r="D214" s="67">
        <v>200</v>
      </c>
      <c r="E214" s="88"/>
      <c r="F214" s="88"/>
      <c r="G214" s="397"/>
      <c r="H214" s="398">
        <v>0</v>
      </c>
      <c r="I214" s="39">
        <v>0.17299999999999999</v>
      </c>
    </row>
    <row r="215" spans="1:9" ht="22.5" x14ac:dyDescent="0.2">
      <c r="B215" s="87">
        <v>880440</v>
      </c>
      <c r="C215" s="65" t="s">
        <v>520</v>
      </c>
      <c r="D215" s="67">
        <v>250</v>
      </c>
      <c r="E215" s="88">
        <v>1412.81</v>
      </c>
      <c r="F215" s="88">
        <f t="shared" ref="F215:F225" si="8">ROUND(E215*1.2,2)</f>
        <v>1695.37</v>
      </c>
      <c r="G215" s="397"/>
      <c r="H215" s="398">
        <v>0</v>
      </c>
      <c r="I215" s="39">
        <v>0.27800000000000002</v>
      </c>
    </row>
    <row r="216" spans="1:9" ht="22.5" x14ac:dyDescent="0.2">
      <c r="B216" s="87">
        <v>880450</v>
      </c>
      <c r="C216" s="65" t="s">
        <v>520</v>
      </c>
      <c r="D216" s="67">
        <v>315</v>
      </c>
      <c r="E216" s="88">
        <v>2158.4899999999998</v>
      </c>
      <c r="F216" s="88">
        <f t="shared" si="8"/>
        <v>2590.19</v>
      </c>
      <c r="G216" s="397"/>
      <c r="H216" s="398">
        <v>0</v>
      </c>
      <c r="I216" s="39">
        <v>0.43</v>
      </c>
    </row>
    <row r="217" spans="1:9" ht="22.5" x14ac:dyDescent="0.2">
      <c r="B217" s="87">
        <v>880460</v>
      </c>
      <c r="C217" s="65" t="s">
        <v>520</v>
      </c>
      <c r="D217" s="67">
        <v>400</v>
      </c>
      <c r="E217" s="88">
        <v>2511.6999999999998</v>
      </c>
      <c r="F217" s="88">
        <f t="shared" si="8"/>
        <v>3014.04</v>
      </c>
      <c r="G217" s="397"/>
      <c r="H217" s="398">
        <v>0</v>
      </c>
      <c r="I217" s="39">
        <v>0.58799999999999997</v>
      </c>
    </row>
    <row r="218" spans="1:9" s="19" customFormat="1" ht="22.5" x14ac:dyDescent="0.2">
      <c r="A218" s="38"/>
      <c r="B218" s="87">
        <v>880500</v>
      </c>
      <c r="C218" s="65" t="s">
        <v>521</v>
      </c>
      <c r="D218" s="67">
        <v>110</v>
      </c>
      <c r="E218" s="88">
        <v>1009.71</v>
      </c>
      <c r="F218" s="88">
        <f t="shared" si="8"/>
        <v>1211.6500000000001</v>
      </c>
      <c r="G218" s="397"/>
      <c r="H218" s="398">
        <v>120</v>
      </c>
      <c r="I218" s="39">
        <v>3.5999999999999997E-2</v>
      </c>
    </row>
    <row r="219" spans="1:9" s="20" customFormat="1" ht="22.5" x14ac:dyDescent="0.2">
      <c r="A219" s="38"/>
      <c r="B219" s="87">
        <v>880510</v>
      </c>
      <c r="C219" s="65" t="s">
        <v>522</v>
      </c>
      <c r="D219" s="67">
        <v>125</v>
      </c>
      <c r="E219" s="88">
        <v>1484.8</v>
      </c>
      <c r="F219" s="88">
        <f t="shared" si="8"/>
        <v>1781.76</v>
      </c>
      <c r="G219" s="397"/>
      <c r="H219" s="398">
        <v>100</v>
      </c>
      <c r="I219" s="39">
        <v>5.0999999999999997E-2</v>
      </c>
    </row>
    <row r="220" spans="1:9" s="20" customFormat="1" ht="22.5" x14ac:dyDescent="0.2">
      <c r="A220" s="38"/>
      <c r="B220" s="87">
        <v>880520</v>
      </c>
      <c r="C220" s="65" t="s">
        <v>522</v>
      </c>
      <c r="D220" s="67">
        <v>160</v>
      </c>
      <c r="E220" s="88">
        <v>2395.5</v>
      </c>
      <c r="F220" s="88">
        <f t="shared" si="8"/>
        <v>2874.6</v>
      </c>
      <c r="G220" s="397"/>
      <c r="H220" s="398">
        <v>30</v>
      </c>
      <c r="I220" s="39">
        <v>0.106</v>
      </c>
    </row>
    <row r="221" spans="1:9" ht="22.5" x14ac:dyDescent="0.2">
      <c r="B221" s="87">
        <v>880530</v>
      </c>
      <c r="C221" s="65" t="s">
        <v>522</v>
      </c>
      <c r="D221" s="67">
        <v>200</v>
      </c>
      <c r="E221" s="88">
        <v>3345.76</v>
      </c>
      <c r="F221" s="88">
        <f t="shared" si="8"/>
        <v>4014.91</v>
      </c>
      <c r="G221" s="397"/>
      <c r="H221" s="398">
        <v>20</v>
      </c>
      <c r="I221" s="39">
        <v>0.17699999999999999</v>
      </c>
    </row>
    <row r="222" spans="1:9" ht="22.5" x14ac:dyDescent="0.2">
      <c r="B222" s="87">
        <v>880540</v>
      </c>
      <c r="C222" s="65" t="s">
        <v>522</v>
      </c>
      <c r="D222" s="67">
        <v>250</v>
      </c>
      <c r="E222" s="88">
        <v>4870.2</v>
      </c>
      <c r="F222" s="88">
        <f t="shared" si="8"/>
        <v>5844.24</v>
      </c>
      <c r="G222" s="397"/>
      <c r="H222" s="398">
        <v>0</v>
      </c>
      <c r="I222" s="39">
        <v>0.27700000000000002</v>
      </c>
    </row>
    <row r="223" spans="1:9" ht="22.5" x14ac:dyDescent="0.2">
      <c r="B223" s="87">
        <v>880550</v>
      </c>
      <c r="C223" s="65" t="s">
        <v>522</v>
      </c>
      <c r="D223" s="67">
        <v>315</v>
      </c>
      <c r="E223" s="88">
        <v>6305.54</v>
      </c>
      <c r="F223" s="88">
        <f t="shared" si="8"/>
        <v>7566.65</v>
      </c>
      <c r="G223" s="397"/>
      <c r="H223" s="398">
        <v>0</v>
      </c>
      <c r="I223" s="39">
        <v>0.435</v>
      </c>
    </row>
    <row r="224" spans="1:9" ht="22.5" x14ac:dyDescent="0.2">
      <c r="B224" s="87">
        <v>880560</v>
      </c>
      <c r="C224" s="65" t="s">
        <v>522</v>
      </c>
      <c r="D224" s="67">
        <v>400</v>
      </c>
      <c r="E224" s="88">
        <v>7998.2</v>
      </c>
      <c r="F224" s="88">
        <f t="shared" si="8"/>
        <v>9597.84</v>
      </c>
      <c r="G224" s="397"/>
      <c r="H224" s="398">
        <v>0</v>
      </c>
      <c r="I224" s="39">
        <v>0.59899999999999998</v>
      </c>
    </row>
    <row r="225" spans="2:9" ht="22.5" x14ac:dyDescent="0.2">
      <c r="B225" s="87">
        <v>880570</v>
      </c>
      <c r="C225" s="65" t="s">
        <v>522</v>
      </c>
      <c r="D225" s="67">
        <v>500</v>
      </c>
      <c r="E225" s="88">
        <v>15174.79</v>
      </c>
      <c r="F225" s="88">
        <f t="shared" si="8"/>
        <v>18209.75</v>
      </c>
      <c r="G225" s="397"/>
      <c r="H225" s="398">
        <v>0</v>
      </c>
      <c r="I225" s="39">
        <v>1.0880000000000001</v>
      </c>
    </row>
    <row r="226" spans="2:9" ht="22.5" x14ac:dyDescent="0.2">
      <c r="B226" s="105">
        <v>881025</v>
      </c>
      <c r="C226" s="65" t="s">
        <v>316</v>
      </c>
      <c r="D226" s="67">
        <v>110</v>
      </c>
      <c r="E226" s="89"/>
      <c r="F226" s="89"/>
      <c r="G226" s="397">
        <v>1344</v>
      </c>
      <c r="H226" s="400">
        <v>0</v>
      </c>
      <c r="I226" s="39">
        <v>8.1000000000000003E-2</v>
      </c>
    </row>
    <row r="227" spans="2:9" ht="22.5" x14ac:dyDescent="0.2">
      <c r="B227" s="87">
        <v>881030</v>
      </c>
      <c r="C227" s="65" t="s">
        <v>376</v>
      </c>
      <c r="D227" s="67">
        <v>125</v>
      </c>
      <c r="E227" s="88"/>
      <c r="F227" s="88"/>
      <c r="G227" s="397">
        <v>1176</v>
      </c>
      <c r="H227" s="400">
        <v>0</v>
      </c>
      <c r="I227" s="39">
        <v>0.05</v>
      </c>
    </row>
    <row r="228" spans="2:9" ht="22.5" x14ac:dyDescent="0.2">
      <c r="B228" s="87">
        <v>881040</v>
      </c>
      <c r="C228" s="65" t="s">
        <v>376</v>
      </c>
      <c r="D228" s="67">
        <v>160</v>
      </c>
      <c r="E228" s="88"/>
      <c r="F228" s="88"/>
      <c r="G228" s="397">
        <v>840</v>
      </c>
      <c r="H228" s="400">
        <v>0</v>
      </c>
      <c r="I228" s="39">
        <v>6.2E-2</v>
      </c>
    </row>
    <row r="229" spans="2:9" ht="22.5" x14ac:dyDescent="0.2">
      <c r="B229" s="272">
        <v>881050</v>
      </c>
      <c r="C229" s="273" t="s">
        <v>376</v>
      </c>
      <c r="D229" s="271">
        <v>200</v>
      </c>
      <c r="E229" s="274"/>
      <c r="F229" s="274"/>
      <c r="G229" s="408"/>
      <c r="H229" s="407">
        <v>0</v>
      </c>
      <c r="I229" s="276">
        <v>6.4000000000000001E-2</v>
      </c>
    </row>
    <row r="230" spans="2:9" x14ac:dyDescent="0.2">
      <c r="B230"/>
      <c r="D230" s="79"/>
      <c r="E230" s="79"/>
      <c r="F230" s="79"/>
      <c r="G230" s="100" t="s">
        <v>315</v>
      </c>
      <c r="H230"/>
      <c r="I230" s="104"/>
    </row>
    <row r="231" spans="2:9" x14ac:dyDescent="0.2">
      <c r="B231" s="26"/>
      <c r="C231" s="21"/>
      <c r="D231" s="27"/>
      <c r="E231" s="80"/>
      <c r="F231" s="80"/>
      <c r="G231" s="100" t="s">
        <v>314</v>
      </c>
      <c r="H231"/>
      <c r="I231" s="58"/>
    </row>
    <row r="232" spans="2:9" x14ac:dyDescent="0.2">
      <c r="B232" s="26"/>
      <c r="C232" s="21"/>
      <c r="D232" s="20"/>
      <c r="E232" s="20"/>
      <c r="F232" s="20"/>
      <c r="G232" s="101"/>
      <c r="H232" s="41"/>
    </row>
    <row r="233" spans="2:9" x14ac:dyDescent="0.2">
      <c r="D233" s="27"/>
      <c r="H233" s="18"/>
    </row>
    <row r="234" spans="2:9" x14ac:dyDescent="0.2">
      <c r="B234" s="19"/>
      <c r="H234" s="18"/>
      <c r="I234" s="40"/>
    </row>
    <row r="235" spans="2:9" x14ac:dyDescent="0.2">
      <c r="B235" s="20"/>
      <c r="H235" s="20"/>
      <c r="I235" s="40"/>
    </row>
    <row r="236" spans="2:9" x14ac:dyDescent="0.2">
      <c r="B236" s="20"/>
      <c r="H236" s="20"/>
      <c r="I236" s="40"/>
    </row>
    <row r="237" spans="2:9" x14ac:dyDescent="0.2">
      <c r="I237" s="40"/>
    </row>
    <row r="238" spans="2:9" x14ac:dyDescent="0.2">
      <c r="I238" s="40"/>
    </row>
    <row r="239" spans="2:9" x14ac:dyDescent="0.2">
      <c r="I239" s="40"/>
    </row>
    <row r="240" spans="2:9" x14ac:dyDescent="0.2">
      <c r="I240" s="40"/>
    </row>
    <row r="241" spans="9:9" x14ac:dyDescent="0.2">
      <c r="I241" s="40"/>
    </row>
    <row r="242" spans="9:9" x14ac:dyDescent="0.2">
      <c r="I242" s="40"/>
    </row>
    <row r="243" spans="9:9" x14ac:dyDescent="0.2">
      <c r="I243" s="40"/>
    </row>
    <row r="244" spans="9:9" x14ac:dyDescent="0.2">
      <c r="I244" s="40"/>
    </row>
  </sheetData>
  <autoFilter ref="A12:I231"/>
  <mergeCells count="1">
    <mergeCell ref="B1:I1"/>
  </mergeCells>
  <hyperlinks>
    <hyperlink ref="C6" r:id="rId1"/>
  </hyperlinks>
  <pageMargins left="0.25" right="0.25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I152"/>
  <sheetViews>
    <sheetView topLeftCell="B1" zoomScale="115" zoomScaleNormal="115" workbookViewId="0">
      <selection activeCell="H12" sqref="H12"/>
    </sheetView>
  </sheetViews>
  <sheetFormatPr defaultColWidth="9.140625" defaultRowHeight="12.75" x14ac:dyDescent="0.2"/>
  <cols>
    <col min="1" max="1" width="5.42578125" style="30" hidden="1" customWidth="1"/>
    <col min="2" max="2" width="6.5703125" style="30" customWidth="1"/>
    <col min="3" max="3" width="43.28515625" style="1" customWidth="1"/>
    <col min="4" max="4" width="7.7109375" style="30" customWidth="1"/>
    <col min="5" max="6" width="8" style="30" customWidth="1"/>
    <col min="7" max="7" width="7.7109375" style="108" customWidth="1"/>
    <col min="8" max="8" width="6.7109375" style="30" customWidth="1"/>
    <col min="9" max="9" width="8.7109375" style="108" customWidth="1"/>
    <col min="10" max="16384" width="9.140625" style="30"/>
  </cols>
  <sheetData>
    <row r="1" spans="1:9" ht="22.7" customHeight="1" x14ac:dyDescent="0.2">
      <c r="B1" s="447" t="s">
        <v>395</v>
      </c>
      <c r="C1" s="447"/>
      <c r="D1" s="447"/>
      <c r="E1" s="447"/>
      <c r="F1" s="447"/>
      <c r="G1" s="447"/>
      <c r="H1" s="447"/>
      <c r="I1" s="447"/>
    </row>
    <row r="2" spans="1:9" ht="15.75" customHeight="1" x14ac:dyDescent="0.2">
      <c r="B2" s="108"/>
      <c r="C2" s="282"/>
      <c r="E2" s="42"/>
      <c r="F2" s="42"/>
      <c r="G2" s="69"/>
      <c r="H2" s="2"/>
    </row>
    <row r="3" spans="1:9" ht="15" customHeight="1" x14ac:dyDescent="0.2">
      <c r="B3" s="108"/>
      <c r="C3" s="281"/>
      <c r="D3" s="70"/>
      <c r="E3" s="70"/>
      <c r="F3" s="70"/>
      <c r="G3" s="69"/>
      <c r="H3" s="4"/>
    </row>
    <row r="4" spans="1:9" ht="15.75" customHeight="1" x14ac:dyDescent="0.2">
      <c r="B4" s="108"/>
      <c r="C4" s="44"/>
      <c r="D4" s="386"/>
      <c r="E4" s="43"/>
      <c r="F4" s="43"/>
      <c r="G4" s="69"/>
      <c r="H4" s="6"/>
    </row>
    <row r="5" spans="1:9" ht="14.25" customHeight="1" x14ac:dyDescent="0.2">
      <c r="B5" s="108"/>
      <c r="C5" s="46"/>
      <c r="D5" s="45"/>
      <c r="E5" s="43"/>
      <c r="F5" s="43"/>
      <c r="G5" s="69"/>
      <c r="H5" s="6"/>
    </row>
    <row r="6" spans="1:9" ht="25.5" customHeight="1" x14ac:dyDescent="0.2">
      <c r="B6" s="302"/>
      <c r="C6" s="303" t="s">
        <v>363</v>
      </c>
      <c r="D6" s="45"/>
      <c r="E6" s="43"/>
      <c r="F6" s="43"/>
      <c r="G6" s="69"/>
      <c r="H6" s="4"/>
    </row>
    <row r="7" spans="1:9" ht="13.7" customHeight="1" x14ac:dyDescent="0.2">
      <c r="B7" s="302"/>
      <c r="C7" s="116" t="s">
        <v>297</v>
      </c>
      <c r="D7" s="249"/>
      <c r="E7" s="43"/>
      <c r="F7" s="43"/>
      <c r="G7" s="69"/>
      <c r="H7" s="6"/>
    </row>
    <row r="8" spans="1:9" ht="14.25" customHeight="1" x14ac:dyDescent="0.2">
      <c r="C8" s="310"/>
      <c r="D8" s="43"/>
      <c r="E8" s="43"/>
      <c r="F8" s="43"/>
      <c r="G8" s="69"/>
      <c r="H8" s="29"/>
    </row>
    <row r="9" spans="1:9" ht="15" customHeight="1" x14ac:dyDescent="0.2">
      <c r="C9" s="296"/>
      <c r="D9" s="52"/>
      <c r="E9" s="48"/>
      <c r="F9" s="48"/>
      <c r="G9" s="161"/>
    </row>
    <row r="10" spans="1:9" ht="15" customHeight="1" x14ac:dyDescent="0.2">
      <c r="C10" s="296"/>
      <c r="D10" s="450" t="s">
        <v>723</v>
      </c>
      <c r="E10" s="450"/>
      <c r="F10" s="450"/>
      <c r="G10" s="450"/>
      <c r="H10" s="450"/>
      <c r="I10" s="69"/>
    </row>
    <row r="11" spans="1:9" s="13" customFormat="1" ht="12.75" customHeight="1" thickBot="1" x14ac:dyDescent="0.25">
      <c r="A11" s="35"/>
      <c r="B11" s="292" t="str">
        <f>'Доп. ассорт.|Комплектующие'!B11</f>
        <v>2025.04</v>
      </c>
      <c r="C11" s="250"/>
      <c r="D11" s="320"/>
      <c r="E11" s="251"/>
      <c r="F11" s="251"/>
      <c r="G11" s="252"/>
      <c r="H11" s="253"/>
      <c r="I11" s="254"/>
    </row>
    <row r="12" spans="1:9" ht="45.75" customHeight="1" thickBot="1" x14ac:dyDescent="0.25">
      <c r="A12" s="321" t="s">
        <v>0</v>
      </c>
      <c r="B12" s="322" t="s">
        <v>1</v>
      </c>
      <c r="C12" s="323" t="s">
        <v>291</v>
      </c>
      <c r="D12" s="324" t="s">
        <v>287</v>
      </c>
      <c r="E12" s="324" t="s">
        <v>294</v>
      </c>
      <c r="F12" s="324" t="s">
        <v>676</v>
      </c>
      <c r="G12" s="324" t="s">
        <v>2</v>
      </c>
      <c r="H12" s="417" t="s">
        <v>681</v>
      </c>
      <c r="I12" s="325" t="s">
        <v>155</v>
      </c>
    </row>
    <row r="13" spans="1:9" s="1" customFormat="1" x14ac:dyDescent="0.2">
      <c r="A13" s="255"/>
      <c r="B13" s="326"/>
      <c r="C13" s="332" t="s">
        <v>616</v>
      </c>
      <c r="D13" s="213"/>
      <c r="E13" s="198"/>
      <c r="F13" s="198"/>
      <c r="G13" s="213"/>
      <c r="H13" s="199"/>
      <c r="I13" s="214"/>
    </row>
    <row r="14" spans="1:9" s="1" customFormat="1" ht="19.5" x14ac:dyDescent="0.2">
      <c r="A14" s="255"/>
      <c r="B14" s="327">
        <v>634615</v>
      </c>
      <c r="C14" s="256" t="s">
        <v>550</v>
      </c>
      <c r="D14" s="105">
        <v>110</v>
      </c>
      <c r="E14" s="62">
        <v>2207.8000000000002</v>
      </c>
      <c r="F14" s="62">
        <f>ROUND(E14*1.2,2)</f>
        <v>2649.36</v>
      </c>
      <c r="G14" s="397"/>
      <c r="H14" s="418"/>
      <c r="I14" s="257">
        <v>0.30299999999999999</v>
      </c>
    </row>
    <row r="15" spans="1:9" s="1" customFormat="1" ht="19.5" x14ac:dyDescent="0.2">
      <c r="A15" s="255"/>
      <c r="B15" s="327">
        <v>634620</v>
      </c>
      <c r="C15" s="256" t="s">
        <v>550</v>
      </c>
      <c r="D15" s="105">
        <v>160</v>
      </c>
      <c r="E15" s="62">
        <v>2575.8000000000002</v>
      </c>
      <c r="F15" s="62">
        <f>ROUND(E15*1.2,2)</f>
        <v>3090.96</v>
      </c>
      <c r="G15" s="397"/>
      <c r="H15" s="418"/>
      <c r="I15" s="257">
        <v>0.434</v>
      </c>
    </row>
    <row r="16" spans="1:9" s="1" customFormat="1" ht="19.5" x14ac:dyDescent="0.2">
      <c r="A16" s="255"/>
      <c r="B16" s="327">
        <v>634625</v>
      </c>
      <c r="C16" s="256" t="s">
        <v>550</v>
      </c>
      <c r="D16" s="105">
        <v>200</v>
      </c>
      <c r="E16" s="62">
        <v>3450.46</v>
      </c>
      <c r="F16" s="62">
        <f>ROUND(E16*1.2,2)</f>
        <v>4140.55</v>
      </c>
      <c r="G16" s="397"/>
      <c r="H16" s="418"/>
      <c r="I16" s="257">
        <v>0.502</v>
      </c>
    </row>
    <row r="17" spans="1:9" s="1" customFormat="1" ht="25.5" x14ac:dyDescent="0.2">
      <c r="A17" s="255"/>
      <c r="B17" s="328"/>
      <c r="C17" s="333" t="s">
        <v>551</v>
      </c>
      <c r="D17" s="258"/>
      <c r="E17" s="259"/>
      <c r="F17" s="259"/>
      <c r="G17" s="409"/>
      <c r="H17" s="419"/>
      <c r="I17" s="260"/>
    </row>
    <row r="18" spans="1:9" s="1" customFormat="1" ht="11.25" x14ac:dyDescent="0.2">
      <c r="A18" s="255"/>
      <c r="B18" s="329">
        <v>633116</v>
      </c>
      <c r="C18" s="256" t="s">
        <v>552</v>
      </c>
      <c r="D18" s="105" t="s">
        <v>382</v>
      </c>
      <c r="E18" s="62">
        <v>5136.49</v>
      </c>
      <c r="F18" s="62">
        <f t="shared" ref="F18:F35" si="0">ROUND(E18*1.2,2)</f>
        <v>6163.79</v>
      </c>
      <c r="G18" s="397">
        <v>18</v>
      </c>
      <c r="H18" s="418">
        <v>0.05</v>
      </c>
      <c r="I18" s="261">
        <v>2.25</v>
      </c>
    </row>
    <row r="19" spans="1:9" s="1" customFormat="1" ht="11.25" x14ac:dyDescent="0.2">
      <c r="A19" s="255"/>
      <c r="B19" s="327">
        <v>633216</v>
      </c>
      <c r="C19" s="256" t="s">
        <v>609</v>
      </c>
      <c r="D19" s="105" t="s">
        <v>383</v>
      </c>
      <c r="E19" s="62">
        <v>8209.9500000000007</v>
      </c>
      <c r="F19" s="62">
        <f t="shared" si="0"/>
        <v>9851.94</v>
      </c>
      <c r="G19" s="397">
        <v>18</v>
      </c>
      <c r="H19" s="418">
        <v>0.05</v>
      </c>
      <c r="I19" s="257">
        <v>2.75</v>
      </c>
    </row>
    <row r="20" spans="1:9" s="1" customFormat="1" ht="11.25" x14ac:dyDescent="0.2">
      <c r="A20" s="255"/>
      <c r="B20" s="327">
        <v>633111</v>
      </c>
      <c r="C20" s="256" t="s">
        <v>553</v>
      </c>
      <c r="D20" s="105" t="s">
        <v>382</v>
      </c>
      <c r="E20" s="62">
        <v>7106.02</v>
      </c>
      <c r="F20" s="62">
        <f t="shared" si="0"/>
        <v>8527.2199999999993</v>
      </c>
      <c r="G20" s="397">
        <v>12</v>
      </c>
      <c r="H20" s="418">
        <v>0.1</v>
      </c>
      <c r="I20" s="257">
        <v>2.8</v>
      </c>
    </row>
    <row r="21" spans="1:9" s="1" customFormat="1" ht="11.25" x14ac:dyDescent="0.2">
      <c r="A21" s="255"/>
      <c r="B21" s="327">
        <v>633211</v>
      </c>
      <c r="C21" s="256" t="s">
        <v>610</v>
      </c>
      <c r="D21" s="105" t="s">
        <v>383</v>
      </c>
      <c r="E21" s="62">
        <v>10212.68</v>
      </c>
      <c r="F21" s="62">
        <f t="shared" si="0"/>
        <v>12255.22</v>
      </c>
      <c r="G21" s="397">
        <v>12</v>
      </c>
      <c r="H21" s="418">
        <v>0.12</v>
      </c>
      <c r="I21" s="257">
        <v>3.9</v>
      </c>
    </row>
    <row r="22" spans="1:9" s="1" customFormat="1" ht="11.25" x14ac:dyDescent="0.2">
      <c r="A22" s="255"/>
      <c r="B22" s="327">
        <v>630300</v>
      </c>
      <c r="C22" s="256" t="s">
        <v>554</v>
      </c>
      <c r="D22" s="105"/>
      <c r="E22" s="62">
        <v>1782.55</v>
      </c>
      <c r="F22" s="62">
        <f t="shared" si="0"/>
        <v>2139.06</v>
      </c>
      <c r="G22" s="397"/>
      <c r="H22" s="418">
        <v>0.01</v>
      </c>
      <c r="I22" s="257">
        <v>0.4</v>
      </c>
    </row>
    <row r="23" spans="1:9" s="1" customFormat="1" ht="11.25" x14ac:dyDescent="0.2">
      <c r="A23" s="255"/>
      <c r="B23" s="327">
        <v>633011</v>
      </c>
      <c r="C23" s="256" t="s">
        <v>564</v>
      </c>
      <c r="D23" s="105">
        <v>1000</v>
      </c>
      <c r="E23" s="62">
        <v>3495.73</v>
      </c>
      <c r="F23" s="62">
        <f t="shared" si="0"/>
        <v>4194.88</v>
      </c>
      <c r="G23" s="397">
        <v>9</v>
      </c>
      <c r="H23" s="418">
        <v>0.11</v>
      </c>
      <c r="I23" s="257">
        <v>3.7</v>
      </c>
    </row>
    <row r="24" spans="1:9" s="1" customFormat="1" ht="11.25" x14ac:dyDescent="0.2">
      <c r="A24" s="255"/>
      <c r="B24" s="327">
        <v>633021</v>
      </c>
      <c r="C24" s="256" t="s">
        <v>564</v>
      </c>
      <c r="D24" s="105">
        <v>2000</v>
      </c>
      <c r="E24" s="62">
        <v>6994.44</v>
      </c>
      <c r="F24" s="62">
        <f t="shared" si="0"/>
        <v>8393.33</v>
      </c>
      <c r="G24" s="397">
        <v>9</v>
      </c>
      <c r="H24" s="418">
        <v>0.23</v>
      </c>
      <c r="I24" s="257">
        <v>7.4</v>
      </c>
    </row>
    <row r="25" spans="1:9" s="1" customFormat="1" ht="11.25" x14ac:dyDescent="0.2">
      <c r="A25" s="255"/>
      <c r="B25" s="327">
        <v>633031</v>
      </c>
      <c r="C25" s="256" t="s">
        <v>564</v>
      </c>
      <c r="D25" s="105">
        <v>3000</v>
      </c>
      <c r="E25" s="62">
        <v>10490.15</v>
      </c>
      <c r="F25" s="62">
        <f t="shared" si="0"/>
        <v>12588.18</v>
      </c>
      <c r="G25" s="397">
        <v>9</v>
      </c>
      <c r="H25" s="418">
        <v>0.34</v>
      </c>
      <c r="I25" s="257">
        <v>11.1</v>
      </c>
    </row>
    <row r="26" spans="1:9" s="1" customFormat="1" ht="11.25" x14ac:dyDescent="0.2">
      <c r="A26" s="255"/>
      <c r="B26" s="327">
        <v>633061</v>
      </c>
      <c r="C26" s="256" t="s">
        <v>564</v>
      </c>
      <c r="D26" s="105">
        <v>6000</v>
      </c>
      <c r="E26" s="62">
        <v>20573.09</v>
      </c>
      <c r="F26" s="62">
        <f t="shared" si="0"/>
        <v>24687.71</v>
      </c>
      <c r="G26" s="397">
        <v>9</v>
      </c>
      <c r="H26" s="418">
        <v>0.69</v>
      </c>
      <c r="I26" s="257">
        <v>22.2</v>
      </c>
    </row>
    <row r="27" spans="1:9" s="1" customFormat="1" ht="19.5" x14ac:dyDescent="0.2">
      <c r="A27" s="255"/>
      <c r="B27" s="327">
        <v>666450</v>
      </c>
      <c r="C27" s="256" t="s">
        <v>709</v>
      </c>
      <c r="D27" s="105"/>
      <c r="E27" s="62">
        <v>9359.11</v>
      </c>
      <c r="F27" s="62">
        <f t="shared" si="0"/>
        <v>11230.93</v>
      </c>
      <c r="G27" s="397">
        <v>6</v>
      </c>
      <c r="H27" s="418">
        <v>0.06</v>
      </c>
      <c r="I27" s="257">
        <v>7.8</v>
      </c>
    </row>
    <row r="28" spans="1:9" s="1" customFormat="1" ht="19.5" x14ac:dyDescent="0.2">
      <c r="A28" s="255"/>
      <c r="B28" s="327">
        <v>666400</v>
      </c>
      <c r="C28" s="262" t="s">
        <v>710</v>
      </c>
      <c r="D28" s="105"/>
      <c r="E28" s="62">
        <v>12604.47</v>
      </c>
      <c r="F28" s="62">
        <f t="shared" si="0"/>
        <v>15125.36</v>
      </c>
      <c r="G28" s="397">
        <v>6</v>
      </c>
      <c r="H28" s="418">
        <v>0.06</v>
      </c>
      <c r="I28" s="257">
        <v>19.149999999999999</v>
      </c>
    </row>
    <row r="29" spans="1:9" s="1" customFormat="1" ht="19.5" x14ac:dyDescent="0.2">
      <c r="A29" s="255"/>
      <c r="B29" s="327">
        <v>666420</v>
      </c>
      <c r="C29" s="256" t="s">
        <v>711</v>
      </c>
      <c r="D29" s="105"/>
      <c r="E29" s="62">
        <v>15852.85</v>
      </c>
      <c r="F29" s="62">
        <f t="shared" si="0"/>
        <v>19023.419999999998</v>
      </c>
      <c r="G29" s="397">
        <v>6</v>
      </c>
      <c r="H29" s="418">
        <v>0.06</v>
      </c>
      <c r="I29" s="257">
        <v>19.649999999999999</v>
      </c>
    </row>
    <row r="30" spans="1:9" s="1" customFormat="1" ht="19.5" x14ac:dyDescent="0.2">
      <c r="A30" s="255"/>
      <c r="B30" s="327">
        <v>666410</v>
      </c>
      <c r="C30" s="256" t="s">
        <v>712</v>
      </c>
      <c r="D30" s="105"/>
      <c r="E30" s="62">
        <v>13114.17</v>
      </c>
      <c r="F30" s="62">
        <f t="shared" si="0"/>
        <v>15737</v>
      </c>
      <c r="G30" s="397">
        <v>6</v>
      </c>
      <c r="H30" s="418">
        <v>0.06</v>
      </c>
      <c r="I30" s="257">
        <v>19.45</v>
      </c>
    </row>
    <row r="31" spans="1:9" s="1" customFormat="1" ht="19.5" x14ac:dyDescent="0.2">
      <c r="A31" s="255"/>
      <c r="B31" s="327">
        <v>666430</v>
      </c>
      <c r="C31" s="256" t="s">
        <v>713</v>
      </c>
      <c r="D31" s="105"/>
      <c r="E31" s="62">
        <v>16582.79</v>
      </c>
      <c r="F31" s="62">
        <f t="shared" si="0"/>
        <v>19899.349999999999</v>
      </c>
      <c r="G31" s="397">
        <v>6</v>
      </c>
      <c r="H31" s="418">
        <v>0.06</v>
      </c>
      <c r="I31" s="257">
        <v>20.5</v>
      </c>
    </row>
    <row r="32" spans="1:9" s="1" customFormat="1" ht="19.5" x14ac:dyDescent="0.2">
      <c r="A32" s="255"/>
      <c r="B32" s="327">
        <v>661320</v>
      </c>
      <c r="C32" s="256" t="s">
        <v>555</v>
      </c>
      <c r="D32" s="105"/>
      <c r="E32" s="62">
        <v>1209.45</v>
      </c>
      <c r="F32" s="62">
        <f t="shared" si="0"/>
        <v>1451.34</v>
      </c>
      <c r="G32" s="397"/>
      <c r="H32" s="418">
        <v>0</v>
      </c>
      <c r="I32" s="257">
        <v>0.35</v>
      </c>
    </row>
    <row r="33" spans="1:9" s="1" customFormat="1" ht="19.5" x14ac:dyDescent="0.2">
      <c r="A33" s="255"/>
      <c r="B33" s="327">
        <v>633400</v>
      </c>
      <c r="C33" s="256" t="s">
        <v>392</v>
      </c>
      <c r="D33" s="105"/>
      <c r="E33" s="62">
        <v>3417.28</v>
      </c>
      <c r="F33" s="62">
        <f t="shared" si="0"/>
        <v>4100.74</v>
      </c>
      <c r="G33" s="397"/>
      <c r="H33" s="418">
        <v>0.01</v>
      </c>
      <c r="I33" s="257">
        <v>1.21</v>
      </c>
    </row>
    <row r="34" spans="1:9" s="1" customFormat="1" ht="11.25" x14ac:dyDescent="0.2">
      <c r="A34" s="255"/>
      <c r="B34" s="327">
        <v>634512</v>
      </c>
      <c r="C34" s="256" t="s">
        <v>556</v>
      </c>
      <c r="D34" s="105"/>
      <c r="E34" s="62">
        <v>7965.63</v>
      </c>
      <c r="F34" s="62">
        <f t="shared" si="0"/>
        <v>9558.76</v>
      </c>
      <c r="G34" s="397">
        <v>10</v>
      </c>
      <c r="H34" s="418">
        <v>0.05</v>
      </c>
      <c r="I34" s="257">
        <v>97</v>
      </c>
    </row>
    <row r="35" spans="1:9" s="1" customFormat="1" ht="11.25" x14ac:dyDescent="0.2">
      <c r="A35" s="255"/>
      <c r="B35" s="327">
        <v>634520</v>
      </c>
      <c r="C35" s="256" t="s">
        <v>557</v>
      </c>
      <c r="D35" s="105"/>
      <c r="E35" s="62">
        <v>5534.63</v>
      </c>
      <c r="F35" s="62">
        <f t="shared" si="0"/>
        <v>6641.56</v>
      </c>
      <c r="G35" s="397"/>
      <c r="H35" s="418">
        <v>0.02</v>
      </c>
      <c r="I35" s="257">
        <v>24.9</v>
      </c>
    </row>
    <row r="36" spans="1:9" s="1" customFormat="1" ht="25.5" x14ac:dyDescent="0.2">
      <c r="A36" s="255"/>
      <c r="B36" s="330"/>
      <c r="C36" s="334" t="s">
        <v>558</v>
      </c>
      <c r="D36" s="263"/>
      <c r="E36" s="264"/>
      <c r="F36" s="264"/>
      <c r="G36" s="410"/>
      <c r="H36" s="265"/>
      <c r="I36" s="266"/>
    </row>
    <row r="37" spans="1:9" s="1" customFormat="1" ht="11.25" x14ac:dyDescent="0.2">
      <c r="A37" s="255"/>
      <c r="B37" s="327">
        <v>634100</v>
      </c>
      <c r="C37" s="256" t="s">
        <v>396</v>
      </c>
      <c r="D37" s="105" t="s">
        <v>283</v>
      </c>
      <c r="E37" s="62">
        <v>9552.11</v>
      </c>
      <c r="F37" s="62">
        <f t="shared" ref="F37:F68" si="1">ROUND(E37*1.2,2)</f>
        <v>11462.53</v>
      </c>
      <c r="G37" s="397">
        <v>12</v>
      </c>
      <c r="H37" s="418">
        <v>0.06</v>
      </c>
      <c r="I37" s="257">
        <v>2.2999999999999998</v>
      </c>
    </row>
    <row r="38" spans="1:9" s="1" customFormat="1" ht="11.25" x14ac:dyDescent="0.2">
      <c r="A38" s="255"/>
      <c r="B38" s="327">
        <v>634130</v>
      </c>
      <c r="C38" s="256" t="s">
        <v>396</v>
      </c>
      <c r="D38" s="105" t="s">
        <v>284</v>
      </c>
      <c r="E38" s="62">
        <v>6161.98</v>
      </c>
      <c r="F38" s="62">
        <f t="shared" si="1"/>
        <v>7394.38</v>
      </c>
      <c r="G38" s="397">
        <v>8</v>
      </c>
      <c r="H38" s="418">
        <v>0.1</v>
      </c>
      <c r="I38" s="257">
        <v>4.2</v>
      </c>
    </row>
    <row r="39" spans="1:9" s="1" customFormat="1" ht="11.25" x14ac:dyDescent="0.2">
      <c r="A39" s="255"/>
      <c r="B39" s="327">
        <v>634215</v>
      </c>
      <c r="C39" s="256" t="s">
        <v>396</v>
      </c>
      <c r="D39" s="105" t="s">
        <v>285</v>
      </c>
      <c r="E39" s="62">
        <v>6161.98</v>
      </c>
      <c r="F39" s="62">
        <f t="shared" si="1"/>
        <v>7394.38</v>
      </c>
      <c r="G39" s="397">
        <v>8</v>
      </c>
      <c r="H39" s="418">
        <v>0.08</v>
      </c>
      <c r="I39" s="257">
        <v>4.4000000000000004</v>
      </c>
    </row>
    <row r="40" spans="1:9" s="1" customFormat="1" ht="11.25" x14ac:dyDescent="0.2">
      <c r="A40" s="255"/>
      <c r="B40" s="327">
        <v>634235</v>
      </c>
      <c r="C40" s="256" t="s">
        <v>396</v>
      </c>
      <c r="D40" s="105" t="s">
        <v>384</v>
      </c>
      <c r="E40" s="62">
        <v>44675.09</v>
      </c>
      <c r="F40" s="62">
        <f t="shared" si="1"/>
        <v>53610.11</v>
      </c>
      <c r="G40" s="397">
        <v>4</v>
      </c>
      <c r="H40" s="418">
        <v>0.15</v>
      </c>
      <c r="I40" s="257">
        <v>12.5</v>
      </c>
    </row>
    <row r="41" spans="1:9" s="1" customFormat="1" ht="11.25" x14ac:dyDescent="0.2">
      <c r="A41" s="255"/>
      <c r="B41" s="327">
        <v>634325</v>
      </c>
      <c r="C41" s="256" t="s">
        <v>396</v>
      </c>
      <c r="D41" s="105" t="s">
        <v>231</v>
      </c>
      <c r="E41" s="62">
        <v>56193.74</v>
      </c>
      <c r="F41" s="62">
        <f t="shared" si="1"/>
        <v>67432.490000000005</v>
      </c>
      <c r="G41" s="397">
        <v>4</v>
      </c>
      <c r="H41" s="418">
        <v>0.35</v>
      </c>
      <c r="I41" s="257">
        <v>13</v>
      </c>
    </row>
    <row r="42" spans="1:9" s="1" customFormat="1" ht="11.25" x14ac:dyDescent="0.2">
      <c r="A42" s="255"/>
      <c r="B42" s="327">
        <v>634110</v>
      </c>
      <c r="C42" s="256" t="s">
        <v>397</v>
      </c>
      <c r="D42" s="105" t="s">
        <v>283</v>
      </c>
      <c r="E42" s="62">
        <v>12529.08</v>
      </c>
      <c r="F42" s="62">
        <f t="shared" si="1"/>
        <v>15034.9</v>
      </c>
      <c r="G42" s="397">
        <v>12</v>
      </c>
      <c r="H42" s="418">
        <v>0.09</v>
      </c>
      <c r="I42" s="257">
        <v>2.7</v>
      </c>
    </row>
    <row r="43" spans="1:9" s="1" customFormat="1" ht="11.25" x14ac:dyDescent="0.2">
      <c r="A43" s="255"/>
      <c r="B43" s="327">
        <v>634115</v>
      </c>
      <c r="C43" s="256" t="s">
        <v>397</v>
      </c>
      <c r="D43" s="105" t="s">
        <v>284</v>
      </c>
      <c r="E43" s="62">
        <v>7299.07</v>
      </c>
      <c r="F43" s="62">
        <f t="shared" si="1"/>
        <v>8758.8799999999992</v>
      </c>
      <c r="G43" s="397">
        <v>8</v>
      </c>
      <c r="H43" s="418">
        <v>0.14000000000000001</v>
      </c>
      <c r="I43" s="257">
        <v>4.8</v>
      </c>
    </row>
    <row r="44" spans="1:9" s="1" customFormat="1" ht="11.25" x14ac:dyDescent="0.2">
      <c r="A44" s="255"/>
      <c r="B44" s="327">
        <v>634210</v>
      </c>
      <c r="C44" s="256" t="s">
        <v>397</v>
      </c>
      <c r="D44" s="105" t="s">
        <v>285</v>
      </c>
      <c r="E44" s="62">
        <v>7305.13</v>
      </c>
      <c r="F44" s="62">
        <f t="shared" si="1"/>
        <v>8766.16</v>
      </c>
      <c r="G44" s="397">
        <v>8</v>
      </c>
      <c r="H44" s="418">
        <v>0.14000000000000001</v>
      </c>
      <c r="I44" s="257">
        <v>5.45</v>
      </c>
    </row>
    <row r="45" spans="1:9" s="1" customFormat="1" ht="11.25" x14ac:dyDescent="0.2">
      <c r="A45" s="255"/>
      <c r="B45" s="327">
        <v>634220</v>
      </c>
      <c r="C45" s="256" t="s">
        <v>397</v>
      </c>
      <c r="D45" s="105" t="s">
        <v>384</v>
      </c>
      <c r="E45" s="62">
        <v>67006.600000000006</v>
      </c>
      <c r="F45" s="62">
        <f t="shared" si="1"/>
        <v>80407.92</v>
      </c>
      <c r="G45" s="397">
        <v>4</v>
      </c>
      <c r="H45" s="418">
        <v>1.02</v>
      </c>
      <c r="I45" s="257">
        <v>14.5</v>
      </c>
    </row>
    <row r="46" spans="1:9" s="1" customFormat="1" ht="11.25" x14ac:dyDescent="0.2">
      <c r="A46" s="255"/>
      <c r="B46" s="327">
        <v>634310</v>
      </c>
      <c r="C46" s="256" t="s">
        <v>397</v>
      </c>
      <c r="D46" s="105" t="s">
        <v>231</v>
      </c>
      <c r="E46" s="62">
        <v>87941.66</v>
      </c>
      <c r="F46" s="62">
        <f t="shared" si="1"/>
        <v>105529.99</v>
      </c>
      <c r="G46" s="397">
        <v>4</v>
      </c>
      <c r="H46" s="418">
        <v>0.98</v>
      </c>
      <c r="I46" s="257">
        <v>15</v>
      </c>
    </row>
    <row r="47" spans="1:9" s="1" customFormat="1" ht="11.25" x14ac:dyDescent="0.2">
      <c r="A47" s="255"/>
      <c r="B47" s="327">
        <v>634010</v>
      </c>
      <c r="C47" s="256" t="s">
        <v>565</v>
      </c>
      <c r="D47" s="105">
        <v>1000</v>
      </c>
      <c r="E47" s="62">
        <v>8068.17</v>
      </c>
      <c r="F47" s="62">
        <f t="shared" si="1"/>
        <v>9681.7999999999993</v>
      </c>
      <c r="G47" s="397">
        <v>6</v>
      </c>
      <c r="H47" s="418">
        <v>0.16</v>
      </c>
      <c r="I47" s="257">
        <v>12.14</v>
      </c>
    </row>
    <row r="48" spans="1:9" s="1" customFormat="1" ht="11.25" x14ac:dyDescent="0.2">
      <c r="A48" s="255"/>
      <c r="B48" s="327">
        <v>634020</v>
      </c>
      <c r="C48" s="256" t="s">
        <v>565</v>
      </c>
      <c r="D48" s="105">
        <v>2000</v>
      </c>
      <c r="E48" s="62">
        <v>14845.45</v>
      </c>
      <c r="F48" s="62">
        <f t="shared" si="1"/>
        <v>17814.54</v>
      </c>
      <c r="G48" s="397">
        <v>6</v>
      </c>
      <c r="H48" s="418">
        <v>0.32</v>
      </c>
      <c r="I48" s="257">
        <v>24.28</v>
      </c>
    </row>
    <row r="49" spans="1:9" s="1" customFormat="1" ht="11.25" x14ac:dyDescent="0.2">
      <c r="A49" s="255"/>
      <c r="B49" s="327">
        <v>634030</v>
      </c>
      <c r="C49" s="256" t="s">
        <v>565</v>
      </c>
      <c r="D49" s="105">
        <v>3000</v>
      </c>
      <c r="E49" s="62">
        <v>21696.98</v>
      </c>
      <c r="F49" s="62">
        <f t="shared" si="1"/>
        <v>26036.38</v>
      </c>
      <c r="G49" s="397">
        <v>6</v>
      </c>
      <c r="H49" s="418">
        <v>0.48</v>
      </c>
      <c r="I49" s="257">
        <v>36.42</v>
      </c>
    </row>
    <row r="50" spans="1:9" s="1" customFormat="1" ht="11.25" x14ac:dyDescent="0.2">
      <c r="A50" s="255"/>
      <c r="B50" s="327">
        <v>634060</v>
      </c>
      <c r="C50" s="256" t="s">
        <v>565</v>
      </c>
      <c r="D50" s="105">
        <v>6000</v>
      </c>
      <c r="E50" s="62">
        <v>42916.28</v>
      </c>
      <c r="F50" s="62">
        <f t="shared" si="1"/>
        <v>51499.54</v>
      </c>
      <c r="G50" s="397">
        <v>6</v>
      </c>
      <c r="H50" s="418">
        <v>0.96</v>
      </c>
      <c r="I50" s="257">
        <v>72.849999999999994</v>
      </c>
    </row>
    <row r="51" spans="1:9" s="1" customFormat="1" ht="11.25" x14ac:dyDescent="0.2">
      <c r="A51" s="255"/>
      <c r="B51" s="327"/>
      <c r="C51" s="432" t="s">
        <v>714</v>
      </c>
      <c r="D51" s="105"/>
      <c r="E51" s="62"/>
      <c r="F51" s="62"/>
      <c r="G51" s="397"/>
      <c r="H51" s="418"/>
      <c r="I51" s="257"/>
    </row>
    <row r="52" spans="1:9" s="1" customFormat="1" ht="19.5" x14ac:dyDescent="0.2">
      <c r="A52" s="255"/>
      <c r="B52" s="327">
        <v>666450</v>
      </c>
      <c r="C52" s="256" t="s">
        <v>709</v>
      </c>
      <c r="D52" s="105"/>
      <c r="E52" s="62">
        <v>9359.11</v>
      </c>
      <c r="F52" s="62">
        <f t="shared" si="1"/>
        <v>11230.93</v>
      </c>
      <c r="G52" s="397">
        <v>6</v>
      </c>
      <c r="H52" s="418">
        <v>0.06</v>
      </c>
      <c r="I52" s="257">
        <v>7.8</v>
      </c>
    </row>
    <row r="53" spans="1:9" s="1" customFormat="1" ht="19.5" x14ac:dyDescent="0.2">
      <c r="A53" s="255"/>
      <c r="B53" s="327">
        <v>666400</v>
      </c>
      <c r="C53" s="262" t="s">
        <v>710</v>
      </c>
      <c r="D53" s="105"/>
      <c r="E53" s="62">
        <v>12604.47</v>
      </c>
      <c r="F53" s="62">
        <f t="shared" si="1"/>
        <v>15125.36</v>
      </c>
      <c r="G53" s="397">
        <v>6</v>
      </c>
      <c r="H53" s="418">
        <v>0.06</v>
      </c>
      <c r="I53" s="257">
        <v>19.149999999999999</v>
      </c>
    </row>
    <row r="54" spans="1:9" s="1" customFormat="1" ht="19.5" x14ac:dyDescent="0.2">
      <c r="A54" s="255"/>
      <c r="B54" s="327">
        <v>666420</v>
      </c>
      <c r="C54" s="256" t="s">
        <v>711</v>
      </c>
      <c r="D54" s="105"/>
      <c r="E54" s="62">
        <v>15852.85</v>
      </c>
      <c r="F54" s="62">
        <f t="shared" si="1"/>
        <v>19023.419999999998</v>
      </c>
      <c r="G54" s="397">
        <v>6</v>
      </c>
      <c r="H54" s="418">
        <v>0.06</v>
      </c>
      <c r="I54" s="257">
        <v>19.649999999999999</v>
      </c>
    </row>
    <row r="55" spans="1:9" s="1" customFormat="1" ht="19.5" x14ac:dyDescent="0.2">
      <c r="A55" s="255"/>
      <c r="B55" s="327">
        <v>666410</v>
      </c>
      <c r="C55" s="256" t="s">
        <v>712</v>
      </c>
      <c r="D55" s="105"/>
      <c r="E55" s="62">
        <v>13114.17</v>
      </c>
      <c r="F55" s="62">
        <f t="shared" si="1"/>
        <v>15737</v>
      </c>
      <c r="G55" s="397">
        <v>6</v>
      </c>
      <c r="H55" s="418">
        <v>0.06</v>
      </c>
      <c r="I55" s="257">
        <v>19.45</v>
      </c>
    </row>
    <row r="56" spans="1:9" s="1" customFormat="1" ht="19.5" x14ac:dyDescent="0.2">
      <c r="A56" s="255"/>
      <c r="B56" s="327">
        <v>666430</v>
      </c>
      <c r="C56" s="256" t="s">
        <v>713</v>
      </c>
      <c r="D56" s="105"/>
      <c r="E56" s="62">
        <v>16582.79</v>
      </c>
      <c r="F56" s="62">
        <f t="shared" si="1"/>
        <v>19899.349999999999</v>
      </c>
      <c r="G56" s="397">
        <v>6</v>
      </c>
      <c r="H56" s="418">
        <v>0.06</v>
      </c>
      <c r="I56" s="257">
        <v>20.5</v>
      </c>
    </row>
    <row r="57" spans="1:9" s="1" customFormat="1" ht="19.5" x14ac:dyDescent="0.2">
      <c r="A57" s="255"/>
      <c r="B57" s="327">
        <v>634611</v>
      </c>
      <c r="C57" s="256" t="s">
        <v>719</v>
      </c>
      <c r="D57" s="105"/>
      <c r="E57" s="62">
        <v>3411.27</v>
      </c>
      <c r="F57" s="62">
        <f t="shared" si="1"/>
        <v>4093.52</v>
      </c>
      <c r="G57" s="397">
        <v>66</v>
      </c>
      <c r="H57" s="418">
        <v>0.01</v>
      </c>
      <c r="I57" s="257">
        <v>2.2000000000000002</v>
      </c>
    </row>
    <row r="58" spans="1:9" s="1" customFormat="1" ht="12.75" customHeight="1" x14ac:dyDescent="0.2">
      <c r="A58" s="255"/>
      <c r="B58" s="327"/>
      <c r="C58" s="432" t="s">
        <v>715</v>
      </c>
      <c r="D58" s="105"/>
      <c r="E58" s="62"/>
      <c r="F58" s="62"/>
      <c r="G58" s="397"/>
      <c r="H58" s="418"/>
      <c r="I58" s="257"/>
    </row>
    <row r="59" spans="1:9" s="1" customFormat="1" ht="19.5" x14ac:dyDescent="0.2">
      <c r="A59" s="255"/>
      <c r="B59" s="327">
        <v>660200</v>
      </c>
      <c r="C59" s="262" t="s">
        <v>705</v>
      </c>
      <c r="D59" s="105"/>
      <c r="E59" s="62">
        <v>16015.74</v>
      </c>
      <c r="F59" s="62">
        <f t="shared" si="1"/>
        <v>19218.89</v>
      </c>
      <c r="G59" s="397">
        <v>6</v>
      </c>
      <c r="H59" s="418">
        <v>0.06</v>
      </c>
      <c r="I59" s="257">
        <v>21.1</v>
      </c>
    </row>
    <row r="60" spans="1:9" s="1" customFormat="1" ht="19.5" x14ac:dyDescent="0.2">
      <c r="A60" s="255"/>
      <c r="B60" s="327">
        <v>660210</v>
      </c>
      <c r="C60" s="262" t="s">
        <v>706</v>
      </c>
      <c r="D60" s="105"/>
      <c r="E60" s="62">
        <v>16525.43</v>
      </c>
      <c r="F60" s="62">
        <f t="shared" si="1"/>
        <v>19830.52</v>
      </c>
      <c r="G60" s="397">
        <v>6</v>
      </c>
      <c r="H60" s="418">
        <v>0.06</v>
      </c>
      <c r="I60" s="257">
        <v>19.518999999999998</v>
      </c>
    </row>
    <row r="61" spans="1:9" s="1" customFormat="1" ht="19.5" x14ac:dyDescent="0.2">
      <c r="A61" s="255"/>
      <c r="B61" s="327">
        <v>660240</v>
      </c>
      <c r="C61" s="262" t="s">
        <v>707</v>
      </c>
      <c r="D61" s="105"/>
      <c r="E61" s="62">
        <v>19264.11</v>
      </c>
      <c r="F61" s="62">
        <f t="shared" si="1"/>
        <v>23116.93</v>
      </c>
      <c r="G61" s="397">
        <v>6</v>
      </c>
      <c r="H61" s="418">
        <v>0.06</v>
      </c>
      <c r="I61" s="257">
        <v>27.617999999999999</v>
      </c>
    </row>
    <row r="62" spans="1:9" s="1" customFormat="1" ht="19.5" x14ac:dyDescent="0.2">
      <c r="A62" s="255"/>
      <c r="B62" s="327">
        <v>660245</v>
      </c>
      <c r="C62" s="262" t="s">
        <v>708</v>
      </c>
      <c r="D62" s="105"/>
      <c r="E62" s="62">
        <v>19994.05</v>
      </c>
      <c r="F62" s="62">
        <f t="shared" si="1"/>
        <v>23992.86</v>
      </c>
      <c r="G62" s="397">
        <v>6</v>
      </c>
      <c r="H62" s="418">
        <v>0.06</v>
      </c>
      <c r="I62" s="257">
        <v>27.260999999999999</v>
      </c>
    </row>
    <row r="63" spans="1:9" s="1" customFormat="1" ht="29.25" x14ac:dyDescent="0.2">
      <c r="A63" s="255"/>
      <c r="B63" s="327">
        <v>660235</v>
      </c>
      <c r="C63" s="256" t="s">
        <v>718</v>
      </c>
      <c r="D63" s="105"/>
      <c r="E63" s="62">
        <v>26885.89</v>
      </c>
      <c r="F63" s="62">
        <f t="shared" ref="F63" si="2">ROUND(E63*1.2,2)</f>
        <v>32263.07</v>
      </c>
      <c r="G63" s="397">
        <v>6</v>
      </c>
      <c r="H63" s="418">
        <v>0.06</v>
      </c>
      <c r="I63" s="257">
        <v>25</v>
      </c>
    </row>
    <row r="64" spans="1:9" s="1" customFormat="1" ht="19.5" x14ac:dyDescent="0.2">
      <c r="A64" s="255"/>
      <c r="B64" s="327">
        <v>660300</v>
      </c>
      <c r="C64" s="256" t="s">
        <v>720</v>
      </c>
      <c r="D64" s="105"/>
      <c r="E64" s="62">
        <v>3411.27</v>
      </c>
      <c r="F64" s="62">
        <f t="shared" si="1"/>
        <v>4093.52</v>
      </c>
      <c r="G64" s="397">
        <v>66</v>
      </c>
      <c r="H64" s="418">
        <v>0.01</v>
      </c>
      <c r="I64" s="257">
        <v>1.8029999999999999</v>
      </c>
    </row>
    <row r="65" spans="1:9" s="1" customFormat="1" ht="11.25" x14ac:dyDescent="0.2">
      <c r="A65" s="255"/>
      <c r="B65" s="327"/>
      <c r="C65" s="256"/>
      <c r="D65" s="105"/>
      <c r="E65" s="62"/>
      <c r="F65" s="62"/>
      <c r="G65" s="397"/>
      <c r="H65" s="418"/>
      <c r="I65" s="257"/>
    </row>
    <row r="66" spans="1:9" s="1" customFormat="1" ht="19.5" x14ac:dyDescent="0.2">
      <c r="A66" s="255"/>
      <c r="B66" s="327">
        <v>634400</v>
      </c>
      <c r="C66" s="256" t="s">
        <v>393</v>
      </c>
      <c r="D66" s="105"/>
      <c r="E66" s="62">
        <v>2871.36</v>
      </c>
      <c r="F66" s="62">
        <f t="shared" si="1"/>
        <v>3445.63</v>
      </c>
      <c r="G66" s="397"/>
      <c r="H66" s="418">
        <v>0.01</v>
      </c>
      <c r="I66" s="257">
        <v>2.21</v>
      </c>
    </row>
    <row r="67" spans="1:9" s="1" customFormat="1" ht="11.25" x14ac:dyDescent="0.2">
      <c r="A67" s="255"/>
      <c r="B67" s="327">
        <v>634512</v>
      </c>
      <c r="C67" s="256" t="s">
        <v>556</v>
      </c>
      <c r="D67" s="105"/>
      <c r="E67" s="62">
        <v>7965.63</v>
      </c>
      <c r="F67" s="62">
        <f t="shared" si="1"/>
        <v>9558.76</v>
      </c>
      <c r="G67" s="397">
        <v>10</v>
      </c>
      <c r="H67" s="418">
        <v>0.05</v>
      </c>
      <c r="I67" s="257">
        <v>97</v>
      </c>
    </row>
    <row r="68" spans="1:9" s="1" customFormat="1" ht="11.25" x14ac:dyDescent="0.2">
      <c r="A68" s="255"/>
      <c r="B68" s="327">
        <v>634520</v>
      </c>
      <c r="C68" s="256" t="s">
        <v>557</v>
      </c>
      <c r="D68" s="105"/>
      <c r="E68" s="62">
        <v>5534.63</v>
      </c>
      <c r="F68" s="62">
        <f t="shared" si="1"/>
        <v>6641.56</v>
      </c>
      <c r="G68" s="397"/>
      <c r="H68" s="418">
        <v>0.02</v>
      </c>
      <c r="I68" s="257">
        <v>24.9</v>
      </c>
    </row>
    <row r="69" spans="1:9" s="1" customFormat="1" ht="25.5" x14ac:dyDescent="0.2">
      <c r="A69" s="255"/>
      <c r="B69" s="331"/>
      <c r="C69" s="335" t="s">
        <v>559</v>
      </c>
      <c r="D69" s="267"/>
      <c r="E69" s="268"/>
      <c r="F69" s="268"/>
      <c r="G69" s="411"/>
      <c r="H69" s="269"/>
      <c r="I69" s="270"/>
    </row>
    <row r="70" spans="1:9" s="1" customFormat="1" ht="19.5" x14ac:dyDescent="0.2">
      <c r="A70" s="255"/>
      <c r="B70" s="327">
        <v>635130</v>
      </c>
      <c r="C70" s="256" t="s">
        <v>560</v>
      </c>
      <c r="D70" s="105" t="s">
        <v>385</v>
      </c>
      <c r="E70" s="62">
        <v>7724.34</v>
      </c>
      <c r="F70" s="62">
        <f t="shared" ref="F70:F94" si="3">ROUND(E70*1.2,2)</f>
        <v>9269.2099999999991</v>
      </c>
      <c r="G70" s="397">
        <v>8</v>
      </c>
      <c r="H70" s="418">
        <v>0.12</v>
      </c>
      <c r="I70" s="257">
        <v>4.03</v>
      </c>
    </row>
    <row r="71" spans="1:9" s="1" customFormat="1" ht="19.5" x14ac:dyDescent="0.2">
      <c r="A71" s="255"/>
      <c r="B71" s="327">
        <v>635215</v>
      </c>
      <c r="C71" s="256" t="s">
        <v>560</v>
      </c>
      <c r="D71" s="105" t="s">
        <v>386</v>
      </c>
      <c r="E71" s="62">
        <v>9048.41</v>
      </c>
      <c r="F71" s="62">
        <f t="shared" si="3"/>
        <v>10858.09</v>
      </c>
      <c r="G71" s="397">
        <v>8</v>
      </c>
      <c r="H71" s="418">
        <v>0.09</v>
      </c>
      <c r="I71" s="257">
        <v>4.53</v>
      </c>
    </row>
    <row r="72" spans="1:9" s="1" customFormat="1" ht="19.5" x14ac:dyDescent="0.2">
      <c r="A72" s="255"/>
      <c r="B72" s="329">
        <v>635235</v>
      </c>
      <c r="C72" s="256" t="s">
        <v>560</v>
      </c>
      <c r="D72" s="105" t="s">
        <v>387</v>
      </c>
      <c r="E72" s="62">
        <v>49669.8</v>
      </c>
      <c r="F72" s="62">
        <f t="shared" si="3"/>
        <v>59603.76</v>
      </c>
      <c r="G72" s="397">
        <v>4</v>
      </c>
      <c r="H72" s="418">
        <v>0.4</v>
      </c>
      <c r="I72" s="261">
        <v>12.28</v>
      </c>
    </row>
    <row r="73" spans="1:9" s="1" customFormat="1" ht="19.5" x14ac:dyDescent="0.2">
      <c r="A73" s="255"/>
      <c r="B73" s="329">
        <v>635325</v>
      </c>
      <c r="C73" s="256" t="s">
        <v>560</v>
      </c>
      <c r="D73" s="105" t="s">
        <v>388</v>
      </c>
      <c r="E73" s="62">
        <v>62470.34</v>
      </c>
      <c r="F73" s="62">
        <f t="shared" si="3"/>
        <v>74964.41</v>
      </c>
      <c r="G73" s="397">
        <v>4</v>
      </c>
      <c r="H73" s="418">
        <v>0.38</v>
      </c>
      <c r="I73" s="257">
        <v>12.64</v>
      </c>
    </row>
    <row r="74" spans="1:9" s="1" customFormat="1" ht="19.5" x14ac:dyDescent="0.2">
      <c r="A74" s="255"/>
      <c r="B74" s="327">
        <v>635115</v>
      </c>
      <c r="C74" s="256" t="s">
        <v>561</v>
      </c>
      <c r="D74" s="105" t="s">
        <v>385</v>
      </c>
      <c r="E74" s="62">
        <v>9069.5300000000007</v>
      </c>
      <c r="F74" s="62">
        <f t="shared" si="3"/>
        <v>10883.44</v>
      </c>
      <c r="G74" s="397">
        <v>8</v>
      </c>
      <c r="H74" s="418">
        <v>0.14000000000000001</v>
      </c>
      <c r="I74" s="257">
        <v>4.7</v>
      </c>
    </row>
    <row r="75" spans="1:9" s="1" customFormat="1" ht="19.5" x14ac:dyDescent="0.2">
      <c r="A75" s="255"/>
      <c r="B75" s="327">
        <v>635210</v>
      </c>
      <c r="C75" s="256" t="s">
        <v>561</v>
      </c>
      <c r="D75" s="105" t="s">
        <v>386</v>
      </c>
      <c r="E75" s="62">
        <v>9500.85</v>
      </c>
      <c r="F75" s="62">
        <f t="shared" si="3"/>
        <v>11401.02</v>
      </c>
      <c r="G75" s="397">
        <v>8</v>
      </c>
      <c r="H75" s="418">
        <v>0.12</v>
      </c>
      <c r="I75" s="257">
        <v>5.58</v>
      </c>
    </row>
    <row r="76" spans="1:9" s="1" customFormat="1" ht="19.5" x14ac:dyDescent="0.2">
      <c r="A76" s="255"/>
      <c r="B76" s="327">
        <v>635220</v>
      </c>
      <c r="C76" s="256" t="s">
        <v>561</v>
      </c>
      <c r="D76" s="105" t="s">
        <v>387</v>
      </c>
      <c r="E76" s="62">
        <v>54139.77</v>
      </c>
      <c r="F76" s="62">
        <f t="shared" si="3"/>
        <v>64967.72</v>
      </c>
      <c r="G76" s="397">
        <v>4</v>
      </c>
      <c r="H76" s="418">
        <v>1</v>
      </c>
      <c r="I76" s="257">
        <v>14.05</v>
      </c>
    </row>
    <row r="77" spans="1:9" s="1" customFormat="1" ht="19.5" x14ac:dyDescent="0.2">
      <c r="A77" s="255"/>
      <c r="B77" s="327">
        <v>635310</v>
      </c>
      <c r="C77" s="256" t="s">
        <v>561</v>
      </c>
      <c r="D77" s="105" t="s">
        <v>388</v>
      </c>
      <c r="E77" s="62">
        <v>66180.19</v>
      </c>
      <c r="F77" s="62">
        <f t="shared" si="3"/>
        <v>79416.23</v>
      </c>
      <c r="G77" s="397">
        <v>4</v>
      </c>
      <c r="H77" s="418">
        <v>0.95</v>
      </c>
      <c r="I77" s="257">
        <v>14.91</v>
      </c>
    </row>
    <row r="78" spans="1:9" s="1" customFormat="1" ht="11.25" x14ac:dyDescent="0.2">
      <c r="A78" s="255"/>
      <c r="B78" s="327">
        <v>661600</v>
      </c>
      <c r="C78" s="256" t="s">
        <v>566</v>
      </c>
      <c r="D78" s="105">
        <v>425</v>
      </c>
      <c r="E78" s="62">
        <v>4050.68</v>
      </c>
      <c r="F78" s="62">
        <f t="shared" si="3"/>
        <v>4860.82</v>
      </c>
      <c r="G78" s="397"/>
      <c r="H78" s="418">
        <v>0.02</v>
      </c>
      <c r="I78" s="257">
        <v>0.69</v>
      </c>
    </row>
    <row r="79" spans="1:9" s="1" customFormat="1" ht="11.25" x14ac:dyDescent="0.2">
      <c r="A79" s="255"/>
      <c r="B79" s="327">
        <v>635620</v>
      </c>
      <c r="C79" s="256" t="s">
        <v>567</v>
      </c>
      <c r="D79" s="105"/>
      <c r="E79" s="62">
        <v>1505.05</v>
      </c>
      <c r="F79" s="62">
        <f t="shared" si="3"/>
        <v>1806.06</v>
      </c>
      <c r="G79" s="397"/>
      <c r="H79" s="418">
        <v>0.01</v>
      </c>
      <c r="I79" s="257">
        <v>0.66</v>
      </c>
    </row>
    <row r="80" spans="1:9" s="1" customFormat="1" ht="11.25" x14ac:dyDescent="0.2">
      <c r="A80" s="255"/>
      <c r="B80" s="327">
        <v>635020</v>
      </c>
      <c r="C80" s="256" t="s">
        <v>389</v>
      </c>
      <c r="D80" s="105">
        <v>2000</v>
      </c>
      <c r="E80" s="62">
        <v>8327.57</v>
      </c>
      <c r="F80" s="62">
        <f t="shared" si="3"/>
        <v>9993.08</v>
      </c>
      <c r="G80" s="397">
        <v>4</v>
      </c>
      <c r="H80" s="418">
        <v>0.41</v>
      </c>
      <c r="I80" s="257">
        <v>11.7</v>
      </c>
    </row>
    <row r="81" spans="1:9" s="1" customFormat="1" ht="11.25" x14ac:dyDescent="0.2">
      <c r="A81" s="255"/>
      <c r="B81" s="327">
        <v>635030</v>
      </c>
      <c r="C81" s="256" t="s">
        <v>389</v>
      </c>
      <c r="D81" s="105">
        <v>3000</v>
      </c>
      <c r="E81" s="62">
        <v>12504.92</v>
      </c>
      <c r="F81" s="62">
        <f t="shared" si="3"/>
        <v>15005.9</v>
      </c>
      <c r="G81" s="397">
        <v>4</v>
      </c>
      <c r="H81" s="418">
        <v>0.61</v>
      </c>
      <c r="I81" s="257">
        <v>17</v>
      </c>
    </row>
    <row r="82" spans="1:9" s="1" customFormat="1" ht="11.25" x14ac:dyDescent="0.2">
      <c r="A82" s="255"/>
      <c r="B82" s="327">
        <v>635060</v>
      </c>
      <c r="C82" s="256" t="s">
        <v>389</v>
      </c>
      <c r="D82" s="105">
        <v>6000</v>
      </c>
      <c r="E82" s="62">
        <v>23758.15</v>
      </c>
      <c r="F82" s="62">
        <f t="shared" si="3"/>
        <v>28509.78</v>
      </c>
      <c r="G82" s="397">
        <v>4</v>
      </c>
      <c r="H82" s="418">
        <v>1.22</v>
      </c>
      <c r="I82" s="257">
        <v>34.200000000000003</v>
      </c>
    </row>
    <row r="83" spans="1:9" s="1" customFormat="1" ht="19.5" x14ac:dyDescent="0.2">
      <c r="A83" s="255"/>
      <c r="B83" s="327">
        <v>666450</v>
      </c>
      <c r="C83" s="256" t="s">
        <v>709</v>
      </c>
      <c r="D83" s="105"/>
      <c r="E83" s="62">
        <v>9359.09</v>
      </c>
      <c r="F83" s="62">
        <f t="shared" si="3"/>
        <v>11230.91</v>
      </c>
      <c r="G83" s="397">
        <v>6</v>
      </c>
      <c r="H83" s="418">
        <v>0.06</v>
      </c>
      <c r="I83" s="257">
        <v>7.8</v>
      </c>
    </row>
    <row r="84" spans="1:9" s="1" customFormat="1" ht="19.5" x14ac:dyDescent="0.2">
      <c r="A84" s="255"/>
      <c r="B84" s="327">
        <v>666400</v>
      </c>
      <c r="C84" s="262" t="s">
        <v>710</v>
      </c>
      <c r="D84" s="105"/>
      <c r="E84" s="62">
        <v>12604.47</v>
      </c>
      <c r="F84" s="62">
        <f t="shared" si="3"/>
        <v>15125.36</v>
      </c>
      <c r="G84" s="397">
        <v>6</v>
      </c>
      <c r="H84" s="418">
        <v>0.06</v>
      </c>
      <c r="I84" s="257">
        <v>19.149999999999999</v>
      </c>
    </row>
    <row r="85" spans="1:9" s="1" customFormat="1" ht="19.5" x14ac:dyDescent="0.2">
      <c r="A85" s="255"/>
      <c r="B85" s="327">
        <v>666420</v>
      </c>
      <c r="C85" s="256" t="s">
        <v>711</v>
      </c>
      <c r="D85" s="105"/>
      <c r="E85" s="62">
        <v>15852.85</v>
      </c>
      <c r="F85" s="62">
        <f t="shared" si="3"/>
        <v>19023.419999999998</v>
      </c>
      <c r="G85" s="397">
        <v>6</v>
      </c>
      <c r="H85" s="418">
        <v>0.06</v>
      </c>
      <c r="I85" s="257">
        <v>19.649999999999999</v>
      </c>
    </row>
    <row r="86" spans="1:9" s="1" customFormat="1" ht="19.5" x14ac:dyDescent="0.2">
      <c r="A86" s="255"/>
      <c r="B86" s="327">
        <v>666410</v>
      </c>
      <c r="C86" s="256" t="s">
        <v>712</v>
      </c>
      <c r="D86" s="105"/>
      <c r="E86" s="62">
        <v>13114.17</v>
      </c>
      <c r="F86" s="62">
        <f t="shared" si="3"/>
        <v>15737</v>
      </c>
      <c r="G86" s="397">
        <v>6</v>
      </c>
      <c r="H86" s="418">
        <v>0.06</v>
      </c>
      <c r="I86" s="257">
        <v>19.45</v>
      </c>
    </row>
    <row r="87" spans="1:9" s="1" customFormat="1" ht="19.5" x14ac:dyDescent="0.2">
      <c r="A87" s="255"/>
      <c r="B87" s="327">
        <v>666430</v>
      </c>
      <c r="C87" s="256" t="s">
        <v>713</v>
      </c>
      <c r="D87" s="105"/>
      <c r="E87" s="62">
        <v>16582.78</v>
      </c>
      <c r="F87" s="62">
        <f t="shared" si="3"/>
        <v>19899.34</v>
      </c>
      <c r="G87" s="397">
        <v>6</v>
      </c>
      <c r="H87" s="418">
        <v>0.06</v>
      </c>
      <c r="I87" s="257">
        <v>20.5</v>
      </c>
    </row>
    <row r="88" spans="1:9" s="1" customFormat="1" ht="11.25" x14ac:dyDescent="0.2">
      <c r="A88" s="255"/>
      <c r="B88" s="327">
        <v>635611</v>
      </c>
      <c r="C88" s="256" t="s">
        <v>716</v>
      </c>
      <c r="D88" s="105"/>
      <c r="E88" s="62">
        <v>2675.29</v>
      </c>
      <c r="F88" s="62">
        <f t="shared" si="3"/>
        <v>3210.35</v>
      </c>
      <c r="G88" s="397"/>
      <c r="H88" s="418">
        <v>0.01</v>
      </c>
      <c r="I88" s="257">
        <v>3.1</v>
      </c>
    </row>
    <row r="89" spans="1:9" s="1" customFormat="1" ht="19.5" x14ac:dyDescent="0.2">
      <c r="A89" s="255"/>
      <c r="B89" s="327">
        <v>635400</v>
      </c>
      <c r="C89" s="256" t="s">
        <v>394</v>
      </c>
      <c r="D89" s="105"/>
      <c r="E89" s="62">
        <v>3927.03</v>
      </c>
      <c r="F89" s="62">
        <f t="shared" si="3"/>
        <v>4712.4399999999996</v>
      </c>
      <c r="G89" s="397"/>
      <c r="H89" s="418">
        <v>0.01</v>
      </c>
      <c r="I89" s="257">
        <v>1.85</v>
      </c>
    </row>
    <row r="90" spans="1:9" s="1" customFormat="1" ht="19.5" x14ac:dyDescent="0.2">
      <c r="A90" s="255"/>
      <c r="B90" s="327">
        <v>635411</v>
      </c>
      <c r="C90" s="256" t="s">
        <v>562</v>
      </c>
      <c r="D90" s="105"/>
      <c r="E90" s="62">
        <v>30631.95</v>
      </c>
      <c r="F90" s="62">
        <f t="shared" si="3"/>
        <v>36758.339999999997</v>
      </c>
      <c r="G90" s="397">
        <v>4</v>
      </c>
      <c r="H90" s="418">
        <v>0.18</v>
      </c>
      <c r="I90" s="257">
        <v>45.75</v>
      </c>
    </row>
    <row r="91" spans="1:9" s="1" customFormat="1" ht="19.5" x14ac:dyDescent="0.2">
      <c r="A91" s="255"/>
      <c r="B91" s="327">
        <v>635426</v>
      </c>
      <c r="C91" s="256" t="s">
        <v>563</v>
      </c>
      <c r="D91" s="105"/>
      <c r="E91" s="62">
        <v>26677.77</v>
      </c>
      <c r="F91" s="62">
        <f t="shared" si="3"/>
        <v>32013.32</v>
      </c>
      <c r="G91" s="397">
        <v>4</v>
      </c>
      <c r="H91" s="418">
        <v>0.18</v>
      </c>
      <c r="I91" s="257">
        <v>46.5</v>
      </c>
    </row>
    <row r="92" spans="1:9" s="1" customFormat="1" ht="19.5" x14ac:dyDescent="0.2">
      <c r="A92" s="255"/>
      <c r="B92" s="327">
        <v>635436</v>
      </c>
      <c r="C92" s="256" t="s">
        <v>717</v>
      </c>
      <c r="D92" s="105"/>
      <c r="E92" s="62">
        <v>26885.89</v>
      </c>
      <c r="F92" s="62">
        <f t="shared" si="3"/>
        <v>32263.07</v>
      </c>
      <c r="G92" s="397">
        <v>4</v>
      </c>
      <c r="H92" s="418">
        <v>0.14000000000000001</v>
      </c>
      <c r="I92" s="257">
        <v>54</v>
      </c>
    </row>
    <row r="93" spans="1:9" s="1" customFormat="1" ht="11.25" x14ac:dyDescent="0.2">
      <c r="A93" s="255"/>
      <c r="B93" s="327">
        <v>635512</v>
      </c>
      <c r="C93" s="256" t="s">
        <v>568</v>
      </c>
      <c r="D93" s="105"/>
      <c r="E93" s="62">
        <v>8366.7800000000007</v>
      </c>
      <c r="F93" s="62">
        <f t="shared" si="3"/>
        <v>10040.14</v>
      </c>
      <c r="G93" s="397">
        <v>10</v>
      </c>
      <c r="H93" s="418">
        <v>0.03</v>
      </c>
      <c r="I93" s="257">
        <v>105</v>
      </c>
    </row>
    <row r="94" spans="1:9" s="1" customFormat="1" ht="11.25" x14ac:dyDescent="0.2">
      <c r="A94" s="255"/>
      <c r="B94" s="362">
        <v>634520</v>
      </c>
      <c r="C94" s="363" t="s">
        <v>557</v>
      </c>
      <c r="D94" s="272"/>
      <c r="E94" s="364">
        <v>5534.63</v>
      </c>
      <c r="F94" s="364">
        <f t="shared" si="3"/>
        <v>6641.56</v>
      </c>
      <c r="G94" s="408"/>
      <c r="H94" s="420">
        <v>0.02</v>
      </c>
      <c r="I94" s="365">
        <v>24.9</v>
      </c>
    </row>
    <row r="95" spans="1:9" s="1" customFormat="1" x14ac:dyDescent="0.2">
      <c r="A95" s="255"/>
      <c r="B95" s="108"/>
      <c r="C95" s="158"/>
      <c r="D95" s="63"/>
      <c r="E95" s="30"/>
      <c r="F95" s="30"/>
      <c r="G95" s="162" t="s">
        <v>315</v>
      </c>
      <c r="H95" s="97"/>
      <c r="I95" s="108"/>
    </row>
    <row r="96" spans="1:9" s="1" customFormat="1" ht="15" customHeight="1" x14ac:dyDescent="0.2">
      <c r="A96" s="255"/>
      <c r="B96" s="109"/>
      <c r="C96" s="158"/>
      <c r="D96" s="63"/>
      <c r="E96" s="30"/>
      <c r="F96" s="30"/>
      <c r="G96" s="162" t="s">
        <v>314</v>
      </c>
      <c r="H96" s="30"/>
      <c r="I96" s="108"/>
    </row>
    <row r="97" spans="1:9" s="1" customFormat="1" ht="15" customHeight="1" x14ac:dyDescent="0.2">
      <c r="A97" s="255"/>
      <c r="B97" s="109"/>
      <c r="C97" s="158"/>
      <c r="D97" s="159"/>
      <c r="E97" s="18"/>
      <c r="F97" s="18"/>
      <c r="G97" s="159"/>
      <c r="H97" s="36"/>
      <c r="I97" s="108"/>
    </row>
    <row r="98" spans="1:9" s="1" customFormat="1" ht="15" customHeight="1" x14ac:dyDescent="0.2">
      <c r="A98" s="255"/>
      <c r="B98" s="108"/>
      <c r="C98" s="158"/>
      <c r="D98" s="159"/>
      <c r="E98" s="18"/>
      <c r="F98" s="18"/>
      <c r="G98" s="159"/>
      <c r="H98" s="16"/>
      <c r="I98" s="108"/>
    </row>
    <row r="99" spans="1:9" s="1" customFormat="1" ht="15" customHeight="1" x14ac:dyDescent="0.2">
      <c r="A99" s="255"/>
      <c r="B99" s="110"/>
      <c r="C99" s="158"/>
      <c r="D99" s="159"/>
      <c r="E99" s="18"/>
      <c r="F99" s="18"/>
      <c r="G99" s="159"/>
      <c r="H99" s="16"/>
      <c r="I99" s="108"/>
    </row>
    <row r="100" spans="1:9" s="1" customFormat="1" ht="24.95" customHeight="1" x14ac:dyDescent="0.2">
      <c r="A100" s="255"/>
      <c r="B100" s="108"/>
      <c r="C100" s="158"/>
      <c r="D100" s="108"/>
      <c r="E100" s="37"/>
      <c r="F100" s="37"/>
      <c r="G100" s="110"/>
      <c r="H100" s="22"/>
      <c r="I100" s="108"/>
    </row>
    <row r="101" spans="1:9" s="1" customFormat="1" ht="24.95" customHeight="1" x14ac:dyDescent="0.2">
      <c r="A101" s="255"/>
      <c r="B101" s="108"/>
      <c r="C101" s="158"/>
      <c r="D101" s="108"/>
      <c r="E101" s="30"/>
      <c r="F101" s="30"/>
      <c r="G101" s="72"/>
      <c r="H101" s="23"/>
      <c r="I101" s="108"/>
    </row>
    <row r="102" spans="1:9" s="1" customFormat="1" ht="24.95" customHeight="1" x14ac:dyDescent="0.2">
      <c r="A102" s="255"/>
      <c r="B102" s="108"/>
      <c r="C102" s="158"/>
      <c r="D102" s="108"/>
      <c r="E102" s="30"/>
      <c r="F102" s="30"/>
      <c r="G102" s="108"/>
      <c r="H102" s="30"/>
      <c r="I102" s="108"/>
    </row>
    <row r="103" spans="1:9" s="1" customFormat="1" ht="24.95" customHeight="1" x14ac:dyDescent="0.2">
      <c r="A103" s="255"/>
      <c r="B103" s="108"/>
      <c r="C103" s="158"/>
      <c r="D103" s="108"/>
      <c r="E103" s="30"/>
      <c r="F103" s="30"/>
      <c r="G103" s="108"/>
      <c r="H103" s="30"/>
      <c r="I103" s="108"/>
    </row>
    <row r="104" spans="1:9" s="1" customFormat="1" ht="24.95" customHeight="1" x14ac:dyDescent="0.2">
      <c r="A104" s="255"/>
      <c r="B104" s="108"/>
      <c r="C104" s="158"/>
      <c r="D104" s="108"/>
      <c r="E104" s="30"/>
      <c r="F104" s="30"/>
      <c r="G104" s="108"/>
      <c r="H104" s="30"/>
      <c r="I104" s="108"/>
    </row>
    <row r="105" spans="1:9" s="1" customFormat="1" ht="24.95" customHeight="1" x14ac:dyDescent="0.2">
      <c r="A105" s="255"/>
      <c r="B105" s="108"/>
      <c r="C105" s="158"/>
      <c r="D105" s="108"/>
      <c r="E105" s="30"/>
      <c r="F105" s="30"/>
      <c r="G105" s="108"/>
      <c r="H105" s="30"/>
      <c r="I105" s="108"/>
    </row>
    <row r="106" spans="1:9" s="1" customFormat="1" ht="24.95" customHeight="1" x14ac:dyDescent="0.2">
      <c r="A106" s="255"/>
      <c r="B106" s="108"/>
      <c r="C106" s="158"/>
      <c r="D106" s="108"/>
      <c r="E106" s="30"/>
      <c r="F106" s="30"/>
      <c r="G106" s="108"/>
      <c r="H106" s="30"/>
      <c r="I106" s="108"/>
    </row>
    <row r="107" spans="1:9" s="1" customFormat="1" ht="24.95" customHeight="1" x14ac:dyDescent="0.2">
      <c r="A107" s="255"/>
      <c r="B107" s="108"/>
      <c r="C107" s="158"/>
      <c r="D107" s="108"/>
      <c r="E107" s="30"/>
      <c r="F107" s="30"/>
      <c r="G107" s="108"/>
      <c r="H107" s="30"/>
      <c r="I107" s="108"/>
    </row>
    <row r="108" spans="1:9" s="1" customFormat="1" ht="24.95" customHeight="1" x14ac:dyDescent="0.2">
      <c r="A108" s="255"/>
      <c r="B108" s="108"/>
      <c r="C108" s="158"/>
      <c r="D108" s="108"/>
      <c r="E108" s="30"/>
      <c r="F108" s="30"/>
      <c r="G108" s="108"/>
      <c r="H108" s="30"/>
      <c r="I108" s="108"/>
    </row>
    <row r="109" spans="1:9" s="1" customFormat="1" ht="24.95" customHeight="1" x14ac:dyDescent="0.2">
      <c r="A109" s="255"/>
      <c r="B109" s="108"/>
      <c r="C109" s="158"/>
      <c r="D109" s="108"/>
      <c r="E109" s="30"/>
      <c r="F109" s="30"/>
      <c r="G109" s="108"/>
      <c r="H109" s="30"/>
      <c r="I109" s="108"/>
    </row>
    <row r="110" spans="1:9" s="1" customFormat="1" ht="24.95" customHeight="1" x14ac:dyDescent="0.2">
      <c r="A110" s="255"/>
      <c r="B110" s="108"/>
      <c r="C110" s="158"/>
      <c r="D110" s="108"/>
      <c r="E110" s="30"/>
      <c r="F110" s="30"/>
      <c r="G110" s="108"/>
      <c r="H110" s="30"/>
      <c r="I110" s="108"/>
    </row>
    <row r="111" spans="1:9" s="1" customFormat="1" ht="24.95" customHeight="1" x14ac:dyDescent="0.2">
      <c r="A111" s="255"/>
      <c r="B111" s="108"/>
      <c r="C111" s="158"/>
      <c r="D111" s="108"/>
      <c r="E111" s="30"/>
      <c r="F111" s="30"/>
      <c r="G111" s="108"/>
      <c r="H111" s="30"/>
      <c r="I111" s="108"/>
    </row>
    <row r="112" spans="1:9" s="1" customFormat="1" ht="24.95" customHeight="1" x14ac:dyDescent="0.2">
      <c r="A112" s="255"/>
      <c r="B112" s="108"/>
      <c r="C112" s="158"/>
      <c r="D112" s="108"/>
      <c r="E112" s="30"/>
      <c r="F112" s="30"/>
      <c r="G112" s="108"/>
      <c r="H112" s="30"/>
      <c r="I112" s="108"/>
    </row>
    <row r="113" spans="1:9" s="1" customFormat="1" ht="24.95" customHeight="1" x14ac:dyDescent="0.2">
      <c r="A113" s="255"/>
      <c r="B113" s="108"/>
      <c r="C113" s="158"/>
      <c r="D113" s="108"/>
      <c r="E113" s="30"/>
      <c r="F113" s="30"/>
      <c r="G113" s="108"/>
      <c r="H113" s="30"/>
      <c r="I113" s="108"/>
    </row>
    <row r="114" spans="1:9" s="1" customFormat="1" ht="24.95" customHeight="1" x14ac:dyDescent="0.2">
      <c r="A114" s="255"/>
      <c r="B114" s="108"/>
      <c r="C114" s="158"/>
      <c r="D114" s="108"/>
      <c r="E114" s="30"/>
      <c r="F114" s="30"/>
      <c r="G114" s="108"/>
      <c r="H114" s="30"/>
      <c r="I114" s="108"/>
    </row>
    <row r="115" spans="1:9" s="1" customFormat="1" ht="24.95" customHeight="1" x14ac:dyDescent="0.2">
      <c r="A115" s="255"/>
      <c r="B115" s="108"/>
      <c r="D115" s="30"/>
      <c r="E115" s="30"/>
      <c r="F115" s="30"/>
      <c r="G115" s="108"/>
      <c r="H115" s="30"/>
      <c r="I115" s="108"/>
    </row>
    <row r="116" spans="1:9" s="1" customFormat="1" ht="24.95" customHeight="1" x14ac:dyDescent="0.2">
      <c r="A116" s="255"/>
      <c r="B116" s="108"/>
      <c r="D116" s="30"/>
      <c r="E116" s="30"/>
      <c r="F116" s="30"/>
      <c r="G116" s="108"/>
      <c r="H116" s="30"/>
      <c r="I116" s="108"/>
    </row>
    <row r="117" spans="1:9" s="1" customFormat="1" ht="24.95" customHeight="1" x14ac:dyDescent="0.2">
      <c r="A117" s="255"/>
      <c r="B117" s="108"/>
      <c r="D117" s="30"/>
      <c r="E117" s="30"/>
      <c r="F117" s="30"/>
      <c r="G117" s="108"/>
      <c r="H117" s="30"/>
      <c r="I117" s="108"/>
    </row>
    <row r="118" spans="1:9" s="1" customFormat="1" ht="24.95" customHeight="1" x14ac:dyDescent="0.2">
      <c r="A118" s="255"/>
      <c r="B118" s="108"/>
      <c r="D118" s="30"/>
      <c r="E118" s="30"/>
      <c r="F118" s="30"/>
      <c r="G118" s="108"/>
      <c r="H118" s="30"/>
      <c r="I118" s="108"/>
    </row>
    <row r="119" spans="1:9" s="1" customFormat="1" ht="24.95" customHeight="1" x14ac:dyDescent="0.2">
      <c r="A119" s="255"/>
      <c r="B119" s="108"/>
      <c r="D119" s="30"/>
      <c r="E119" s="30"/>
      <c r="F119" s="30"/>
      <c r="G119" s="108"/>
      <c r="H119" s="30"/>
      <c r="I119" s="108"/>
    </row>
    <row r="120" spans="1:9" s="1" customFormat="1" ht="24.95" customHeight="1" x14ac:dyDescent="0.2">
      <c r="A120" s="255"/>
      <c r="B120" s="108"/>
      <c r="D120" s="30"/>
      <c r="E120" s="30"/>
      <c r="F120" s="30"/>
      <c r="G120" s="108"/>
      <c r="H120" s="30"/>
      <c r="I120" s="108"/>
    </row>
    <row r="121" spans="1:9" s="1" customFormat="1" ht="24.95" customHeight="1" x14ac:dyDescent="0.2">
      <c r="A121" s="255"/>
      <c r="B121" s="108"/>
      <c r="D121" s="30"/>
      <c r="E121" s="30"/>
      <c r="F121" s="30"/>
      <c r="G121" s="108"/>
      <c r="H121" s="30"/>
      <c r="I121" s="108"/>
    </row>
    <row r="122" spans="1:9" s="1" customFormat="1" ht="24.95" customHeight="1" x14ac:dyDescent="0.2">
      <c r="A122" s="255"/>
      <c r="B122" s="108"/>
      <c r="D122" s="30"/>
      <c r="E122" s="30"/>
      <c r="F122" s="30"/>
      <c r="G122" s="108"/>
      <c r="H122" s="30"/>
      <c r="I122" s="108"/>
    </row>
    <row r="123" spans="1:9" s="1" customFormat="1" ht="24.95" customHeight="1" x14ac:dyDescent="0.2">
      <c r="A123" s="255"/>
      <c r="B123" s="108"/>
      <c r="D123" s="30"/>
      <c r="E123" s="30"/>
      <c r="F123" s="30"/>
      <c r="G123" s="108"/>
      <c r="H123" s="30"/>
      <c r="I123" s="108"/>
    </row>
    <row r="124" spans="1:9" s="1" customFormat="1" ht="24.95" customHeight="1" x14ac:dyDescent="0.2">
      <c r="A124" s="255"/>
      <c r="B124" s="108"/>
      <c r="D124" s="30"/>
      <c r="E124" s="30"/>
      <c r="F124" s="30"/>
      <c r="G124" s="108"/>
      <c r="H124" s="30"/>
      <c r="I124" s="108"/>
    </row>
    <row r="125" spans="1:9" s="1" customFormat="1" ht="24.95" customHeight="1" x14ac:dyDescent="0.2">
      <c r="A125" s="255"/>
      <c r="B125" s="108"/>
      <c r="D125" s="30"/>
      <c r="E125" s="30"/>
      <c r="F125" s="30"/>
      <c r="G125" s="108"/>
      <c r="H125" s="30"/>
      <c r="I125" s="108"/>
    </row>
    <row r="126" spans="1:9" s="1" customFormat="1" ht="24.95" customHeight="1" x14ac:dyDescent="0.2">
      <c r="A126" s="255"/>
      <c r="B126" s="108"/>
      <c r="D126" s="30"/>
      <c r="E126" s="30"/>
      <c r="F126" s="30"/>
      <c r="G126" s="108"/>
      <c r="H126" s="30"/>
      <c r="I126" s="108"/>
    </row>
    <row r="127" spans="1:9" s="1" customFormat="1" ht="24.95" customHeight="1" x14ac:dyDescent="0.2">
      <c r="A127" s="27"/>
      <c r="B127" s="108"/>
      <c r="D127" s="30"/>
      <c r="E127" s="30"/>
      <c r="F127" s="30"/>
      <c r="G127" s="108"/>
      <c r="H127" s="30"/>
      <c r="I127" s="108"/>
    </row>
    <row r="128" spans="1:9" ht="24.95" customHeight="1" x14ac:dyDescent="0.2">
      <c r="B128" s="108"/>
    </row>
    <row r="129" spans="1:2" ht="24.95" customHeight="1" x14ac:dyDescent="0.2">
      <c r="B129" s="108"/>
    </row>
    <row r="130" spans="1:2" ht="24.95" customHeight="1" x14ac:dyDescent="0.2">
      <c r="B130" s="108"/>
    </row>
    <row r="131" spans="1:2" ht="24.95" customHeight="1" x14ac:dyDescent="0.2">
      <c r="A131" s="19"/>
      <c r="B131" s="108"/>
    </row>
    <row r="132" spans="1:2" ht="24.95" customHeight="1" x14ac:dyDescent="0.2">
      <c r="A132" s="20"/>
      <c r="B132" s="108"/>
    </row>
    <row r="133" spans="1:2" ht="24.95" customHeight="1" x14ac:dyDescent="0.2">
      <c r="A133" s="20"/>
      <c r="B133" s="108"/>
    </row>
    <row r="134" spans="1:2" x14ac:dyDescent="0.2">
      <c r="B134" s="108"/>
    </row>
    <row r="135" spans="1:2" x14ac:dyDescent="0.2">
      <c r="B135" s="108"/>
    </row>
    <row r="136" spans="1:2" x14ac:dyDescent="0.2">
      <c r="B136" s="108"/>
    </row>
    <row r="137" spans="1:2" x14ac:dyDescent="0.2">
      <c r="B137" s="108"/>
    </row>
    <row r="138" spans="1:2" x14ac:dyDescent="0.2">
      <c r="B138" s="108"/>
    </row>
    <row r="139" spans="1:2" x14ac:dyDescent="0.2">
      <c r="B139" s="108"/>
    </row>
    <row r="140" spans="1:2" x14ac:dyDescent="0.2">
      <c r="B140" s="108"/>
    </row>
    <row r="141" spans="1:2" x14ac:dyDescent="0.2">
      <c r="B141" s="108"/>
    </row>
    <row r="142" spans="1:2" x14ac:dyDescent="0.2">
      <c r="B142" s="108"/>
    </row>
    <row r="143" spans="1:2" x14ac:dyDescent="0.2">
      <c r="B143" s="108"/>
    </row>
    <row r="144" spans="1:2" x14ac:dyDescent="0.2">
      <c r="B144" s="108"/>
    </row>
    <row r="145" spans="2:2" x14ac:dyDescent="0.2">
      <c r="B145" s="108"/>
    </row>
    <row r="146" spans="2:2" x14ac:dyDescent="0.2">
      <c r="B146" s="108"/>
    </row>
    <row r="147" spans="2:2" x14ac:dyDescent="0.2">
      <c r="B147" s="108"/>
    </row>
    <row r="148" spans="2:2" x14ac:dyDescent="0.2">
      <c r="B148" s="108"/>
    </row>
    <row r="149" spans="2:2" x14ac:dyDescent="0.2">
      <c r="B149" s="108"/>
    </row>
    <row r="150" spans="2:2" x14ac:dyDescent="0.2">
      <c r="B150" s="108"/>
    </row>
    <row r="151" spans="2:2" x14ac:dyDescent="0.2">
      <c r="B151" s="108"/>
    </row>
    <row r="152" spans="2:2" x14ac:dyDescent="0.2">
      <c r="B152" s="108"/>
    </row>
  </sheetData>
  <autoFilter ref="A12:I127"/>
  <mergeCells count="2">
    <mergeCell ref="B1:I1"/>
    <mergeCell ref="D10:H10"/>
  </mergeCells>
  <hyperlinks>
    <hyperlink ref="C6" r:id="rId1"/>
    <hyperlink ref="D10" r:id="rId2" display="* - схема подбора можно посмотреть или скачать  по ссылке"/>
  </hyperlinks>
  <pageMargins left="0.5" right="0.3" top="0.26" bottom="0.31" header="0.3" footer="0.27"/>
  <pageSetup paperSize="9" orientation="portrait" horizontalDpi="300" vertic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Доп. ассорт.|Комплектующие</vt:lpstr>
      <vt:lpstr>Внутренняя HT</vt:lpstr>
      <vt:lpstr>Внутренняя HT (белая)</vt:lpstr>
      <vt:lpstr>Наружная KG</vt:lpstr>
      <vt:lpstr>Бесшумная Skolan</vt:lpstr>
      <vt:lpstr>Усиленная KG2000</vt:lpstr>
      <vt:lpstr>Колодцы new</vt:lpstr>
      <vt:lpstr>'Внутренняя HT'!Область_печати</vt:lpstr>
      <vt:lpstr>'Доп. ассорт.|Комплектующие'!Область_печати</vt:lpstr>
    </vt:vector>
  </TitlesOfParts>
  <Company>OSTENDORF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Громов</dc:creator>
  <cp:lastModifiedBy>Виталий</cp:lastModifiedBy>
  <cp:lastPrinted>2021-01-29T05:26:39Z</cp:lastPrinted>
  <dcterms:created xsi:type="dcterms:W3CDTF">2001-11-29T09:02:47Z</dcterms:created>
  <dcterms:modified xsi:type="dcterms:W3CDTF">2025-04-07T14:20:40Z</dcterms:modified>
</cp:coreProperties>
</file>