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olevpa\Downloads\Билтекс\"/>
    </mc:Choice>
  </mc:AlternateContent>
  <bookViews>
    <workbookView xWindow="0" yWindow="0" windowWidth="28776" windowHeight="12276"/>
  </bookViews>
  <sheets>
    <sheet name="Прайс" sheetId="3" r:id="rId1"/>
    <sheet name="Описание  Спальники" sheetId="4" r:id="rId2"/>
    <sheet name="Описание Рюкзаки" sheetId="5" r:id="rId3"/>
  </sheets>
  <definedNames>
    <definedName name="_xlnm._FilterDatabase" localSheetId="0" hidden="1">Прайс!$B$3:$M$281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11" i="3" l="1"/>
  <c r="O211" i="3"/>
  <c r="J211" i="3"/>
  <c r="I211" i="3"/>
  <c r="N211" i="3" s="1"/>
  <c r="H211" i="3"/>
  <c r="P210" i="3"/>
  <c r="N210" i="3"/>
  <c r="J210" i="3"/>
  <c r="O210" i="3" s="1"/>
  <c r="I210" i="3"/>
  <c r="H210" i="3"/>
  <c r="J233" i="3"/>
  <c r="I233" i="3"/>
  <c r="H233" i="3"/>
  <c r="P234" i="3"/>
  <c r="O234" i="3"/>
  <c r="J234" i="3"/>
  <c r="I234" i="3"/>
  <c r="N234" i="3" s="1"/>
  <c r="H234" i="3"/>
  <c r="J180" i="3"/>
  <c r="I180" i="3"/>
  <c r="H180" i="3"/>
  <c r="J179" i="3"/>
  <c r="I179" i="3"/>
  <c r="H179" i="3"/>
  <c r="J178" i="3"/>
  <c r="I178" i="3"/>
  <c r="H178" i="3"/>
  <c r="P179" i="3"/>
  <c r="O179" i="3"/>
  <c r="N179" i="3"/>
  <c r="N180" i="3"/>
  <c r="O180" i="3"/>
  <c r="P180" i="3"/>
  <c r="H72" i="3"/>
  <c r="I72" i="3"/>
  <c r="J72" i="3"/>
  <c r="H73" i="3"/>
  <c r="I73" i="3"/>
  <c r="J73" i="3"/>
  <c r="J71" i="3"/>
  <c r="I71" i="3"/>
  <c r="H71" i="3"/>
  <c r="P278" i="3" l="1"/>
  <c r="P277" i="3"/>
  <c r="P276" i="3"/>
  <c r="P275" i="3"/>
  <c r="P274" i="3"/>
  <c r="P273" i="3"/>
  <c r="P272" i="3"/>
  <c r="P271" i="3"/>
  <c r="P270" i="3"/>
  <c r="P269" i="3"/>
  <c r="P268" i="3"/>
  <c r="P267" i="3"/>
  <c r="P266" i="3"/>
  <c r="P265" i="3"/>
  <c r="P264" i="3"/>
  <c r="P263" i="3"/>
  <c r="P262" i="3"/>
  <c r="P261" i="3"/>
  <c r="P260" i="3"/>
  <c r="P259" i="3"/>
  <c r="P258" i="3"/>
  <c r="P257" i="3"/>
  <c r="P256" i="3"/>
  <c r="P255" i="3"/>
  <c r="P254" i="3"/>
  <c r="P253" i="3"/>
  <c r="P252" i="3"/>
  <c r="P251" i="3"/>
  <c r="P250" i="3"/>
  <c r="P249" i="3"/>
  <c r="P248" i="3"/>
  <c r="P247" i="3"/>
  <c r="P246" i="3"/>
  <c r="P245" i="3"/>
  <c r="P244" i="3"/>
  <c r="P243" i="3"/>
  <c r="P242" i="3"/>
  <c r="P241" i="3"/>
  <c r="P240" i="3"/>
  <c r="P239" i="3"/>
  <c r="P238" i="3"/>
  <c r="P237" i="3"/>
  <c r="P236" i="3"/>
  <c r="P235" i="3"/>
  <c r="P233" i="3"/>
  <c r="P232" i="3"/>
  <c r="P231" i="3"/>
  <c r="P230" i="3"/>
  <c r="P229" i="3"/>
  <c r="P228" i="3"/>
  <c r="P227" i="3"/>
  <c r="P226" i="3"/>
  <c r="P225" i="3"/>
  <c r="P224" i="3"/>
  <c r="P223" i="3"/>
  <c r="P222" i="3"/>
  <c r="P221" i="3"/>
  <c r="P217" i="3"/>
  <c r="P216" i="3"/>
  <c r="P215" i="3"/>
  <c r="P214" i="3"/>
  <c r="P213" i="3"/>
  <c r="P212" i="3"/>
  <c r="P209" i="3"/>
  <c r="P208" i="3"/>
  <c r="P207" i="3"/>
  <c r="P206" i="3"/>
  <c r="P205" i="3"/>
  <c r="P204" i="3"/>
  <c r="P203" i="3"/>
  <c r="P202" i="3"/>
  <c r="P201" i="3"/>
  <c r="P200" i="3"/>
  <c r="P199" i="3"/>
  <c r="P198" i="3"/>
  <c r="P197" i="3"/>
  <c r="P196" i="3"/>
  <c r="P194" i="3"/>
  <c r="P193" i="3"/>
  <c r="P192" i="3"/>
  <c r="P191" i="3"/>
  <c r="P190" i="3"/>
  <c r="P189" i="3"/>
  <c r="P188" i="3"/>
  <c r="P187" i="3"/>
  <c r="P186" i="3"/>
  <c r="P185" i="3"/>
  <c r="P184" i="3"/>
  <c r="P183" i="3"/>
  <c r="P182" i="3"/>
  <c r="P181" i="3"/>
  <c r="P178" i="3"/>
  <c r="P175" i="3"/>
  <c r="P174" i="3"/>
  <c r="P173" i="3"/>
  <c r="P172" i="3"/>
  <c r="P171" i="3"/>
  <c r="P170" i="3"/>
  <c r="P169" i="3"/>
  <c r="P168" i="3"/>
  <c r="P167" i="3"/>
  <c r="P166" i="3"/>
  <c r="P165" i="3"/>
  <c r="P164" i="3"/>
  <c r="P163" i="3"/>
  <c r="P162" i="3"/>
  <c r="P161" i="3"/>
  <c r="P160" i="3"/>
  <c r="P159" i="3"/>
  <c r="P158" i="3"/>
  <c r="P157" i="3"/>
  <c r="P156" i="3"/>
  <c r="P155" i="3"/>
  <c r="P154" i="3"/>
  <c r="P153" i="3"/>
  <c r="P152" i="3"/>
  <c r="P151" i="3"/>
  <c r="P150" i="3"/>
  <c r="P149" i="3"/>
  <c r="P148" i="3"/>
  <c r="P147" i="3"/>
  <c r="P146" i="3"/>
  <c r="P145" i="3"/>
  <c r="P144" i="3"/>
  <c r="P143" i="3"/>
  <c r="P142" i="3"/>
  <c r="P141" i="3"/>
  <c r="P140" i="3"/>
  <c r="P139" i="3"/>
  <c r="P138" i="3"/>
  <c r="P137" i="3"/>
  <c r="P136" i="3"/>
  <c r="P135" i="3"/>
  <c r="P134" i="3"/>
  <c r="P133" i="3"/>
  <c r="P132" i="3"/>
  <c r="P131" i="3"/>
  <c r="P130" i="3"/>
  <c r="P129" i="3"/>
  <c r="P128" i="3"/>
  <c r="P127" i="3"/>
  <c r="P126" i="3"/>
  <c r="P125" i="3"/>
  <c r="P124" i="3"/>
  <c r="P123" i="3"/>
  <c r="P122" i="3"/>
  <c r="P121" i="3"/>
  <c r="P120" i="3"/>
  <c r="P119" i="3"/>
  <c r="P118" i="3"/>
  <c r="P117" i="3"/>
  <c r="P116" i="3"/>
  <c r="P115" i="3"/>
  <c r="P114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100" i="3"/>
  <c r="P99" i="3"/>
  <c r="P98" i="3"/>
  <c r="P97" i="3"/>
  <c r="P96" i="3"/>
  <c r="P95" i="3"/>
  <c r="P94" i="3"/>
  <c r="P93" i="3"/>
  <c r="P92" i="3"/>
  <c r="P91" i="3"/>
  <c r="P90" i="3"/>
  <c r="P89" i="3"/>
  <c r="P88" i="3"/>
  <c r="P87" i="3"/>
  <c r="P86" i="3"/>
  <c r="P85" i="3"/>
  <c r="P84" i="3"/>
  <c r="P83" i="3"/>
  <c r="P82" i="3"/>
  <c r="P81" i="3"/>
  <c r="P80" i="3"/>
  <c r="P79" i="3"/>
  <c r="P78" i="3"/>
  <c r="P77" i="3"/>
  <c r="P76" i="3"/>
  <c r="P75" i="3"/>
  <c r="P74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P4" i="3"/>
  <c r="P279" i="3" l="1"/>
  <c r="P2" i="3" s="1"/>
  <c r="P3" i="3" s="1"/>
  <c r="K2" i="3" l="1"/>
  <c r="J278" i="3" l="1"/>
  <c r="O278" i="3" s="1"/>
  <c r="I278" i="3"/>
  <c r="N278" i="3" s="1"/>
  <c r="H278" i="3"/>
  <c r="J277" i="3"/>
  <c r="O277" i="3" s="1"/>
  <c r="I277" i="3"/>
  <c r="N277" i="3" s="1"/>
  <c r="H277" i="3"/>
  <c r="J276" i="3"/>
  <c r="O276" i="3" s="1"/>
  <c r="I276" i="3"/>
  <c r="N276" i="3" s="1"/>
  <c r="H276" i="3"/>
  <c r="J275" i="3"/>
  <c r="O275" i="3" s="1"/>
  <c r="I275" i="3"/>
  <c r="N275" i="3" s="1"/>
  <c r="H275" i="3"/>
  <c r="J274" i="3"/>
  <c r="O274" i="3" s="1"/>
  <c r="I274" i="3"/>
  <c r="N274" i="3" s="1"/>
  <c r="H274" i="3"/>
  <c r="J273" i="3"/>
  <c r="O273" i="3" s="1"/>
  <c r="I273" i="3"/>
  <c r="N273" i="3" s="1"/>
  <c r="H273" i="3"/>
  <c r="J272" i="3"/>
  <c r="O272" i="3" s="1"/>
  <c r="I272" i="3"/>
  <c r="N272" i="3" s="1"/>
  <c r="H272" i="3"/>
  <c r="J271" i="3"/>
  <c r="O271" i="3" s="1"/>
  <c r="I271" i="3"/>
  <c r="N271" i="3" s="1"/>
  <c r="H271" i="3"/>
  <c r="J270" i="3"/>
  <c r="O270" i="3" s="1"/>
  <c r="I270" i="3"/>
  <c r="N270" i="3" s="1"/>
  <c r="H270" i="3"/>
  <c r="J269" i="3"/>
  <c r="O269" i="3" s="1"/>
  <c r="I269" i="3"/>
  <c r="N269" i="3" s="1"/>
  <c r="H269" i="3"/>
  <c r="J268" i="3"/>
  <c r="O268" i="3" s="1"/>
  <c r="I268" i="3"/>
  <c r="N268" i="3" s="1"/>
  <c r="H268" i="3"/>
  <c r="J267" i="3"/>
  <c r="O267" i="3" s="1"/>
  <c r="I267" i="3"/>
  <c r="N267" i="3" s="1"/>
  <c r="H267" i="3"/>
  <c r="J266" i="3"/>
  <c r="O266" i="3" s="1"/>
  <c r="I266" i="3"/>
  <c r="N266" i="3" s="1"/>
  <c r="H266" i="3"/>
  <c r="J265" i="3"/>
  <c r="O265" i="3" s="1"/>
  <c r="I265" i="3"/>
  <c r="N265" i="3" s="1"/>
  <c r="H265" i="3"/>
  <c r="J264" i="3"/>
  <c r="O264" i="3" s="1"/>
  <c r="I264" i="3"/>
  <c r="N264" i="3" s="1"/>
  <c r="H264" i="3"/>
  <c r="J263" i="3"/>
  <c r="O263" i="3" s="1"/>
  <c r="I263" i="3"/>
  <c r="N263" i="3" s="1"/>
  <c r="H263" i="3"/>
  <c r="J262" i="3"/>
  <c r="O262" i="3" s="1"/>
  <c r="I262" i="3"/>
  <c r="N262" i="3" s="1"/>
  <c r="H262" i="3"/>
  <c r="J261" i="3"/>
  <c r="O261" i="3" s="1"/>
  <c r="I261" i="3"/>
  <c r="N261" i="3" s="1"/>
  <c r="H261" i="3"/>
  <c r="J260" i="3"/>
  <c r="O260" i="3" s="1"/>
  <c r="I260" i="3"/>
  <c r="N260" i="3" s="1"/>
  <c r="H260" i="3"/>
  <c r="J259" i="3"/>
  <c r="O259" i="3" s="1"/>
  <c r="I259" i="3"/>
  <c r="N259" i="3" s="1"/>
  <c r="H259" i="3"/>
  <c r="J258" i="3"/>
  <c r="O258" i="3" s="1"/>
  <c r="I258" i="3"/>
  <c r="N258" i="3" s="1"/>
  <c r="H258" i="3"/>
  <c r="J257" i="3"/>
  <c r="O257" i="3" s="1"/>
  <c r="I257" i="3"/>
  <c r="N257" i="3" s="1"/>
  <c r="H257" i="3"/>
  <c r="J256" i="3"/>
  <c r="O256" i="3" s="1"/>
  <c r="I256" i="3"/>
  <c r="N256" i="3" s="1"/>
  <c r="H256" i="3"/>
  <c r="J255" i="3"/>
  <c r="O255" i="3" s="1"/>
  <c r="I255" i="3"/>
  <c r="N255" i="3" s="1"/>
  <c r="H255" i="3"/>
  <c r="J254" i="3"/>
  <c r="O254" i="3" s="1"/>
  <c r="I254" i="3"/>
  <c r="N254" i="3" s="1"/>
  <c r="H254" i="3"/>
  <c r="J253" i="3"/>
  <c r="O253" i="3" s="1"/>
  <c r="I253" i="3"/>
  <c r="N253" i="3" s="1"/>
  <c r="H253" i="3"/>
  <c r="J252" i="3"/>
  <c r="O252" i="3" s="1"/>
  <c r="I252" i="3"/>
  <c r="N252" i="3" s="1"/>
  <c r="H252" i="3"/>
  <c r="J251" i="3"/>
  <c r="O251" i="3" s="1"/>
  <c r="I251" i="3"/>
  <c r="N251" i="3" s="1"/>
  <c r="H251" i="3"/>
  <c r="J250" i="3"/>
  <c r="O250" i="3" s="1"/>
  <c r="I250" i="3"/>
  <c r="N250" i="3" s="1"/>
  <c r="H250" i="3"/>
  <c r="J249" i="3"/>
  <c r="O249" i="3" s="1"/>
  <c r="I249" i="3"/>
  <c r="N249" i="3" s="1"/>
  <c r="H249" i="3"/>
  <c r="J248" i="3"/>
  <c r="O248" i="3" s="1"/>
  <c r="I248" i="3"/>
  <c r="N248" i="3" s="1"/>
  <c r="H248" i="3"/>
  <c r="J247" i="3"/>
  <c r="O247" i="3" s="1"/>
  <c r="I247" i="3"/>
  <c r="N247" i="3" s="1"/>
  <c r="H247" i="3"/>
  <c r="J246" i="3"/>
  <c r="O246" i="3" s="1"/>
  <c r="I246" i="3"/>
  <c r="N246" i="3" s="1"/>
  <c r="H246" i="3"/>
  <c r="J245" i="3"/>
  <c r="O245" i="3" s="1"/>
  <c r="I245" i="3"/>
  <c r="N245" i="3" s="1"/>
  <c r="H245" i="3"/>
  <c r="J244" i="3"/>
  <c r="O244" i="3" s="1"/>
  <c r="I244" i="3"/>
  <c r="N244" i="3" s="1"/>
  <c r="H244" i="3"/>
  <c r="J243" i="3"/>
  <c r="O243" i="3" s="1"/>
  <c r="I243" i="3"/>
  <c r="N243" i="3" s="1"/>
  <c r="H243" i="3"/>
  <c r="J242" i="3"/>
  <c r="O242" i="3" s="1"/>
  <c r="I242" i="3"/>
  <c r="N242" i="3" s="1"/>
  <c r="H242" i="3"/>
  <c r="J241" i="3"/>
  <c r="O241" i="3" s="1"/>
  <c r="I241" i="3"/>
  <c r="N241" i="3" s="1"/>
  <c r="H241" i="3"/>
  <c r="J240" i="3"/>
  <c r="O240" i="3" s="1"/>
  <c r="I240" i="3"/>
  <c r="N240" i="3" s="1"/>
  <c r="H240" i="3"/>
  <c r="J239" i="3"/>
  <c r="O239" i="3" s="1"/>
  <c r="I239" i="3"/>
  <c r="N239" i="3" s="1"/>
  <c r="H239" i="3"/>
  <c r="J238" i="3"/>
  <c r="O238" i="3" s="1"/>
  <c r="I238" i="3"/>
  <c r="N238" i="3" s="1"/>
  <c r="H238" i="3"/>
  <c r="J237" i="3"/>
  <c r="O237" i="3" s="1"/>
  <c r="I237" i="3"/>
  <c r="N237" i="3" s="1"/>
  <c r="H237" i="3"/>
  <c r="J236" i="3"/>
  <c r="O236" i="3" s="1"/>
  <c r="I236" i="3"/>
  <c r="N236" i="3" s="1"/>
  <c r="H236" i="3"/>
  <c r="J235" i="3"/>
  <c r="O235" i="3" s="1"/>
  <c r="I235" i="3"/>
  <c r="N235" i="3" s="1"/>
  <c r="H235" i="3"/>
  <c r="O233" i="3"/>
  <c r="N233" i="3"/>
  <c r="J232" i="3"/>
  <c r="O232" i="3" s="1"/>
  <c r="I232" i="3"/>
  <c r="N232" i="3" s="1"/>
  <c r="H232" i="3"/>
  <c r="J231" i="3"/>
  <c r="O231" i="3" s="1"/>
  <c r="I231" i="3"/>
  <c r="N231" i="3" s="1"/>
  <c r="H231" i="3"/>
  <c r="J230" i="3"/>
  <c r="O230" i="3" s="1"/>
  <c r="I230" i="3"/>
  <c r="N230" i="3" s="1"/>
  <c r="H230" i="3"/>
  <c r="J229" i="3"/>
  <c r="O229" i="3" s="1"/>
  <c r="I229" i="3"/>
  <c r="N229" i="3" s="1"/>
  <c r="H229" i="3"/>
  <c r="J228" i="3"/>
  <c r="O228" i="3" s="1"/>
  <c r="I228" i="3"/>
  <c r="N228" i="3" s="1"/>
  <c r="H228" i="3"/>
  <c r="J227" i="3"/>
  <c r="O227" i="3" s="1"/>
  <c r="I227" i="3"/>
  <c r="N227" i="3" s="1"/>
  <c r="H227" i="3"/>
  <c r="J226" i="3"/>
  <c r="O226" i="3" s="1"/>
  <c r="I226" i="3"/>
  <c r="N226" i="3" s="1"/>
  <c r="H226" i="3"/>
  <c r="J225" i="3"/>
  <c r="O225" i="3" s="1"/>
  <c r="I225" i="3"/>
  <c r="N225" i="3" s="1"/>
  <c r="H225" i="3"/>
  <c r="J224" i="3"/>
  <c r="O224" i="3" s="1"/>
  <c r="I224" i="3"/>
  <c r="N224" i="3" s="1"/>
  <c r="H224" i="3"/>
  <c r="J223" i="3"/>
  <c r="O223" i="3" s="1"/>
  <c r="I223" i="3"/>
  <c r="N223" i="3" s="1"/>
  <c r="H223" i="3"/>
  <c r="J222" i="3"/>
  <c r="O222" i="3" s="1"/>
  <c r="I222" i="3"/>
  <c r="N222" i="3" s="1"/>
  <c r="H222" i="3"/>
  <c r="J221" i="3"/>
  <c r="O221" i="3" s="1"/>
  <c r="I221" i="3"/>
  <c r="N221" i="3" s="1"/>
  <c r="H221" i="3"/>
  <c r="J220" i="3"/>
  <c r="I220" i="3"/>
  <c r="H220" i="3"/>
  <c r="J219" i="3"/>
  <c r="I219" i="3"/>
  <c r="H219" i="3"/>
  <c r="J218" i="3"/>
  <c r="I218" i="3"/>
  <c r="H218" i="3"/>
  <c r="J217" i="3"/>
  <c r="O217" i="3" s="1"/>
  <c r="I217" i="3"/>
  <c r="N217" i="3" s="1"/>
  <c r="H217" i="3"/>
  <c r="J216" i="3"/>
  <c r="O216" i="3" s="1"/>
  <c r="I216" i="3"/>
  <c r="N216" i="3" s="1"/>
  <c r="H216" i="3"/>
  <c r="J215" i="3"/>
  <c r="O215" i="3" s="1"/>
  <c r="I215" i="3"/>
  <c r="N215" i="3" s="1"/>
  <c r="H215" i="3"/>
  <c r="J214" i="3"/>
  <c r="O214" i="3" s="1"/>
  <c r="I214" i="3"/>
  <c r="N214" i="3" s="1"/>
  <c r="H214" i="3"/>
  <c r="J213" i="3"/>
  <c r="O213" i="3" s="1"/>
  <c r="I213" i="3"/>
  <c r="N213" i="3" s="1"/>
  <c r="H213" i="3"/>
  <c r="J212" i="3"/>
  <c r="O212" i="3" s="1"/>
  <c r="I212" i="3"/>
  <c r="N212" i="3" s="1"/>
  <c r="H212" i="3"/>
  <c r="J209" i="3"/>
  <c r="O209" i="3" s="1"/>
  <c r="I209" i="3"/>
  <c r="N209" i="3" s="1"/>
  <c r="H209" i="3"/>
  <c r="J208" i="3"/>
  <c r="O208" i="3" s="1"/>
  <c r="I208" i="3"/>
  <c r="N208" i="3" s="1"/>
  <c r="H208" i="3"/>
  <c r="J207" i="3"/>
  <c r="O207" i="3" s="1"/>
  <c r="I207" i="3"/>
  <c r="N207" i="3" s="1"/>
  <c r="H207" i="3"/>
  <c r="J206" i="3"/>
  <c r="O206" i="3" s="1"/>
  <c r="I206" i="3"/>
  <c r="N206" i="3" s="1"/>
  <c r="H206" i="3"/>
  <c r="J205" i="3"/>
  <c r="O205" i="3" s="1"/>
  <c r="I205" i="3"/>
  <c r="N205" i="3" s="1"/>
  <c r="H205" i="3"/>
  <c r="J204" i="3"/>
  <c r="O204" i="3" s="1"/>
  <c r="I204" i="3"/>
  <c r="N204" i="3" s="1"/>
  <c r="H204" i="3"/>
  <c r="J203" i="3"/>
  <c r="O203" i="3" s="1"/>
  <c r="I203" i="3"/>
  <c r="N203" i="3" s="1"/>
  <c r="H203" i="3"/>
  <c r="J202" i="3"/>
  <c r="O202" i="3" s="1"/>
  <c r="I202" i="3"/>
  <c r="N202" i="3" s="1"/>
  <c r="H202" i="3"/>
  <c r="J201" i="3"/>
  <c r="O201" i="3" s="1"/>
  <c r="I201" i="3"/>
  <c r="N201" i="3" s="1"/>
  <c r="H201" i="3"/>
  <c r="J200" i="3"/>
  <c r="O200" i="3" s="1"/>
  <c r="I200" i="3"/>
  <c r="N200" i="3" s="1"/>
  <c r="H200" i="3"/>
  <c r="J199" i="3"/>
  <c r="O199" i="3" s="1"/>
  <c r="I199" i="3"/>
  <c r="N199" i="3" s="1"/>
  <c r="H199" i="3"/>
  <c r="J198" i="3"/>
  <c r="O198" i="3" s="1"/>
  <c r="I198" i="3"/>
  <c r="N198" i="3" s="1"/>
  <c r="H198" i="3"/>
  <c r="J197" i="3"/>
  <c r="O197" i="3" s="1"/>
  <c r="I197" i="3"/>
  <c r="N197" i="3" s="1"/>
  <c r="H197" i="3"/>
  <c r="J196" i="3"/>
  <c r="O196" i="3" s="1"/>
  <c r="I196" i="3"/>
  <c r="N196" i="3" s="1"/>
  <c r="H196" i="3"/>
  <c r="J195" i="3"/>
  <c r="I195" i="3"/>
  <c r="H195" i="3"/>
  <c r="J194" i="3"/>
  <c r="O194" i="3" s="1"/>
  <c r="I194" i="3"/>
  <c r="N194" i="3" s="1"/>
  <c r="H194" i="3"/>
  <c r="J193" i="3"/>
  <c r="O193" i="3" s="1"/>
  <c r="I193" i="3"/>
  <c r="N193" i="3" s="1"/>
  <c r="H193" i="3"/>
  <c r="J192" i="3"/>
  <c r="O192" i="3" s="1"/>
  <c r="I192" i="3"/>
  <c r="N192" i="3" s="1"/>
  <c r="H192" i="3"/>
  <c r="J191" i="3"/>
  <c r="O191" i="3" s="1"/>
  <c r="I191" i="3"/>
  <c r="N191" i="3" s="1"/>
  <c r="H191" i="3"/>
  <c r="J190" i="3"/>
  <c r="O190" i="3" s="1"/>
  <c r="I190" i="3"/>
  <c r="N190" i="3" s="1"/>
  <c r="H190" i="3"/>
  <c r="J189" i="3"/>
  <c r="O189" i="3" s="1"/>
  <c r="I189" i="3"/>
  <c r="N189" i="3" s="1"/>
  <c r="H189" i="3"/>
  <c r="J188" i="3"/>
  <c r="O188" i="3" s="1"/>
  <c r="I188" i="3"/>
  <c r="N188" i="3" s="1"/>
  <c r="H188" i="3"/>
  <c r="J187" i="3"/>
  <c r="O187" i="3" s="1"/>
  <c r="I187" i="3"/>
  <c r="N187" i="3" s="1"/>
  <c r="H187" i="3"/>
  <c r="J186" i="3"/>
  <c r="O186" i="3" s="1"/>
  <c r="I186" i="3"/>
  <c r="N186" i="3" s="1"/>
  <c r="H186" i="3"/>
  <c r="J185" i="3"/>
  <c r="O185" i="3" s="1"/>
  <c r="I185" i="3"/>
  <c r="N185" i="3" s="1"/>
  <c r="H185" i="3"/>
  <c r="J184" i="3"/>
  <c r="O184" i="3" s="1"/>
  <c r="I184" i="3"/>
  <c r="N184" i="3" s="1"/>
  <c r="H184" i="3"/>
  <c r="J183" i="3"/>
  <c r="O183" i="3" s="1"/>
  <c r="I183" i="3"/>
  <c r="N183" i="3" s="1"/>
  <c r="H183" i="3"/>
  <c r="J182" i="3"/>
  <c r="O182" i="3" s="1"/>
  <c r="I182" i="3"/>
  <c r="N182" i="3" s="1"/>
  <c r="H182" i="3"/>
  <c r="J181" i="3"/>
  <c r="O181" i="3" s="1"/>
  <c r="I181" i="3"/>
  <c r="N181" i="3" s="1"/>
  <c r="H181" i="3"/>
  <c r="J177" i="3"/>
  <c r="I177" i="3"/>
  <c r="H177" i="3"/>
  <c r="J176" i="3"/>
  <c r="O178" i="3" s="1"/>
  <c r="I176" i="3"/>
  <c r="N178" i="3" s="1"/>
  <c r="H176" i="3"/>
  <c r="J175" i="3"/>
  <c r="O175" i="3" s="1"/>
  <c r="I175" i="3"/>
  <c r="N175" i="3" s="1"/>
  <c r="H175" i="3"/>
  <c r="J174" i="3"/>
  <c r="O174" i="3" s="1"/>
  <c r="I174" i="3"/>
  <c r="N174" i="3" s="1"/>
  <c r="H174" i="3"/>
  <c r="J173" i="3"/>
  <c r="O173" i="3" s="1"/>
  <c r="I173" i="3"/>
  <c r="N173" i="3" s="1"/>
  <c r="H173" i="3"/>
  <c r="J172" i="3"/>
  <c r="O172" i="3" s="1"/>
  <c r="I172" i="3"/>
  <c r="N172" i="3" s="1"/>
  <c r="H172" i="3"/>
  <c r="J169" i="3"/>
  <c r="O169" i="3" s="1"/>
  <c r="I169" i="3"/>
  <c r="N169" i="3" s="1"/>
  <c r="H169" i="3"/>
  <c r="J168" i="3"/>
  <c r="O168" i="3" s="1"/>
  <c r="I168" i="3"/>
  <c r="N168" i="3" s="1"/>
  <c r="H168" i="3"/>
  <c r="J167" i="3"/>
  <c r="O167" i="3" s="1"/>
  <c r="I167" i="3"/>
  <c r="N167" i="3" s="1"/>
  <c r="H167" i="3"/>
  <c r="J166" i="3"/>
  <c r="O166" i="3" s="1"/>
  <c r="I166" i="3"/>
  <c r="N166" i="3" s="1"/>
  <c r="H166" i="3"/>
  <c r="J165" i="3"/>
  <c r="O165" i="3" s="1"/>
  <c r="I165" i="3"/>
  <c r="N165" i="3" s="1"/>
  <c r="H165" i="3"/>
  <c r="J164" i="3"/>
  <c r="O164" i="3" s="1"/>
  <c r="I164" i="3"/>
  <c r="N164" i="3" s="1"/>
  <c r="H164" i="3"/>
  <c r="J163" i="3"/>
  <c r="O163" i="3" s="1"/>
  <c r="I163" i="3"/>
  <c r="N163" i="3" s="1"/>
  <c r="H163" i="3"/>
  <c r="J162" i="3"/>
  <c r="O162" i="3" s="1"/>
  <c r="I162" i="3"/>
  <c r="N162" i="3" s="1"/>
  <c r="H162" i="3"/>
  <c r="J161" i="3"/>
  <c r="O161" i="3" s="1"/>
  <c r="I161" i="3"/>
  <c r="N161" i="3" s="1"/>
  <c r="H161" i="3"/>
  <c r="J160" i="3"/>
  <c r="O160" i="3" s="1"/>
  <c r="I160" i="3"/>
  <c r="N160" i="3" s="1"/>
  <c r="H160" i="3"/>
  <c r="J159" i="3"/>
  <c r="O159" i="3" s="1"/>
  <c r="I159" i="3"/>
  <c r="N159" i="3" s="1"/>
  <c r="H159" i="3"/>
  <c r="J158" i="3"/>
  <c r="O158" i="3" s="1"/>
  <c r="I158" i="3"/>
  <c r="N158" i="3" s="1"/>
  <c r="H158" i="3"/>
  <c r="J157" i="3"/>
  <c r="O157" i="3" s="1"/>
  <c r="I157" i="3"/>
  <c r="N157" i="3" s="1"/>
  <c r="H157" i="3"/>
  <c r="J156" i="3"/>
  <c r="O156" i="3" s="1"/>
  <c r="I156" i="3"/>
  <c r="N156" i="3" s="1"/>
  <c r="H156" i="3"/>
  <c r="J155" i="3"/>
  <c r="O155" i="3" s="1"/>
  <c r="I155" i="3"/>
  <c r="N155" i="3" s="1"/>
  <c r="H155" i="3"/>
  <c r="J154" i="3"/>
  <c r="O154" i="3" s="1"/>
  <c r="I154" i="3"/>
  <c r="N154" i="3" s="1"/>
  <c r="H154" i="3"/>
  <c r="J153" i="3"/>
  <c r="O153" i="3" s="1"/>
  <c r="I153" i="3"/>
  <c r="N153" i="3" s="1"/>
  <c r="H153" i="3"/>
  <c r="J152" i="3"/>
  <c r="O152" i="3" s="1"/>
  <c r="I152" i="3"/>
  <c r="N152" i="3" s="1"/>
  <c r="H152" i="3"/>
  <c r="J151" i="3"/>
  <c r="O151" i="3" s="1"/>
  <c r="I151" i="3"/>
  <c r="N151" i="3" s="1"/>
  <c r="H151" i="3"/>
  <c r="J150" i="3"/>
  <c r="O150" i="3" s="1"/>
  <c r="I150" i="3"/>
  <c r="N150" i="3" s="1"/>
  <c r="H150" i="3"/>
  <c r="J149" i="3"/>
  <c r="O149" i="3" s="1"/>
  <c r="I149" i="3"/>
  <c r="N149" i="3" s="1"/>
  <c r="H149" i="3"/>
  <c r="J148" i="3"/>
  <c r="O148" i="3" s="1"/>
  <c r="I148" i="3"/>
  <c r="N148" i="3" s="1"/>
  <c r="H148" i="3"/>
  <c r="J147" i="3"/>
  <c r="O147" i="3" s="1"/>
  <c r="I147" i="3"/>
  <c r="N147" i="3" s="1"/>
  <c r="H147" i="3"/>
  <c r="J146" i="3"/>
  <c r="O146" i="3" s="1"/>
  <c r="I146" i="3"/>
  <c r="N146" i="3" s="1"/>
  <c r="H146" i="3"/>
  <c r="J145" i="3"/>
  <c r="O145" i="3" s="1"/>
  <c r="I145" i="3"/>
  <c r="N145" i="3" s="1"/>
  <c r="H145" i="3"/>
  <c r="J144" i="3"/>
  <c r="O144" i="3" s="1"/>
  <c r="I144" i="3"/>
  <c r="N144" i="3" s="1"/>
  <c r="H144" i="3"/>
  <c r="J143" i="3"/>
  <c r="O143" i="3" s="1"/>
  <c r="I143" i="3"/>
  <c r="N143" i="3" s="1"/>
  <c r="H143" i="3"/>
  <c r="J142" i="3"/>
  <c r="O142" i="3" s="1"/>
  <c r="I142" i="3"/>
  <c r="N142" i="3" s="1"/>
  <c r="H142" i="3"/>
  <c r="J141" i="3"/>
  <c r="O141" i="3" s="1"/>
  <c r="I141" i="3"/>
  <c r="N141" i="3" s="1"/>
  <c r="H141" i="3"/>
  <c r="J140" i="3"/>
  <c r="O140" i="3" s="1"/>
  <c r="I140" i="3"/>
  <c r="N140" i="3" s="1"/>
  <c r="H140" i="3"/>
  <c r="J139" i="3"/>
  <c r="O139" i="3" s="1"/>
  <c r="I139" i="3"/>
  <c r="N139" i="3" s="1"/>
  <c r="H139" i="3"/>
  <c r="J138" i="3"/>
  <c r="O138" i="3" s="1"/>
  <c r="I138" i="3"/>
  <c r="N138" i="3" s="1"/>
  <c r="H138" i="3"/>
  <c r="J137" i="3"/>
  <c r="O137" i="3" s="1"/>
  <c r="I137" i="3"/>
  <c r="N137" i="3" s="1"/>
  <c r="H137" i="3"/>
  <c r="J136" i="3"/>
  <c r="O136" i="3" s="1"/>
  <c r="I136" i="3"/>
  <c r="N136" i="3" s="1"/>
  <c r="H136" i="3"/>
  <c r="J135" i="3"/>
  <c r="O135" i="3" s="1"/>
  <c r="I135" i="3"/>
  <c r="N135" i="3" s="1"/>
  <c r="H135" i="3"/>
  <c r="J134" i="3"/>
  <c r="O134" i="3" s="1"/>
  <c r="I134" i="3"/>
  <c r="N134" i="3" s="1"/>
  <c r="H134" i="3"/>
  <c r="J133" i="3"/>
  <c r="O133" i="3" s="1"/>
  <c r="I133" i="3"/>
  <c r="N133" i="3" s="1"/>
  <c r="H133" i="3"/>
  <c r="J132" i="3"/>
  <c r="O132" i="3" s="1"/>
  <c r="I132" i="3"/>
  <c r="N132" i="3" s="1"/>
  <c r="H132" i="3"/>
  <c r="J131" i="3"/>
  <c r="O131" i="3" s="1"/>
  <c r="I131" i="3"/>
  <c r="N131" i="3" s="1"/>
  <c r="H131" i="3"/>
  <c r="J130" i="3"/>
  <c r="O130" i="3" s="1"/>
  <c r="I130" i="3"/>
  <c r="N130" i="3" s="1"/>
  <c r="H130" i="3"/>
  <c r="J129" i="3"/>
  <c r="O129" i="3" s="1"/>
  <c r="I129" i="3"/>
  <c r="N129" i="3" s="1"/>
  <c r="H129" i="3"/>
  <c r="J128" i="3"/>
  <c r="O128" i="3" s="1"/>
  <c r="I128" i="3"/>
  <c r="N128" i="3" s="1"/>
  <c r="H128" i="3"/>
  <c r="J127" i="3"/>
  <c r="O127" i="3" s="1"/>
  <c r="I127" i="3"/>
  <c r="N127" i="3" s="1"/>
  <c r="H127" i="3"/>
  <c r="J126" i="3"/>
  <c r="O126" i="3" s="1"/>
  <c r="I126" i="3"/>
  <c r="N126" i="3" s="1"/>
  <c r="H126" i="3"/>
  <c r="J125" i="3"/>
  <c r="O125" i="3" s="1"/>
  <c r="I125" i="3"/>
  <c r="N125" i="3" s="1"/>
  <c r="H125" i="3"/>
  <c r="J124" i="3"/>
  <c r="O124" i="3" s="1"/>
  <c r="I124" i="3"/>
  <c r="N124" i="3" s="1"/>
  <c r="H124" i="3"/>
  <c r="J123" i="3"/>
  <c r="O123" i="3" s="1"/>
  <c r="I123" i="3"/>
  <c r="N123" i="3" s="1"/>
  <c r="H123" i="3"/>
  <c r="J122" i="3"/>
  <c r="O122" i="3" s="1"/>
  <c r="I122" i="3"/>
  <c r="N122" i="3" s="1"/>
  <c r="H122" i="3"/>
  <c r="J121" i="3"/>
  <c r="O121" i="3" s="1"/>
  <c r="I121" i="3"/>
  <c r="N121" i="3" s="1"/>
  <c r="H121" i="3"/>
  <c r="J120" i="3"/>
  <c r="O120" i="3" s="1"/>
  <c r="I120" i="3"/>
  <c r="N120" i="3" s="1"/>
  <c r="H120" i="3"/>
  <c r="J119" i="3"/>
  <c r="O119" i="3" s="1"/>
  <c r="I119" i="3"/>
  <c r="N119" i="3" s="1"/>
  <c r="H119" i="3"/>
  <c r="J118" i="3"/>
  <c r="O118" i="3" s="1"/>
  <c r="I118" i="3"/>
  <c r="N118" i="3" s="1"/>
  <c r="H118" i="3"/>
  <c r="J117" i="3"/>
  <c r="O117" i="3" s="1"/>
  <c r="I117" i="3"/>
  <c r="N117" i="3" s="1"/>
  <c r="H117" i="3"/>
  <c r="J116" i="3"/>
  <c r="O116" i="3" s="1"/>
  <c r="I116" i="3"/>
  <c r="N116" i="3" s="1"/>
  <c r="H116" i="3"/>
  <c r="J115" i="3"/>
  <c r="O115" i="3" s="1"/>
  <c r="I115" i="3"/>
  <c r="N115" i="3" s="1"/>
  <c r="H115" i="3"/>
  <c r="J114" i="3"/>
  <c r="O114" i="3" s="1"/>
  <c r="I114" i="3"/>
  <c r="N114" i="3" s="1"/>
  <c r="H114" i="3"/>
  <c r="J113" i="3"/>
  <c r="O113" i="3" s="1"/>
  <c r="I113" i="3"/>
  <c r="N113" i="3" s="1"/>
  <c r="H113" i="3"/>
  <c r="J112" i="3"/>
  <c r="O112" i="3" s="1"/>
  <c r="I112" i="3"/>
  <c r="N112" i="3" s="1"/>
  <c r="H112" i="3"/>
  <c r="J111" i="3"/>
  <c r="O111" i="3" s="1"/>
  <c r="I111" i="3"/>
  <c r="N111" i="3" s="1"/>
  <c r="H111" i="3"/>
  <c r="J110" i="3"/>
  <c r="O110" i="3" s="1"/>
  <c r="I110" i="3"/>
  <c r="N110" i="3" s="1"/>
  <c r="H110" i="3"/>
  <c r="J109" i="3"/>
  <c r="O109" i="3" s="1"/>
  <c r="I109" i="3"/>
  <c r="N109" i="3" s="1"/>
  <c r="H109" i="3"/>
  <c r="J108" i="3"/>
  <c r="O108" i="3" s="1"/>
  <c r="I108" i="3"/>
  <c r="N108" i="3" s="1"/>
  <c r="H108" i="3"/>
  <c r="J107" i="3"/>
  <c r="O107" i="3" s="1"/>
  <c r="I107" i="3"/>
  <c r="N107" i="3" s="1"/>
  <c r="H107" i="3"/>
  <c r="J106" i="3"/>
  <c r="O106" i="3" s="1"/>
  <c r="I106" i="3"/>
  <c r="N106" i="3" s="1"/>
  <c r="H106" i="3"/>
  <c r="J105" i="3"/>
  <c r="O105" i="3" s="1"/>
  <c r="I105" i="3"/>
  <c r="N105" i="3" s="1"/>
  <c r="H105" i="3"/>
  <c r="J104" i="3"/>
  <c r="O104" i="3" s="1"/>
  <c r="I104" i="3"/>
  <c r="N104" i="3" s="1"/>
  <c r="H104" i="3"/>
  <c r="J103" i="3"/>
  <c r="O103" i="3" s="1"/>
  <c r="I103" i="3"/>
  <c r="N103" i="3" s="1"/>
  <c r="H103" i="3"/>
  <c r="J102" i="3"/>
  <c r="O102" i="3" s="1"/>
  <c r="I102" i="3"/>
  <c r="N102" i="3" s="1"/>
  <c r="H102" i="3"/>
  <c r="J101" i="3"/>
  <c r="O101" i="3" s="1"/>
  <c r="I101" i="3"/>
  <c r="N101" i="3" s="1"/>
  <c r="H101" i="3"/>
  <c r="J100" i="3"/>
  <c r="O100" i="3" s="1"/>
  <c r="I100" i="3"/>
  <c r="N100" i="3" s="1"/>
  <c r="H100" i="3"/>
  <c r="J99" i="3"/>
  <c r="O99" i="3" s="1"/>
  <c r="I99" i="3"/>
  <c r="N99" i="3" s="1"/>
  <c r="H99" i="3"/>
  <c r="J98" i="3"/>
  <c r="O98" i="3" s="1"/>
  <c r="I98" i="3"/>
  <c r="N98" i="3" s="1"/>
  <c r="H98" i="3"/>
  <c r="J97" i="3"/>
  <c r="O97" i="3" s="1"/>
  <c r="I97" i="3"/>
  <c r="N97" i="3" s="1"/>
  <c r="H97" i="3"/>
  <c r="J96" i="3"/>
  <c r="O96" i="3" s="1"/>
  <c r="I96" i="3"/>
  <c r="N96" i="3" s="1"/>
  <c r="H96" i="3"/>
  <c r="J95" i="3"/>
  <c r="O95" i="3" s="1"/>
  <c r="I95" i="3"/>
  <c r="N95" i="3" s="1"/>
  <c r="H95" i="3"/>
  <c r="J94" i="3"/>
  <c r="O94" i="3" s="1"/>
  <c r="I94" i="3"/>
  <c r="N94" i="3" s="1"/>
  <c r="H94" i="3"/>
  <c r="J93" i="3"/>
  <c r="O93" i="3" s="1"/>
  <c r="I93" i="3"/>
  <c r="N93" i="3" s="1"/>
  <c r="H93" i="3"/>
  <c r="J92" i="3"/>
  <c r="O92" i="3" s="1"/>
  <c r="I92" i="3"/>
  <c r="N92" i="3" s="1"/>
  <c r="H92" i="3"/>
  <c r="J91" i="3"/>
  <c r="O91" i="3" s="1"/>
  <c r="I91" i="3"/>
  <c r="N91" i="3" s="1"/>
  <c r="H91" i="3"/>
  <c r="J90" i="3"/>
  <c r="O90" i="3" s="1"/>
  <c r="I90" i="3"/>
  <c r="N90" i="3" s="1"/>
  <c r="H90" i="3"/>
  <c r="J89" i="3"/>
  <c r="O89" i="3" s="1"/>
  <c r="I89" i="3"/>
  <c r="N89" i="3" s="1"/>
  <c r="H89" i="3"/>
  <c r="J88" i="3"/>
  <c r="O88" i="3" s="1"/>
  <c r="I88" i="3"/>
  <c r="N88" i="3" s="1"/>
  <c r="H88" i="3"/>
  <c r="J87" i="3"/>
  <c r="O87" i="3" s="1"/>
  <c r="I87" i="3"/>
  <c r="N87" i="3" s="1"/>
  <c r="H87" i="3"/>
  <c r="J86" i="3"/>
  <c r="O86" i="3" s="1"/>
  <c r="I86" i="3"/>
  <c r="N86" i="3" s="1"/>
  <c r="H86" i="3"/>
  <c r="J85" i="3"/>
  <c r="O85" i="3" s="1"/>
  <c r="I85" i="3"/>
  <c r="N85" i="3" s="1"/>
  <c r="H85" i="3"/>
  <c r="J84" i="3"/>
  <c r="O84" i="3" s="1"/>
  <c r="I84" i="3"/>
  <c r="N84" i="3" s="1"/>
  <c r="H84" i="3"/>
  <c r="J83" i="3"/>
  <c r="O83" i="3" s="1"/>
  <c r="I83" i="3"/>
  <c r="N83" i="3" s="1"/>
  <c r="H83" i="3"/>
  <c r="J82" i="3"/>
  <c r="O82" i="3" s="1"/>
  <c r="I82" i="3"/>
  <c r="N82" i="3" s="1"/>
  <c r="H82" i="3"/>
  <c r="J81" i="3"/>
  <c r="O81" i="3" s="1"/>
  <c r="I81" i="3"/>
  <c r="N81" i="3" s="1"/>
  <c r="H81" i="3"/>
  <c r="J80" i="3"/>
  <c r="O80" i="3" s="1"/>
  <c r="I80" i="3"/>
  <c r="N80" i="3" s="1"/>
  <c r="H80" i="3"/>
  <c r="J79" i="3"/>
  <c r="O79" i="3" s="1"/>
  <c r="I79" i="3"/>
  <c r="N79" i="3" s="1"/>
  <c r="H79" i="3"/>
  <c r="J78" i="3"/>
  <c r="O78" i="3" s="1"/>
  <c r="I78" i="3"/>
  <c r="N78" i="3" s="1"/>
  <c r="H78" i="3"/>
  <c r="J77" i="3"/>
  <c r="O77" i="3" s="1"/>
  <c r="I77" i="3"/>
  <c r="N77" i="3" s="1"/>
  <c r="H77" i="3"/>
  <c r="J76" i="3"/>
  <c r="O76" i="3" s="1"/>
  <c r="I76" i="3"/>
  <c r="N76" i="3" s="1"/>
  <c r="H76" i="3"/>
  <c r="J75" i="3"/>
  <c r="O75" i="3" s="1"/>
  <c r="I75" i="3"/>
  <c r="N75" i="3" s="1"/>
  <c r="H75" i="3"/>
  <c r="J74" i="3"/>
  <c r="O74" i="3" s="1"/>
  <c r="I74" i="3"/>
  <c r="N74" i="3" s="1"/>
  <c r="H74" i="3"/>
  <c r="J70" i="3"/>
  <c r="O70" i="3" s="1"/>
  <c r="I70" i="3"/>
  <c r="N70" i="3" s="1"/>
  <c r="H70" i="3"/>
  <c r="J69" i="3"/>
  <c r="O69" i="3" s="1"/>
  <c r="I69" i="3"/>
  <c r="N69" i="3" s="1"/>
  <c r="H69" i="3"/>
  <c r="J68" i="3"/>
  <c r="O68" i="3" s="1"/>
  <c r="I68" i="3"/>
  <c r="N68" i="3" s="1"/>
  <c r="H68" i="3"/>
  <c r="J67" i="3"/>
  <c r="O67" i="3" s="1"/>
  <c r="I67" i="3"/>
  <c r="N67" i="3" s="1"/>
  <c r="H67" i="3"/>
  <c r="J66" i="3"/>
  <c r="O66" i="3" s="1"/>
  <c r="I66" i="3"/>
  <c r="N66" i="3" s="1"/>
  <c r="H66" i="3"/>
  <c r="J65" i="3"/>
  <c r="O65" i="3" s="1"/>
  <c r="I65" i="3"/>
  <c r="N65" i="3" s="1"/>
  <c r="H65" i="3"/>
  <c r="J64" i="3"/>
  <c r="O64" i="3" s="1"/>
  <c r="I64" i="3"/>
  <c r="N64" i="3" s="1"/>
  <c r="H64" i="3"/>
  <c r="J63" i="3"/>
  <c r="O63" i="3" s="1"/>
  <c r="I63" i="3"/>
  <c r="N63" i="3" s="1"/>
  <c r="H63" i="3"/>
  <c r="J62" i="3"/>
  <c r="O62" i="3" s="1"/>
  <c r="I62" i="3"/>
  <c r="N62" i="3" s="1"/>
  <c r="H62" i="3"/>
  <c r="J61" i="3"/>
  <c r="O61" i="3" s="1"/>
  <c r="I61" i="3"/>
  <c r="N61" i="3" s="1"/>
  <c r="H61" i="3"/>
  <c r="J60" i="3"/>
  <c r="O60" i="3" s="1"/>
  <c r="I60" i="3"/>
  <c r="N60" i="3" s="1"/>
  <c r="H60" i="3"/>
  <c r="J59" i="3"/>
  <c r="O59" i="3" s="1"/>
  <c r="I59" i="3"/>
  <c r="N59" i="3" s="1"/>
  <c r="H59" i="3"/>
  <c r="J58" i="3"/>
  <c r="O58" i="3" s="1"/>
  <c r="I58" i="3"/>
  <c r="N58" i="3" s="1"/>
  <c r="H58" i="3"/>
  <c r="J57" i="3"/>
  <c r="O57" i="3" s="1"/>
  <c r="I57" i="3"/>
  <c r="N57" i="3" s="1"/>
  <c r="H57" i="3"/>
  <c r="J56" i="3"/>
  <c r="O56" i="3" s="1"/>
  <c r="I56" i="3"/>
  <c r="N56" i="3" s="1"/>
  <c r="H56" i="3"/>
  <c r="J55" i="3"/>
  <c r="O55" i="3" s="1"/>
  <c r="I55" i="3"/>
  <c r="N55" i="3" s="1"/>
  <c r="H55" i="3"/>
  <c r="J54" i="3"/>
  <c r="O54" i="3" s="1"/>
  <c r="I54" i="3"/>
  <c r="N54" i="3" s="1"/>
  <c r="H54" i="3"/>
  <c r="J53" i="3"/>
  <c r="O53" i="3" s="1"/>
  <c r="I53" i="3"/>
  <c r="N53" i="3" s="1"/>
  <c r="H53" i="3"/>
  <c r="J52" i="3"/>
  <c r="O52" i="3" s="1"/>
  <c r="I52" i="3"/>
  <c r="N52" i="3" s="1"/>
  <c r="H52" i="3"/>
  <c r="J51" i="3"/>
  <c r="O51" i="3" s="1"/>
  <c r="I51" i="3"/>
  <c r="N51" i="3" s="1"/>
  <c r="H51" i="3"/>
  <c r="J50" i="3"/>
  <c r="O50" i="3" s="1"/>
  <c r="I50" i="3"/>
  <c r="N50" i="3" s="1"/>
  <c r="H50" i="3"/>
  <c r="J49" i="3"/>
  <c r="O49" i="3" s="1"/>
  <c r="I49" i="3"/>
  <c r="N49" i="3" s="1"/>
  <c r="H49" i="3"/>
  <c r="J48" i="3"/>
  <c r="O48" i="3" s="1"/>
  <c r="I48" i="3"/>
  <c r="N48" i="3" s="1"/>
  <c r="H48" i="3"/>
  <c r="J47" i="3"/>
  <c r="O47" i="3" s="1"/>
  <c r="I47" i="3"/>
  <c r="N47" i="3" s="1"/>
  <c r="H47" i="3"/>
  <c r="J46" i="3"/>
  <c r="O46" i="3" s="1"/>
  <c r="I46" i="3"/>
  <c r="N46" i="3" s="1"/>
  <c r="H46" i="3"/>
  <c r="J45" i="3"/>
  <c r="O45" i="3" s="1"/>
  <c r="I45" i="3"/>
  <c r="N45" i="3" s="1"/>
  <c r="H45" i="3"/>
  <c r="J44" i="3"/>
  <c r="O44" i="3" s="1"/>
  <c r="I44" i="3"/>
  <c r="N44" i="3" s="1"/>
  <c r="H44" i="3"/>
  <c r="J43" i="3"/>
  <c r="O43" i="3" s="1"/>
  <c r="I43" i="3"/>
  <c r="N43" i="3" s="1"/>
  <c r="H43" i="3"/>
  <c r="J42" i="3"/>
  <c r="O42" i="3" s="1"/>
  <c r="I42" i="3"/>
  <c r="N42" i="3" s="1"/>
  <c r="H42" i="3"/>
  <c r="J41" i="3"/>
  <c r="O41" i="3" s="1"/>
  <c r="I41" i="3"/>
  <c r="N41" i="3" s="1"/>
  <c r="H41" i="3"/>
  <c r="J40" i="3"/>
  <c r="O40" i="3" s="1"/>
  <c r="I40" i="3"/>
  <c r="N40" i="3" s="1"/>
  <c r="H40" i="3"/>
  <c r="J39" i="3"/>
  <c r="O39" i="3" s="1"/>
  <c r="I39" i="3"/>
  <c r="N39" i="3" s="1"/>
  <c r="H39" i="3"/>
  <c r="J38" i="3"/>
  <c r="O38" i="3" s="1"/>
  <c r="I38" i="3"/>
  <c r="N38" i="3" s="1"/>
  <c r="H38" i="3"/>
  <c r="J37" i="3"/>
  <c r="O37" i="3" s="1"/>
  <c r="I37" i="3"/>
  <c r="N37" i="3" s="1"/>
  <c r="H37" i="3"/>
  <c r="J36" i="3"/>
  <c r="O36" i="3" s="1"/>
  <c r="I36" i="3"/>
  <c r="N36" i="3" s="1"/>
  <c r="H36" i="3"/>
  <c r="J35" i="3"/>
  <c r="O35" i="3" s="1"/>
  <c r="I35" i="3"/>
  <c r="N35" i="3" s="1"/>
  <c r="H35" i="3"/>
  <c r="J34" i="3"/>
  <c r="O34" i="3" s="1"/>
  <c r="I34" i="3"/>
  <c r="N34" i="3" s="1"/>
  <c r="H34" i="3"/>
  <c r="J33" i="3"/>
  <c r="O33" i="3" s="1"/>
  <c r="I33" i="3"/>
  <c r="N33" i="3" s="1"/>
  <c r="H33" i="3"/>
  <c r="J32" i="3"/>
  <c r="O32" i="3" s="1"/>
  <c r="I32" i="3"/>
  <c r="N32" i="3" s="1"/>
  <c r="H32" i="3"/>
  <c r="J31" i="3"/>
  <c r="O31" i="3" s="1"/>
  <c r="I31" i="3"/>
  <c r="N31" i="3" s="1"/>
  <c r="H31" i="3"/>
  <c r="J30" i="3"/>
  <c r="O30" i="3" s="1"/>
  <c r="I30" i="3"/>
  <c r="N30" i="3" s="1"/>
  <c r="H30" i="3"/>
  <c r="J29" i="3"/>
  <c r="O29" i="3" s="1"/>
  <c r="I29" i="3"/>
  <c r="N29" i="3" s="1"/>
  <c r="H29" i="3"/>
  <c r="J28" i="3"/>
  <c r="O28" i="3" s="1"/>
  <c r="I28" i="3"/>
  <c r="N28" i="3" s="1"/>
  <c r="H28" i="3"/>
  <c r="J27" i="3"/>
  <c r="O27" i="3" s="1"/>
  <c r="I27" i="3"/>
  <c r="N27" i="3" s="1"/>
  <c r="H27" i="3"/>
  <c r="J26" i="3"/>
  <c r="O26" i="3" s="1"/>
  <c r="I26" i="3"/>
  <c r="N26" i="3" s="1"/>
  <c r="H26" i="3"/>
  <c r="J25" i="3"/>
  <c r="O25" i="3" s="1"/>
  <c r="I25" i="3"/>
  <c r="N25" i="3" s="1"/>
  <c r="H25" i="3"/>
  <c r="J24" i="3"/>
  <c r="O24" i="3" s="1"/>
  <c r="I24" i="3"/>
  <c r="N24" i="3" s="1"/>
  <c r="H24" i="3"/>
  <c r="J23" i="3"/>
  <c r="O23" i="3" s="1"/>
  <c r="I23" i="3"/>
  <c r="N23" i="3" s="1"/>
  <c r="H23" i="3"/>
  <c r="J22" i="3"/>
  <c r="O22" i="3" s="1"/>
  <c r="I22" i="3"/>
  <c r="N22" i="3" s="1"/>
  <c r="H22" i="3"/>
  <c r="J21" i="3"/>
  <c r="O21" i="3" s="1"/>
  <c r="I21" i="3"/>
  <c r="N21" i="3" s="1"/>
  <c r="H21" i="3"/>
  <c r="J20" i="3"/>
  <c r="O20" i="3" s="1"/>
  <c r="I20" i="3"/>
  <c r="N20" i="3" s="1"/>
  <c r="H20" i="3"/>
  <c r="J19" i="3"/>
  <c r="O19" i="3" s="1"/>
  <c r="I19" i="3"/>
  <c r="N19" i="3" s="1"/>
  <c r="H19" i="3"/>
  <c r="J18" i="3"/>
  <c r="O18" i="3" s="1"/>
  <c r="I18" i="3"/>
  <c r="N18" i="3" s="1"/>
  <c r="H18" i="3"/>
  <c r="J17" i="3"/>
  <c r="O17" i="3" s="1"/>
  <c r="I17" i="3"/>
  <c r="N17" i="3" s="1"/>
  <c r="H17" i="3"/>
  <c r="J16" i="3"/>
  <c r="O16" i="3" s="1"/>
  <c r="I16" i="3"/>
  <c r="N16" i="3" s="1"/>
  <c r="H16" i="3"/>
  <c r="J15" i="3"/>
  <c r="O15" i="3" s="1"/>
  <c r="I15" i="3"/>
  <c r="N15" i="3" s="1"/>
  <c r="H15" i="3"/>
  <c r="J14" i="3"/>
  <c r="O14" i="3" s="1"/>
  <c r="I14" i="3"/>
  <c r="N14" i="3" s="1"/>
  <c r="H14" i="3"/>
  <c r="J13" i="3"/>
  <c r="O13" i="3" s="1"/>
  <c r="I13" i="3"/>
  <c r="N13" i="3" s="1"/>
  <c r="H13" i="3"/>
  <c r="J12" i="3"/>
  <c r="O12" i="3" s="1"/>
  <c r="I12" i="3"/>
  <c r="N12" i="3" s="1"/>
  <c r="H12" i="3"/>
  <c r="J11" i="3"/>
  <c r="O11" i="3" s="1"/>
  <c r="I11" i="3"/>
  <c r="N11" i="3" s="1"/>
  <c r="H11" i="3"/>
  <c r="J10" i="3"/>
  <c r="O10" i="3" s="1"/>
  <c r="I10" i="3"/>
  <c r="N10" i="3" s="1"/>
  <c r="H10" i="3"/>
  <c r="J9" i="3"/>
  <c r="O9" i="3" s="1"/>
  <c r="I9" i="3"/>
  <c r="N9" i="3" s="1"/>
  <c r="H9" i="3"/>
  <c r="J8" i="3"/>
  <c r="O8" i="3" s="1"/>
  <c r="I8" i="3"/>
  <c r="N8" i="3" s="1"/>
  <c r="H8" i="3"/>
  <c r="J7" i="3"/>
  <c r="O7" i="3" s="1"/>
  <c r="I7" i="3"/>
  <c r="N7" i="3" s="1"/>
  <c r="H7" i="3"/>
  <c r="J6" i="3"/>
  <c r="O6" i="3" s="1"/>
  <c r="I6" i="3"/>
  <c r="N6" i="3" s="1"/>
  <c r="H6" i="3"/>
  <c r="J5" i="3"/>
  <c r="O5" i="3" s="1"/>
  <c r="I5" i="3"/>
  <c r="N5" i="3" s="1"/>
  <c r="H5" i="3"/>
  <c r="J4" i="3"/>
  <c r="O4" i="3" s="1"/>
  <c r="I4" i="3"/>
  <c r="N4" i="3" s="1"/>
  <c r="H4" i="3"/>
  <c r="J170" i="3"/>
  <c r="O170" i="3" s="1"/>
  <c r="I170" i="3"/>
  <c r="N170" i="3" s="1"/>
  <c r="H170" i="3"/>
  <c r="J171" i="3"/>
  <c r="O171" i="3" s="1"/>
  <c r="H171" i="3"/>
  <c r="I171" i="3"/>
  <c r="N171" i="3" s="1"/>
  <c r="N279" i="3" l="1"/>
  <c r="N2" i="3" s="1"/>
  <c r="O279" i="3"/>
  <c r="O2" i="3" s="1"/>
  <c r="G278" i="3"/>
  <c r="G277" i="3"/>
  <c r="G276" i="3"/>
  <c r="G275" i="3"/>
  <c r="G274" i="3"/>
  <c r="G273" i="3"/>
  <c r="G272" i="3"/>
  <c r="G271" i="3"/>
  <c r="G270" i="3"/>
  <c r="G269" i="3"/>
  <c r="G268" i="3"/>
  <c r="G267" i="3"/>
  <c r="O3" i="3" l="1"/>
  <c r="J2" i="3"/>
  <c r="L2" i="3"/>
  <c r="N3" i="3"/>
  <c r="I2" i="3"/>
</calcChain>
</file>

<file path=xl/sharedStrings.xml><?xml version="1.0" encoding="utf-8"?>
<sst xmlns="http://schemas.openxmlformats.org/spreadsheetml/2006/main" count="1859" uniqueCount="750">
  <si>
    <t>Бойскаут 25л ткань Oxford 600D /хаки/</t>
  </si>
  <si>
    <t>Бойскаут 25л ткань Oxford 600D /цифра/</t>
  </si>
  <si>
    <t>Егерь 50л ткань Oxford 600D /цифра/</t>
  </si>
  <si>
    <t>Егерь 50л  ткань Oxford 600D /хаки/</t>
  </si>
  <si>
    <t>Кузьмич 45л ткань Oxford 600D /лес/</t>
  </si>
  <si>
    <t>Кузьмич 45л ткань Oxford 600D /черный/</t>
  </si>
  <si>
    <t>Кузьмич 45л ткань Oxford 600D /цифра/</t>
  </si>
  <si>
    <t>Кузьмич 45л ткань Oxford 600D /лес+хаки/</t>
  </si>
  <si>
    <t>Кузьмич 45л ткань Oxford 600D / хаки /</t>
  </si>
  <si>
    <t>Кузьмич 55л ткань Oxford 600D /лес+хаки/</t>
  </si>
  <si>
    <t>Кузьмич 55л ткань Oxford 600D /лес/</t>
  </si>
  <si>
    <t>Кузьмич 55л ткань Oxford 600D /цифра/</t>
  </si>
  <si>
    <t>Кузьмич 55л ткань Oxford 600D /черный/</t>
  </si>
  <si>
    <t xml:space="preserve">Михалыч 70л ткань Oxford 600D /лес/ </t>
  </si>
  <si>
    <t xml:space="preserve">Михалыч 70л ткань Oxford 600D /цифра/ </t>
  </si>
  <si>
    <t xml:space="preserve">Михалыч 70л ткань Oxford 600D /хаки/ </t>
  </si>
  <si>
    <t>Михалыч 90л ткань Oxford 600D /цифра/</t>
  </si>
  <si>
    <t>Михалыч 90л ткань Oxford 600D /лес/</t>
  </si>
  <si>
    <t>Михалыч 90л ткань Oxford 600D /хаки/</t>
  </si>
  <si>
    <t>Промысловый 30л ткань палаточная 100% х/б /хаки/</t>
  </si>
  <si>
    <t>Промысловый 50л ткань палаточная 100% х/б /хаки/</t>
  </si>
  <si>
    <t>Промысловый 70л ткань палаточная 100% х/б /хаки/</t>
  </si>
  <si>
    <t>Скаут 40л ткань Авизент 100% х/б /хаки/</t>
  </si>
  <si>
    <t>Скаут 40л ткань Oxford 600D /цифра/</t>
  </si>
  <si>
    <t>Скаут 40л ткань Oxford 600D /хаки/</t>
  </si>
  <si>
    <t>Скаут 55л ткань Авизент 100% х/б /хаки/</t>
  </si>
  <si>
    <t>Скаут 55л ткань  Oxford 600D /цифра/</t>
  </si>
  <si>
    <t>Скаут 55л ткань Oxford 600D /хаки/</t>
  </si>
  <si>
    <t>Рюкзак-баул 100л ткань Oxford 600D /цифра/</t>
  </si>
  <si>
    <t>Хантер 45л ткань Oxford 600D /хаки/</t>
  </si>
  <si>
    <t>Привал 35л ткань Oxford 420T ПВХ /синий/</t>
  </si>
  <si>
    <t xml:space="preserve"> &gt;50000 </t>
  </si>
  <si>
    <t xml:space="preserve">&gt;100.000 </t>
  </si>
  <si>
    <t xml:space="preserve">&gt;300.000 </t>
  </si>
  <si>
    <t>Вкладыш для спального мешка  бязь 100%хб . Размер 190х75</t>
  </si>
  <si>
    <t>Вкладыш для спального мешка  бязь 100%хб . Размер 190х95</t>
  </si>
  <si>
    <t>Вкладыш для спального мешка  бязь 100%хб . Размер 190х105</t>
  </si>
  <si>
    <t>ПРИВАЛ Правый  /одеяло с капюшоном, размер 220х80, t - 10 +10С/</t>
  </si>
  <si>
    <t>ПРИВАЛ КМФ Левый /одеяло с капюшоном, размер 220х80, t - 10 +10С/</t>
  </si>
  <si>
    <t>ПРИВАЛ КМФ Правый /одеяло с капюшоном, размер 220х80, t - 10 +10С/</t>
  </si>
  <si>
    <t>БЕРЛОГА  Левый /одеяло с капюшоном, размер 220х95, t -15 +5С/</t>
  </si>
  <si>
    <t>БЕРЛОГА КМФ  Левый  /одеяло с капюшоном, размер 220х95, t -15 +5С/</t>
  </si>
  <si>
    <t>БЕРЛОГА КМФ Правый  /одеяло с капюшоном, размер 220х95, t -15 +5С/</t>
  </si>
  <si>
    <t>БЕРЛОГА II  Правый/одеяло с капюшоном, размер 220х110, t -20 +4С/</t>
  </si>
  <si>
    <t>БЕРЛОГА II КМФ  Правый /одеяло с капюшоном, размер 220х110, t -20 +4С/</t>
  </si>
  <si>
    <t>СТЕПНОЙ /одеяло с подголовником, размер 220х70, t -2 +15C/</t>
  </si>
  <si>
    <t>СТЕПНОЙ КМФ /одеяло с подголовником, размер 220х70, t -2 +15C/</t>
  </si>
  <si>
    <t>СТЕПНОЙ XL КМФ  Правый /одеяло с подголовником, размер 220х95, t -7 +10C/</t>
  </si>
  <si>
    <t>ПОХОДНЫЙ XL /одеяло, размер 200х95, t -10 +7С/</t>
  </si>
  <si>
    <t>ХАНТЕР 350 /одеяло с подголовником, размер 210х90, t -3 +15С/</t>
  </si>
  <si>
    <t>РРЦ</t>
  </si>
  <si>
    <t>RPR0001-04</t>
  </si>
  <si>
    <t>RPR0001-05</t>
  </si>
  <si>
    <t>RPR0002-05</t>
  </si>
  <si>
    <t>RPR0002-01</t>
  </si>
  <si>
    <t>RPR0002-07</t>
  </si>
  <si>
    <t>RPR0002-04</t>
  </si>
  <si>
    <t>RPR0004-04</t>
  </si>
  <si>
    <t>RPR0006-05</t>
  </si>
  <si>
    <t>RPR0006-04</t>
  </si>
  <si>
    <t>RPR0007-04</t>
  </si>
  <si>
    <t>RPR0007-05</t>
  </si>
  <si>
    <t>RPR0009-02</t>
  </si>
  <si>
    <t>RPR0009-04</t>
  </si>
  <si>
    <t>RPR0009-05</t>
  </si>
  <si>
    <t>RPR0009-01</t>
  </si>
  <si>
    <t>RPR0009-07</t>
  </si>
  <si>
    <t>RPR0010-07</t>
  </si>
  <si>
    <t>RPR0010-02</t>
  </si>
  <si>
    <t>RPR0010-04</t>
  </si>
  <si>
    <t>RPR0010-05</t>
  </si>
  <si>
    <t>RPR0010-01</t>
  </si>
  <si>
    <t>RPR0011-03</t>
  </si>
  <si>
    <t>RPR0011-04</t>
  </si>
  <si>
    <t>RPR0011-05</t>
  </si>
  <si>
    <t>RPR0012-04</t>
  </si>
  <si>
    <t>RPR0012-05</t>
  </si>
  <si>
    <t>RPR0012-02</t>
  </si>
  <si>
    <t>RPR0013-04</t>
  </si>
  <si>
    <t>RPR0013-05</t>
  </si>
  <si>
    <t>RPR0013-09</t>
  </si>
  <si>
    <t>RPR0013-02</t>
  </si>
  <si>
    <t>RPR0014-02</t>
  </si>
  <si>
    <t>RPR0014-04</t>
  </si>
  <si>
    <t>RPR0015-02</t>
  </si>
  <si>
    <t>RPR0015-04</t>
  </si>
  <si>
    <t>RPR0015-05</t>
  </si>
  <si>
    <t>RPR0016-04</t>
  </si>
  <si>
    <t>RPR0016-05</t>
  </si>
  <si>
    <t>RPR0016-02</t>
  </si>
  <si>
    <t>RPR0017-04</t>
  </si>
  <si>
    <t>RPR0018-05</t>
  </si>
  <si>
    <t>RPR0019-05</t>
  </si>
  <si>
    <t>RPR0020-05</t>
  </si>
  <si>
    <t>RPR0025-05</t>
  </si>
  <si>
    <t>RPR0025-04</t>
  </si>
  <si>
    <t>RPR0026-05</t>
  </si>
  <si>
    <t>RPR0027-04</t>
  </si>
  <si>
    <t>RPR0027-05</t>
  </si>
  <si>
    <t>RPR0032-05</t>
  </si>
  <si>
    <t>RPR0032-04</t>
  </si>
  <si>
    <t>Рюкзак-баул 100л ткань Oxford 600D /хаки/</t>
  </si>
  <si>
    <t>RPR0033-04</t>
  </si>
  <si>
    <t>RPR0033-05</t>
  </si>
  <si>
    <t>RPR0034-05</t>
  </si>
  <si>
    <t>RPR0035-04</t>
  </si>
  <si>
    <t>RPR0037-05</t>
  </si>
  <si>
    <t>RPR0038-12</t>
  </si>
  <si>
    <t>RPR0039-17</t>
  </si>
  <si>
    <t>RPR0040-03</t>
  </si>
  <si>
    <t>RPR0040-01</t>
  </si>
  <si>
    <t>RPR0043-12</t>
  </si>
  <si>
    <t>RPR0045-05</t>
  </si>
  <si>
    <t>RPR0044-05</t>
  </si>
  <si>
    <t>RPR0046-05</t>
  </si>
  <si>
    <t>RPR0047-05</t>
  </si>
  <si>
    <t>RPR0048-05</t>
  </si>
  <si>
    <t>RPR0049-05</t>
  </si>
  <si>
    <t>RPR0050-05</t>
  </si>
  <si>
    <t>RPR0053-05</t>
  </si>
  <si>
    <t>SPR0002-L</t>
  </si>
  <si>
    <t>SPR0003</t>
  </si>
  <si>
    <t>SPR0004</t>
  </si>
  <si>
    <t>SPR0006</t>
  </si>
  <si>
    <t>SPR0007-R</t>
  </si>
  <si>
    <t>SPR0002-R</t>
  </si>
  <si>
    <t>SPR0001-R</t>
  </si>
  <si>
    <t>SPR0009-L</t>
  </si>
  <si>
    <t>SPR0010-L</t>
  </si>
  <si>
    <t>SPR0010-R</t>
  </si>
  <si>
    <t>SPR0011-R</t>
  </si>
  <si>
    <t>SPR0012-R</t>
  </si>
  <si>
    <t>SPR0013</t>
  </si>
  <si>
    <t>SPR0014</t>
  </si>
  <si>
    <t>SPR0015-L</t>
  </si>
  <si>
    <t>SPR0015-R</t>
  </si>
  <si>
    <t>SPR0016-R</t>
  </si>
  <si>
    <t>SPR0018</t>
  </si>
  <si>
    <t>SPR0019</t>
  </si>
  <si>
    <t>SPR0024</t>
  </si>
  <si>
    <t>SPR0025</t>
  </si>
  <si>
    <t>SPR0026</t>
  </si>
  <si>
    <t>SPR0027</t>
  </si>
  <si>
    <t>SPR0029</t>
  </si>
  <si>
    <t>SPR0030</t>
  </si>
  <si>
    <t>Артикул</t>
  </si>
  <si>
    <t>RPR0017-05</t>
  </si>
  <si>
    <t>RPR0054-05</t>
  </si>
  <si>
    <t>RPR0051-05</t>
  </si>
  <si>
    <t>SPR0021-1</t>
  </si>
  <si>
    <t>SPR0021-2</t>
  </si>
  <si>
    <t>SPR0021-3</t>
  </si>
  <si>
    <t>SPR0021-4</t>
  </si>
  <si>
    <t>SPR0022-1</t>
  </si>
  <si>
    <t>SPR0022-3</t>
  </si>
  <si>
    <t>SPR0023-1</t>
  </si>
  <si>
    <t>SPR0023-2</t>
  </si>
  <si>
    <t>SPR0023-3</t>
  </si>
  <si>
    <t>SPR0023-4</t>
  </si>
  <si>
    <t>Плед Пикник /флис + ткань с пл.покр., размер 170х145 см/</t>
  </si>
  <si>
    <t>Плед Дачный 150 х 200 /флис, размер 150х200/</t>
  </si>
  <si>
    <t>Плед Дачный 150 х 200 двойной /флис, размер 150 х 200 в 2 слоя/</t>
  </si>
  <si>
    <t>RPR0004-05</t>
  </si>
  <si>
    <t>Сталкер КД 50л ткань КОРДОН /хаки/</t>
  </si>
  <si>
    <t>Маршрутный КД 45л ткань КОРДОН /т. хаки/</t>
  </si>
  <si>
    <t>RPR0009-03</t>
  </si>
  <si>
    <t>Кузьмич 45л ткань Oxford 600D /хаки+черный/</t>
  </si>
  <si>
    <t>RPR0056-26</t>
  </si>
  <si>
    <t>RPR0056-13</t>
  </si>
  <si>
    <t>RPR0031-25</t>
  </si>
  <si>
    <t>RPR0057-05</t>
  </si>
  <si>
    <t>RPR0049-01</t>
  </si>
  <si>
    <t>RPR0044-01</t>
  </si>
  <si>
    <t>RPR0045-01</t>
  </si>
  <si>
    <t>RPR0010-03</t>
  </si>
  <si>
    <t>RPR0059-05</t>
  </si>
  <si>
    <t>RPR0061-05</t>
  </si>
  <si>
    <t>RPR0062-01</t>
  </si>
  <si>
    <t>RPR0062-05</t>
  </si>
  <si>
    <t>RPR0063-01</t>
  </si>
  <si>
    <t>RPR0063-05</t>
  </si>
  <si>
    <t>RPR0046-01</t>
  </si>
  <si>
    <t>RPR0064-05</t>
  </si>
  <si>
    <t>RPR0065-01</t>
  </si>
  <si>
    <t>RPR0065-05</t>
  </si>
  <si>
    <t>RPR0053-01</t>
  </si>
  <si>
    <t>Сталкер КД MOLLE 35л ткань КОРДОН + моли /т.хаки/</t>
  </si>
  <si>
    <t>Сталкер КД MOLLE 50л ткань КОРДОН + моли /т.хаки/</t>
  </si>
  <si>
    <t>SPR0031-1</t>
  </si>
  <si>
    <t>PRP0035-05</t>
  </si>
  <si>
    <t>SPR0032-1</t>
  </si>
  <si>
    <t>SPR0033</t>
  </si>
  <si>
    <t>SPR0034-L</t>
  </si>
  <si>
    <t>SPR0034-R</t>
  </si>
  <si>
    <t>СТЕПНОЙ XL Правый /одеяло с подголовником, размер 220х95, t -7 +10C/</t>
  </si>
  <si>
    <t>СТЕПНОЙ XL Левый /одеяло с подголовником, размер 220х95, t -7 +10C/</t>
  </si>
  <si>
    <t>Сумка Bag transformer 27л чёрн соты</t>
  </si>
  <si>
    <t>Сумка Bag transformer 27л хаки соты</t>
  </si>
  <si>
    <t>Сумка Bag transformer 40л чёрн соты</t>
  </si>
  <si>
    <t>Сумка Bag transformer 40л хаки соты</t>
  </si>
  <si>
    <t>RPR0066-05</t>
  </si>
  <si>
    <t>RPR0066-01</t>
  </si>
  <si>
    <t>RPR0067-05</t>
  </si>
  <si>
    <t>RPR0067-01</t>
  </si>
  <si>
    <t>HALT</t>
  </si>
  <si>
    <t>PRIVAL</t>
  </si>
  <si>
    <t xml:space="preserve">ТАЁЖНЫЙ Правый  ,Одеяло с капюшоном  размер 220х100, t -24 +0C/ </t>
  </si>
  <si>
    <t xml:space="preserve">СЕЛИГЕР + /одеяло с подголовником, размер 220х70, t 0 +15С/ </t>
  </si>
  <si>
    <t xml:space="preserve">Double-Lux /одеяло с подголовником, размер 220х160, t -15 +10C/ </t>
  </si>
  <si>
    <t xml:space="preserve">ЛАПЛАНДИЯ /одеяло с капюшоном, размер 235х85, t -24 +0С/ </t>
  </si>
  <si>
    <t>RPR0040-60</t>
  </si>
  <si>
    <t>RPR0040-50</t>
  </si>
  <si>
    <t>RPR0040-40</t>
  </si>
  <si>
    <t>RPR0035-01</t>
  </si>
  <si>
    <t>RPR0035-60</t>
  </si>
  <si>
    <t>PRP0035-50</t>
  </si>
  <si>
    <t>RPR0036-40</t>
  </si>
  <si>
    <t>RPR0039-60</t>
  </si>
  <si>
    <t>RPR0039-50</t>
  </si>
  <si>
    <t>RPR0039-40</t>
  </si>
  <si>
    <t>RPR0049-60</t>
  </si>
  <si>
    <t>RPR0049-50</t>
  </si>
  <si>
    <t>RPR0049-40</t>
  </si>
  <si>
    <t>RPR0050-01</t>
  </si>
  <si>
    <t>Маршрутный КД 45л ткань КОРДОН /черный/</t>
  </si>
  <si>
    <t>SPR0031-5</t>
  </si>
  <si>
    <t>SPR0021-5</t>
  </si>
  <si>
    <t>SPR0031-6</t>
  </si>
  <si>
    <t>SPR0031-3</t>
  </si>
  <si>
    <t>SPR0022-4</t>
  </si>
  <si>
    <t>SPR0022-5</t>
  </si>
  <si>
    <t>нет</t>
  </si>
  <si>
    <t>RPR0013-30</t>
  </si>
  <si>
    <t>RPR0014-30</t>
  </si>
  <si>
    <t>RPR0015-30</t>
  </si>
  <si>
    <t>RPR0016-30</t>
  </si>
  <si>
    <t>SHL0001-1-L</t>
  </si>
  <si>
    <t>SHL0001-1-R</t>
  </si>
  <si>
    <t>SHL0001-2-L</t>
  </si>
  <si>
    <t>SHL0001-3-L</t>
  </si>
  <si>
    <t>SHL0001-3-R</t>
  </si>
  <si>
    <t>SHL0001-4-L</t>
  </si>
  <si>
    <t>SHL0001-4-R</t>
  </si>
  <si>
    <t>SHL0001-2-R</t>
  </si>
  <si>
    <t>SHL0002-1-L</t>
  </si>
  <si>
    <t>SHL0002-1-R</t>
  </si>
  <si>
    <t>SHL0002-2-L</t>
  </si>
  <si>
    <t>SHL0002-2-R</t>
  </si>
  <si>
    <t>SHL0002-3-L</t>
  </si>
  <si>
    <t>SHL0002-3-R</t>
  </si>
  <si>
    <t>SHL0002-4-L</t>
  </si>
  <si>
    <t>SHL0002-4-R</t>
  </si>
  <si>
    <t>RPR0014-05</t>
  </si>
  <si>
    <t>ГУ2020-01</t>
  </si>
  <si>
    <t>Шлем Балаклава флисовый Prival черный</t>
  </si>
  <si>
    <t>ГУ2020-02</t>
  </si>
  <si>
    <t>Шлем Балаклава флисовый Prival темно-синий</t>
  </si>
  <si>
    <t>ГУ2020-03</t>
  </si>
  <si>
    <t>Шлем Балаклава флисовый Prival серый</t>
  </si>
  <si>
    <t>ГУ2020-04</t>
  </si>
  <si>
    <t>Шлем Балаклава флисовый Prival хаки</t>
  </si>
  <si>
    <t>ГУ2020-03-01</t>
  </si>
  <si>
    <t>Шлем Балаклава флисовый Prival цвет серый ,черный</t>
  </si>
  <si>
    <t>ГуPR2020-07</t>
  </si>
  <si>
    <t>Шапка балаклава лыжная PRIVAL темно-серая 58</t>
  </si>
  <si>
    <t>ГуPR2020-04</t>
  </si>
  <si>
    <t>Шапка балаклава лыжная PRIVAL хаки 54</t>
  </si>
  <si>
    <t>ГуPR2020-05</t>
  </si>
  <si>
    <t>Шапка балаклава лыжная PRIVAL черная 58</t>
  </si>
  <si>
    <t>ГуPR2020-08</t>
  </si>
  <si>
    <t>Шапка балаклава лыжная PRIVAL хаки 58</t>
  </si>
  <si>
    <t>ГуPR2020-06</t>
  </si>
  <si>
    <t>Шапка балаклава лыжная PRIVAL темно-синяя 58</t>
  </si>
  <si>
    <t>ГуPR2020-02</t>
  </si>
  <si>
    <t>Шапка балаклава лыжная PRIVAL темно-синяя 54</t>
  </si>
  <si>
    <t>ГуPR2020-03</t>
  </si>
  <si>
    <t>Шапка балаклава лыжная PRIVAL темно-серая 54</t>
  </si>
  <si>
    <t>ГуPR2020-01</t>
  </si>
  <si>
    <t>Шапка балаклава лыжная PRIVAL черная 54</t>
  </si>
  <si>
    <t>ГУ2021-01</t>
  </si>
  <si>
    <t>Шапка-балаклава флисовая PRIVAL черная</t>
  </si>
  <si>
    <t>ГУ2021-02</t>
  </si>
  <si>
    <t>Шапка-балаклава флисовая PRIVAL синяя</t>
  </si>
  <si>
    <t>ГУ2021-04</t>
  </si>
  <si>
    <t>Шапка-балаклава флисовая PRIVAL хаки</t>
  </si>
  <si>
    <t>ГУ2021-03</t>
  </si>
  <si>
    <t>Шапка-балаклава флисовая PRIVAL  темно-серая</t>
  </si>
  <si>
    <t>Муж.Ш. RUS. 00 304/1</t>
  </si>
  <si>
    <t>Мужская шапка PRIVAL с отворотом RUSSIA-1 серый</t>
  </si>
  <si>
    <t>Муж.Ш. RUS. 00 304/6</t>
  </si>
  <si>
    <t>Мужская шапка PRIVAL с отворотом RUSSIA-1 черный</t>
  </si>
  <si>
    <t>Муж.Ш.RUS.00 305/1</t>
  </si>
  <si>
    <t>Мужская шапка PRIVAL с отворотом RUSSIA-2 черный</t>
  </si>
  <si>
    <t>Муж.Ш. RUS. 00 305/4</t>
  </si>
  <si>
    <t>Мужская шапка PRIVAL с отворотом RUSSIA-2 белый</t>
  </si>
  <si>
    <t>Муж.Ш.RUS. 00 306/1</t>
  </si>
  <si>
    <t>Мужская шапка PRIVAL с отворотом RUSSIA-3 черный,белый</t>
  </si>
  <si>
    <t>Муж.Ш. АРКТИКА . 00 303/1</t>
  </si>
  <si>
    <t>Мужская шапка PRIVAL  с отворотом АРКТИКА черный</t>
  </si>
  <si>
    <t>Муж.Ш. АРКТИКА . 00 303/5</t>
  </si>
  <si>
    <t>Мужская шапка PRIVAL  с отворотом АРКТИКА белый</t>
  </si>
  <si>
    <t>Муж.Ш.Сканд. 00 314/1</t>
  </si>
  <si>
    <t>Мужская шапка PRIVAL  с отворотом Скандинавия -6 черный</t>
  </si>
  <si>
    <t>Муж.Ш. Сканд. 00 314/5</t>
  </si>
  <si>
    <t>Мужская шапка PRIVAL  с отворотом Скандинавия -6 антрацит</t>
  </si>
  <si>
    <t>Муж.Ш.Сканд. 00 315/1</t>
  </si>
  <si>
    <t>Мужская шапка PRIVAL  с отворотом Скандинавия-7 антрацит</t>
  </si>
  <si>
    <t>Муж.Ш. Сканд. 00 315/3</t>
  </si>
  <si>
    <t>Мужская шапка PRIVAL  с отворотом Скандинавия-7  серый</t>
  </si>
  <si>
    <t>Муж.Ш. Сканд. 00 315/5</t>
  </si>
  <si>
    <t>Мужская шапка PRIVAL  с отворотом Скандинавия-7 красный, черный</t>
  </si>
  <si>
    <t>www.prival-shop.ru</t>
  </si>
  <si>
    <t>RPR0030-31</t>
  </si>
  <si>
    <t>SPR0035-1</t>
  </si>
  <si>
    <t>SPR0035-2</t>
  </si>
  <si>
    <t>SPR0036-4</t>
  </si>
  <si>
    <t>SPR0036-3</t>
  </si>
  <si>
    <t>SPR0036-1</t>
  </si>
  <si>
    <t>SPR0036-2</t>
  </si>
  <si>
    <t>SPR0036-5</t>
  </si>
  <si>
    <t>SPR0035-5</t>
  </si>
  <si>
    <t>HORCH0001-40</t>
  </si>
  <si>
    <t xml:space="preserve">Оружейный чехол HALT для карабина. L-100 (Кмф-хаки) </t>
  </si>
  <si>
    <t>HORCH0001-02</t>
  </si>
  <si>
    <t xml:space="preserve">Оружейный чехол HALT для карабина. L-100 (Кмф-лес) </t>
  </si>
  <si>
    <t>HORCH0001-05</t>
  </si>
  <si>
    <t xml:space="preserve">Оружейный чехол HALT для карабина. L-100 (КД-хаки) </t>
  </si>
  <si>
    <t>HORCH0002-40</t>
  </si>
  <si>
    <t>Оружейный чехол HALT Под оружие  с оптикой. L-110 (Кмф-хаки)</t>
  </si>
  <si>
    <t>HORCH0002-02</t>
  </si>
  <si>
    <t>Оружейный чехол HALT Под оружие с оптикой. L-110 (Кмф-лес)</t>
  </si>
  <si>
    <t>HORCH0002-05</t>
  </si>
  <si>
    <t>Оружейный чехол HALT Под оружие с оптикой. L-110 (КД-хаки)</t>
  </si>
  <si>
    <t>HORCH0003-40</t>
  </si>
  <si>
    <t>Оружейный чехол HALT Под оружие с оптикой. L-120 (Кмф-хаки)</t>
  </si>
  <si>
    <t>HORCH0003-02</t>
  </si>
  <si>
    <t>Оружейный чехол HALT Под оружие с оптикой. L-120 (Кмф-лес)</t>
  </si>
  <si>
    <t>HORCH0003-05</t>
  </si>
  <si>
    <t>Оружейный чехол HALT Под оружие с оптикой. L-120 (КД-хаки)</t>
  </si>
  <si>
    <t>HORCH0004-40</t>
  </si>
  <si>
    <t>Оружейный чехол HALT Под оружие без оптики. L-135 (Кмф-хаки)</t>
  </si>
  <si>
    <t>HORCH0004-02</t>
  </si>
  <si>
    <t>Оружейный чехол HALT Под оружие без оптики. L-135 (Кмф-лес)</t>
  </si>
  <si>
    <t>HORCH0004-05</t>
  </si>
  <si>
    <t>Оружейный чехол HALT Под оружие без оптики. L-135 (КД-хаки)</t>
  </si>
  <si>
    <t>Примечание:</t>
  </si>
  <si>
    <t>Адрес склада / офиса: г. Москва, ул. Вавилова, владение 9А, стр. 7</t>
  </si>
  <si>
    <t xml:space="preserve">Тел. +7 (499) 783 37 48, (499) 783 37 26, (925) 505 36 19                                               </t>
  </si>
  <si>
    <t>Брэнд</t>
  </si>
  <si>
    <t>Михалыч 90л ткань Oxford 600D Камуфляж лес, хаки</t>
  </si>
  <si>
    <t>Михалыч 60л ткань Oxford 600D Хаки, лес</t>
  </si>
  <si>
    <t>Михалыч 50л ткань Oxford 600D Хаки, лес</t>
  </si>
  <si>
    <t>Михалыч 40л ткань Oxford 600D Хаки, лес</t>
  </si>
  <si>
    <t>Пионер 80л ткань Oxford 600D   серый/черный</t>
  </si>
  <si>
    <t>ссылка</t>
  </si>
  <si>
    <t>Наименование</t>
  </si>
  <si>
    <t>RPR0012-07</t>
  </si>
  <si>
    <t>RPR0016-07</t>
  </si>
  <si>
    <t>PRP0017-30</t>
  </si>
  <si>
    <t>PRP0033-40</t>
  </si>
  <si>
    <t>RPR0013-07</t>
  </si>
  <si>
    <t>PRP0014-07</t>
  </si>
  <si>
    <t>PRP0017-07</t>
  </si>
  <si>
    <t>RPR0031-31</t>
  </si>
  <si>
    <t>Михалыч 70л ткань Oxford 600D /хаки/лес</t>
  </si>
  <si>
    <t>RPR0015-07</t>
  </si>
  <si>
    <t>Маршрутный КД 65л ткань КОРДОН /т. хаки/</t>
  </si>
  <si>
    <t>Маршрутный КД 65л ткань КОРДОН /черный/</t>
  </si>
  <si>
    <t>RPR0058-05</t>
  </si>
  <si>
    <t>RPR0058-01</t>
  </si>
  <si>
    <t>RPR0070-05</t>
  </si>
  <si>
    <t>RPR0070-01</t>
  </si>
  <si>
    <t>RPR0071-05</t>
  </si>
  <si>
    <t>RPR0071-01</t>
  </si>
  <si>
    <t>RPR0003-05</t>
  </si>
  <si>
    <t>Рюкзаки</t>
  </si>
  <si>
    <t>Охота, Рыболовство</t>
  </si>
  <si>
    <t>Городские, Фитнес</t>
  </si>
  <si>
    <t>КОРДОН</t>
  </si>
  <si>
    <t>Спальные мешки</t>
  </si>
  <si>
    <t>Lair</t>
  </si>
  <si>
    <t>Привал</t>
  </si>
  <si>
    <t>Лапландия</t>
  </si>
  <si>
    <t>Double-Lux</t>
  </si>
  <si>
    <t>Селигер</t>
  </si>
  <si>
    <t>Таёжный</t>
  </si>
  <si>
    <t>Берлога</t>
  </si>
  <si>
    <t>Робинзон</t>
  </si>
  <si>
    <t>Хантер</t>
  </si>
  <si>
    <t>Camp Bag</t>
  </si>
  <si>
    <t>Camp Comfort</t>
  </si>
  <si>
    <t>Пледы</t>
  </si>
  <si>
    <t>Вкладыши для спальников</t>
  </si>
  <si>
    <t>Шлема</t>
  </si>
  <si>
    <t xml:space="preserve">Балаклава флисовый </t>
  </si>
  <si>
    <t>Балаклава лыжная</t>
  </si>
  <si>
    <t>Шапки</t>
  </si>
  <si>
    <t>Балаклава флисовая</t>
  </si>
  <si>
    <t>Чехлы</t>
  </si>
  <si>
    <t xml:space="preserve">Чехлы </t>
  </si>
  <si>
    <t>Компрессионные</t>
  </si>
  <si>
    <t>оружейные</t>
  </si>
  <si>
    <t>Категория</t>
  </si>
  <si>
    <t>Серия</t>
  </si>
  <si>
    <t>Camp Comfort XL</t>
  </si>
  <si>
    <t>SPR0035-6</t>
  </si>
  <si>
    <t>SPR0035-7</t>
  </si>
  <si>
    <t>SPR0035-8</t>
  </si>
  <si>
    <t>SPR0036-6</t>
  </si>
  <si>
    <t>SPR0036-7</t>
  </si>
  <si>
    <t>SPR0036-8</t>
  </si>
  <si>
    <t>Мужские</t>
  </si>
  <si>
    <t>Оружейные</t>
  </si>
  <si>
    <t>STREET 23л CMF Khaki  Новинка</t>
  </si>
  <si>
    <t>Наличие, 
поступление</t>
  </si>
  <si>
    <t xml:space="preserve"> Lair</t>
  </si>
  <si>
    <t>Внутренняя ткань</t>
  </si>
  <si>
    <t>Количество</t>
  </si>
  <si>
    <t>SPR0001-L</t>
  </si>
  <si>
    <t>ПРИВАЛ Левый  /одеяло с капюшоном, размер 220х80, t - 10 +10С/</t>
  </si>
  <si>
    <t>SPR0036</t>
  </si>
  <si>
    <t xml:space="preserve">ЛАПЛАНДИЯ КМФ /одеяло с капюшоном, размер 235х85, t -24 +0С/ </t>
  </si>
  <si>
    <t>SPR0007-L</t>
  </si>
  <si>
    <t>ТАЁЖНЫЙ Левый  ,Одеяло с капюшоном  размер 220х100, t -24 +0C/</t>
  </si>
  <si>
    <t>SPR0008</t>
  </si>
  <si>
    <t>ЛЕТНИЙ XL /одеяло с подголовником, размер 220х95, t +5 +18C/</t>
  </si>
  <si>
    <t>Летний</t>
  </si>
  <si>
    <t>SPR0009-R</t>
  </si>
  <si>
    <t>БЕРЛОГА Правый  /одеяло с капюшоном, размер 220х95, t -15 +5С/</t>
  </si>
  <si>
    <t>SPR0011-L</t>
  </si>
  <si>
    <t>БЕРЛОГА II Левый  /одеяло с капюшоном, размер 220х110, t -20 +4С/</t>
  </si>
  <si>
    <t>SPR0012-L</t>
  </si>
  <si>
    <t>БЕРЛОГА II КМФ Левый /одеяло с капюшоном, размер 220х110, t -20 +4С/</t>
  </si>
  <si>
    <t>СТЕПНОЙ</t>
  </si>
  <si>
    <t>Северный</t>
  </si>
  <si>
    <t>Степной</t>
  </si>
  <si>
    <t>SPR0016-L</t>
  </si>
  <si>
    <t>СТЕПНОЙ XL КМФ Левый  /одеяло с подголовником, размер 220х95, t -7 +10C/</t>
  </si>
  <si>
    <t>SPR0017</t>
  </si>
  <si>
    <t>ПОХОДНЫЙ /одеяло, размер 200х75, t +5 +15С/</t>
  </si>
  <si>
    <t>Походный</t>
  </si>
  <si>
    <t>SPR0020</t>
  </si>
  <si>
    <t>CAMP BAG КМФ-кукла. Одеяло с подголовником, размер 220х75, t +10 +22С</t>
  </si>
  <si>
    <t>CAMP BAG+ Серый,зеленый. Одеяло с подголовником, размер 220х95, t 0 +15С</t>
  </si>
  <si>
    <t>CAMP BAG+ Синий,серый. Одеяло с подголовником, размер 220х95, t 0 +15С</t>
  </si>
  <si>
    <t>CAMP BAG+ Синий,василек. Одеяло с подголовником, размер 220х95, t 0 +15С</t>
  </si>
  <si>
    <t>CAMP BAG+ Серый,коричневый. Одеяло с подголовником, размер 220х95, t 0 +15С</t>
  </si>
  <si>
    <t>CAMP BAG+ КМФ-пиксель. Одеяло с подголовником, размер 220х95, t 0 +15С</t>
  </si>
  <si>
    <t>CAMP BAG+ КМФ-питон. Одеяло с подголовником, размер 220х95, t 0 +15С</t>
  </si>
  <si>
    <t>CAMP BAG+ КМФ-K2. Одеяло с подголовником, размер 220х95, t 0 +15С</t>
  </si>
  <si>
    <t>CAMP BAG+ КМФ-кукла. Одеяло с подголовником, размер 220х95, t 0 +15С</t>
  </si>
  <si>
    <t>Camp Bag+</t>
  </si>
  <si>
    <t>ARMY SLEEP  BAG. Одеяло с подголовником, размер 210х90, t -10 +15С</t>
  </si>
  <si>
    <t>Army</t>
  </si>
  <si>
    <t>SPR0023-5</t>
  </si>
  <si>
    <t>CAMP BAG+ КМФ-лес. Одеяло с подголовником, размер 220х95, t 0 +15С</t>
  </si>
  <si>
    <t>SPR0031-2</t>
  </si>
  <si>
    <t>CAMP BAG Красный. Одеяло с подголовником, размер 220х70, t +10 +22С</t>
  </si>
  <si>
    <t>CAMP BAG Василек. Одеяло с подголовником, размер 220х70, t +10 +22С</t>
  </si>
  <si>
    <t>CAMP BAG Оранжевый. Одеяло с подголовником, размер 220х70, t +10 +22С</t>
  </si>
  <si>
    <t>CAMP BAG Синий. Одеяло с подголовником, размер 220х70, t +10 +22С</t>
  </si>
  <si>
    <t>CAMP BAG КМФ-пиксель. Одеяло с подголовником, размер 220х70, t +10 +22С</t>
  </si>
  <si>
    <t>CAMP BAG КМФ-К2 Одеяло с подголовником, размер 220х70, t +10 +22С</t>
  </si>
  <si>
    <t>CAMP BAG КМФ-питон. Одеяло с подголовником, размер 220х70, t +10 +22С</t>
  </si>
  <si>
    <t>CAMP BAG Хаки. Одеяло с подголовником, размер 220х70, t +10 +22С</t>
  </si>
  <si>
    <t>CAMP BAG Кмф-лес. Одеяло с подголовником, размер 220х70, t +10 +22С</t>
  </si>
  <si>
    <t xml:space="preserve">Bobr 25л ткань Oxford 600D /хаки/ </t>
  </si>
  <si>
    <t xml:space="preserve">Bobr 25л ткань Oxford 600D /цифра/ </t>
  </si>
  <si>
    <t xml:space="preserve">Бобер 55л ткань Oxford 600D /хаки/ </t>
  </si>
  <si>
    <t xml:space="preserve">Бобер 55л ткань Oxford 600D /цифра/ </t>
  </si>
  <si>
    <t xml:space="preserve">Жилет "Черепашка" ткань Oxford 600D /цифра/ </t>
  </si>
  <si>
    <t xml:space="preserve">Кенгуру 45л ткань Oxford 600D /хаки/ </t>
  </si>
  <si>
    <t xml:space="preserve">Кенгуру 45л ткань Oxford 600D /цифра/ </t>
  </si>
  <si>
    <t xml:space="preserve">Кузьмич 55л ткань Oxford 600D /хаки+черный/ </t>
  </si>
  <si>
    <t xml:space="preserve">Кузьмич 70л  ткань Oxford 600D /цифра/ </t>
  </si>
  <si>
    <t xml:space="preserve">Кузьмич 70л ткань Oxford 600D /хаки/ </t>
  </si>
  <si>
    <t xml:space="preserve">Кузьмич 70л ткань Oxford 600D /хаки+черный/ </t>
  </si>
  <si>
    <t xml:space="preserve">Михалыч 40л ткань Oxford 600D /лес/ </t>
  </si>
  <si>
    <t xml:space="preserve">Михалыч 40л ткань Oxford 600D /хаки/ </t>
  </si>
  <si>
    <t xml:space="preserve">Михалыч 40л ткань Oxford 600D /цифра/ </t>
  </si>
  <si>
    <t xml:space="preserve">Михалыч 50л ткань Oxford 600D /лес/ </t>
  </si>
  <si>
    <t xml:space="preserve">Михалыч 60л ткань Oxford 600D /хаки/ </t>
  </si>
  <si>
    <t xml:space="preserve">Михалыч 60л ткань Oxford 600D /цифра/ </t>
  </si>
  <si>
    <t xml:space="preserve">Михалыч 110л ткань Oxford 600D /хаки/ </t>
  </si>
  <si>
    <t xml:space="preserve">Михалыч 110л ткань Oxford 600D /цифра/ </t>
  </si>
  <si>
    <t>Пионер 80л ткань Oxford 600D  /хаки/</t>
  </si>
  <si>
    <t xml:space="preserve">Походный 35л  ткань Oxford 600D /хаки/ </t>
  </si>
  <si>
    <t xml:space="preserve">Походный 35л  ткань Oxford 600D /цифра/ </t>
  </si>
  <si>
    <t xml:space="preserve">Походный 35л  ткань Oxford 600D /черный/ </t>
  </si>
  <si>
    <t xml:space="preserve">SITY 18л ткань Oxford 600D василек  </t>
  </si>
  <si>
    <t xml:space="preserve">SITY 18л ткань Oxford 600D голубой  </t>
  </si>
  <si>
    <t xml:space="preserve">Грот 25л ткань Oxford 600D /цифра/ </t>
  </si>
  <si>
    <t xml:space="preserve">Грот 25л ткань Oxford 600D /хаки/ </t>
  </si>
  <si>
    <t xml:space="preserve">Форос 30л ткань Oxford 600D /хаки+цифра/ </t>
  </si>
  <si>
    <t xml:space="preserve">STREET КД 35л ткань КОРДОН /черный/ </t>
  </si>
  <si>
    <t xml:space="preserve">STREET КД 35л ткань КОРДОН /хаки/ </t>
  </si>
  <si>
    <t xml:space="preserve">Бобер КД 55л ткань КОРДОН /хаки/ </t>
  </si>
  <si>
    <t xml:space="preserve">Бобер КД 55л ткань КОРДОН /черный/ </t>
  </si>
  <si>
    <t xml:space="preserve">Бойскаут КД 25л ткань КОРДОН /хаки/ </t>
  </si>
  <si>
    <t xml:space="preserve">Грот КД 25л ткань КОРДОН /черный/ </t>
  </si>
  <si>
    <t xml:space="preserve">Грот КД 25л ткань КОРДОН /хаки/ </t>
  </si>
  <si>
    <t xml:space="preserve">Кенгуру КД 45л /черный/ </t>
  </si>
  <si>
    <t xml:space="preserve">Кенгуру КД 45л /хаки/ </t>
  </si>
  <si>
    <t>Плед</t>
  </si>
  <si>
    <t>Вкладыш</t>
  </si>
  <si>
    <t>SPR0035-10</t>
  </si>
  <si>
    <t>SPR0035-11</t>
  </si>
  <si>
    <t>SPR0035-12</t>
  </si>
  <si>
    <t>SPR0035-13</t>
  </si>
  <si>
    <t xml:space="preserve">Camp Comfort XL КМФ (цвет пиксель) одеяло с капюшоном, размер 220х90, t - 2 +15С/ </t>
  </si>
  <si>
    <t xml:space="preserve">Camp Comfort XL КМФ (цвет питон) одеяло с капюшоном, размер 220х90, t - 2 +15С/ </t>
  </si>
  <si>
    <t xml:space="preserve">Camp Comfort XL (цвет хаки) одеяло с капюшоном, размер 220х90, t - 2 +15С/ </t>
  </si>
  <si>
    <t xml:space="preserve">Camp Comfort XL спальный мешок цв.серый/голубой/ </t>
  </si>
  <si>
    <t xml:space="preserve">Camp Comfort XL спальный мешок цв. т.синий/серый/ </t>
  </si>
  <si>
    <t xml:space="preserve">Camp Comfort XL спальный мешок КМФ цв.город/ </t>
  </si>
  <si>
    <t>Camp Comfort XL Winter  камуфляж Пиксель</t>
  </si>
  <si>
    <t>Camp Comfort XL Winter  камуфляж Город</t>
  </si>
  <si>
    <t>Camp Comfort XL Winter  камуфляж Кукла</t>
  </si>
  <si>
    <t>Camp Comfort XL Winter  камуфляж К4</t>
  </si>
  <si>
    <t xml:space="preserve">STARK КД 15л ткань Кордон, ткань Oxford /черный/ </t>
  </si>
  <si>
    <t xml:space="preserve">STARK 15л CMF BLUE  </t>
  </si>
  <si>
    <t xml:space="preserve">STARK 15л CMF Grey </t>
  </si>
  <si>
    <t xml:space="preserve">STARK 15л CMF Khaki  </t>
  </si>
  <si>
    <t xml:space="preserve">STREET 23л CMF BLUE  </t>
  </si>
  <si>
    <t xml:space="preserve">STREET 23л CMF Grey </t>
  </si>
  <si>
    <t xml:space="preserve">Артек 25л ткань Авизент 100% х/б /хаки/ </t>
  </si>
  <si>
    <t xml:space="preserve">Артек 25л ткань Хлопок 100% /синий/ </t>
  </si>
  <si>
    <t xml:space="preserve">Грот 25л Черный </t>
  </si>
  <si>
    <t xml:space="preserve">Грот 25л CMF BLUE  </t>
  </si>
  <si>
    <t xml:space="preserve">Грот 25л CMF Grey  </t>
  </si>
  <si>
    <t xml:space="preserve">Грот 25л CMF Khaki  </t>
  </si>
  <si>
    <t xml:space="preserve">Форос 30л CMF BLUE </t>
  </si>
  <si>
    <t xml:space="preserve">Форос 30л CMF Grey </t>
  </si>
  <si>
    <t xml:space="preserve">Форос 30л CMF Khaki </t>
  </si>
  <si>
    <t xml:space="preserve">STREET КД 23л ткань КОРДОН /хаки/ </t>
  </si>
  <si>
    <t xml:space="preserve">STREET КД 23л ткань КОРДОН /черный/ </t>
  </si>
  <si>
    <t xml:space="preserve">Пионер КД 80л ткань КОРДОН /хаки/ </t>
  </si>
  <si>
    <t xml:space="preserve">Скаут КД 110л ткань КОРДОН /хаки/ </t>
  </si>
  <si>
    <t xml:space="preserve">Скаут КД 70л ткань КОРДОН /т.хаки/ </t>
  </si>
  <si>
    <t xml:space="preserve">Cкаут КД 55л ткань КОРДОН /хаки/ </t>
  </si>
  <si>
    <t xml:space="preserve">Сталкер КД 35л ткань КОРДОН /черный/ </t>
  </si>
  <si>
    <t xml:space="preserve">Сталкер КД 35л ткань КОРДОН /хаки/ </t>
  </si>
  <si>
    <t xml:space="preserve">Сталкер КД 50л ткань КОРДОН /черный/ </t>
  </si>
  <si>
    <t xml:space="preserve">Сталкер КД MOLLE 35л ткань КОРДОН + моли /черный/ </t>
  </si>
  <si>
    <t xml:space="preserve">Сталкер КД MOLLE 50л ткань КОРДОН + моли /черный/ </t>
  </si>
  <si>
    <t xml:space="preserve">Стрелок КД MOLLE 30л ткань КОРДОН /хаки/ </t>
  </si>
  <si>
    <t xml:space="preserve">Форос КД 30л /хаки/ </t>
  </si>
  <si>
    <t xml:space="preserve">LAIR Голубой  Левый /одеяло с капюшоном, размер 230х80, t - 10 +8С/ </t>
  </si>
  <si>
    <t xml:space="preserve">LAIR Зеленый Левый /одеяло с капюшоном, размер 230х80, t - 10 +8С/ </t>
  </si>
  <si>
    <t xml:space="preserve">LAIR Зеленый Правый /одеяло с капюшоном, размер 230х80, t - 10 +8С/ </t>
  </si>
  <si>
    <t xml:space="preserve">LAIR  Коричневый Левый/одеяло с капюшоном, размер 230х80, t - 10 +8С/ </t>
  </si>
  <si>
    <t xml:space="preserve">LAIR Коричневый Правый /одеяло с капюшоном, размер 230х80, t - 10 +8С/ </t>
  </si>
  <si>
    <t xml:space="preserve">LAIR  Серый Левый /одеяло с капюшоном, размер 230х80, t - 10 +8С/ </t>
  </si>
  <si>
    <t xml:space="preserve">LAIR Серый Правый /одеяло с капюшоном, размер 230х80, t - 10 +8С/ </t>
  </si>
  <si>
    <t xml:space="preserve">LAIR XL Голубой Левый /одеяло с капюшоном, размер 230х95, t - 12 +6С/ </t>
  </si>
  <si>
    <t xml:space="preserve">LAIR XL Голубой Правый /одеяло с капюшоном, размер 230х95, t - 12 +6С/ </t>
  </si>
  <si>
    <t xml:space="preserve">LAIR XL Зеленый Левый  /одеяло с капюшоном, размер 230х95, t - 12 +6С/ </t>
  </si>
  <si>
    <t xml:space="preserve">LAIR XL Зеленый Правый /одеяло с капюшоном, размер 230х95, t - 12 +6С/ </t>
  </si>
  <si>
    <t xml:space="preserve">LAIR XL Коричневый Левый /одеяло с капюшоном, размер 230х95, t - 12 +6С/ </t>
  </si>
  <si>
    <t xml:space="preserve">LAIR XL Коричневый Правый /одеяло с капюшоном, размер 230х95, t - 12 +6С/ </t>
  </si>
  <si>
    <t xml:space="preserve">LAIR XL  Серый Левый /одеяло с капюшоном, размер 230х95, t - 12 +6С/ </t>
  </si>
  <si>
    <t xml:space="preserve">LAIR XL Серый Правый  /одеяло с капюшоном, размер 230х95, t - 12 +6С/ </t>
  </si>
  <si>
    <t xml:space="preserve">РОБИНЗОН /одеяло с капюшоном, размер 220х80 см, t - 10 +10С/ </t>
  </si>
  <si>
    <t xml:space="preserve">СЕВЕРНЫЙ Левый /одеяло с капюшоном, размер 220х95 см, t -24 +0С/ </t>
  </si>
  <si>
    <t xml:space="preserve">СЕВЕРНЫЙ Правый /одеяло с капюшоном, размер 220х95 см, t -24 +0С/ </t>
  </si>
  <si>
    <t xml:space="preserve">Camp Comfort спальный мешок цв. т.синий/ </t>
  </si>
  <si>
    <t xml:space="preserve">Camp Comfort спальный мешок цв. Город/ </t>
  </si>
  <si>
    <t xml:space="preserve">Camp Comfort спальный мешок цв. голубой/ </t>
  </si>
  <si>
    <t xml:space="preserve">Camp Comfort  КМФ (цвет K2) одеяло с капюшоном, размер 220х70, t + 5 +20С/  </t>
  </si>
  <si>
    <t xml:space="preserve">Camp Comfort  КМФ (цвет кукла) одеяло с капюшоном, размер 220х70, t +5 +20С/ </t>
  </si>
  <si>
    <t xml:space="preserve">Camp Comfort КМФ (цвет пиксель) одеяло с капюшоном, размер 220х70, t +5 +20С/ </t>
  </si>
  <si>
    <t xml:space="preserve">Camp Comfort КМФ (цвет питон) одеяло с капюшоном, размер 220х70, t +5 +20С/ </t>
  </si>
  <si>
    <t xml:space="preserve">Camp Comfort  (цвет хаки) одеяло с капюшоном, размер 220х70, t +5 +20С/ </t>
  </si>
  <si>
    <t xml:space="preserve">Чехол компрессионный для спальных мешков </t>
  </si>
  <si>
    <t xml:space="preserve">STARK КД 15л ткань Кордон, ткань Oxford /хаки+черный/ </t>
  </si>
  <si>
    <t>Рюкзак-баул 100л ткань Oxford 600D CMF Grey</t>
  </si>
  <si>
    <t>Скаут 110л ткань Oxford 600D  (хаки)</t>
  </si>
  <si>
    <t>Кузьмич 55л ткань Oxford 600D /хаки/</t>
  </si>
  <si>
    <t xml:space="preserve">Михалыч 50л ткань Oxford 600D /хаки/ </t>
  </si>
  <si>
    <t xml:space="preserve">Михалыч 50л ткань Oxford 600D /цифра/ </t>
  </si>
  <si>
    <t xml:space="preserve">Михалыч 60л ткань Oxford 600D /лес/ </t>
  </si>
  <si>
    <t xml:space="preserve">Михалыч 60л ткань Oxford 600D /Черный/КМФ лес/ </t>
  </si>
  <si>
    <t>Михалыч 90л ткань Oxford 600D /Черный/КМФ лес/</t>
  </si>
  <si>
    <t xml:space="preserve">Михалыч 50л ткань Oxford 600D Черный/КМФ лес </t>
  </si>
  <si>
    <t xml:space="preserve">LAIR Голубой  Правый /одеяло с капюшоном, размер 230х80, t - 10 +8С/ </t>
  </si>
  <si>
    <t>Михалыч 70л ткань Oxford 600D /Черный/КМФ лес/</t>
  </si>
  <si>
    <t>Михалыч 110л ткань Oxford 600D Камуфляж Лес, черный</t>
  </si>
  <si>
    <t>Михалыч 110л ткань Oxford 600D Камуфляж Лес, хаки</t>
  </si>
  <si>
    <t xml:space="preserve">Скаут 70л ткань Oxford 600D  (Хаки) </t>
  </si>
  <si>
    <t>Походный 35л  ткань Oxford 600D /хаки+лес/</t>
  </si>
  <si>
    <t>Михалыч 50л ткань Oxford 600D /темный лес/</t>
  </si>
  <si>
    <t>Скаут 70л ткань Oxford 600D  (черный)</t>
  </si>
  <si>
    <t>Рюкзак-баул 100л  КД , хаки</t>
  </si>
  <si>
    <t>Рюкзак-баул 100л  КД,  кмф пиксель</t>
  </si>
  <si>
    <t>Cпальные мешки Prival, Halt</t>
  </si>
  <si>
    <t>T extr
°C</t>
  </si>
  <si>
    <t>T min,
°C</t>
  </si>
  <si>
    <t>T max
°C</t>
  </si>
  <si>
    <t>Размеры
см</t>
  </si>
  <si>
    <t>Вес
кг</t>
  </si>
  <si>
    <t xml:space="preserve">Наполнитель </t>
  </si>
  <si>
    <t xml:space="preserve">Слоёв </t>
  </si>
  <si>
    <t>Внешняя 
ткань</t>
  </si>
  <si>
    <t>Внешняя
ткань 
(состав)</t>
  </si>
  <si>
    <t xml:space="preserve"> Состёги-
вающийся</t>
  </si>
  <si>
    <t>Водооттал-
кивающая 
пропитка</t>
  </si>
  <si>
    <t xml:space="preserve">Молния,
секций </t>
  </si>
  <si>
    <t>Перекид-ной
язычок</t>
  </si>
  <si>
    <t>Защита от 
закусывания</t>
  </si>
  <si>
    <t>Защита от 
ветра</t>
  </si>
  <si>
    <t xml:space="preserve">Трансфор-
мирование
в одеяло </t>
  </si>
  <si>
    <t xml:space="preserve">Капюшон:
Утяжка 
для головы </t>
  </si>
  <si>
    <t xml:space="preserve">Капюшон:
утяжка для шеи </t>
  </si>
  <si>
    <t xml:space="preserve">Внутренний
карман  </t>
  </si>
  <si>
    <t xml:space="preserve">Компрес-
сионный 
мешок </t>
  </si>
  <si>
    <t>Ручка для 
переноски</t>
  </si>
  <si>
    <t>Размеры 
чехла,мм</t>
  </si>
  <si>
    <t>-10</t>
  </si>
  <si>
    <t>+4</t>
  </si>
  <si>
    <t>+8</t>
  </si>
  <si>
    <t>230x80x5</t>
  </si>
  <si>
    <t>Файберпласт</t>
  </si>
  <si>
    <t>Poly Taffaeta R/S</t>
  </si>
  <si>
    <t>Polyester</t>
  </si>
  <si>
    <t>100% хлопок, фланель</t>
  </si>
  <si>
    <t>да</t>
  </si>
  <si>
    <t>40х23х23</t>
  </si>
  <si>
    <t>Lair XL</t>
  </si>
  <si>
    <t>-12</t>
  </si>
  <si>
    <t>+2</t>
  </si>
  <si>
    <t>+6</t>
  </si>
  <si>
    <t>230х95х6</t>
  </si>
  <si>
    <t>2,6</t>
  </si>
  <si>
    <t>45х32х32</t>
  </si>
  <si>
    <t>-15</t>
  </si>
  <si>
    <t>-5</t>
  </si>
  <si>
    <t>+10</t>
  </si>
  <si>
    <t>220х80х5</t>
  </si>
  <si>
    <t>40х30х30</t>
  </si>
  <si>
    <t>+5</t>
  </si>
  <si>
    <t>220х95х5</t>
  </si>
  <si>
    <t>2,4</t>
  </si>
  <si>
    <t>100% хлопок, бязь</t>
  </si>
  <si>
    <t>45х30х30</t>
  </si>
  <si>
    <t>Берлога II</t>
  </si>
  <si>
    <t>-20</t>
  </si>
  <si>
    <t>-7</t>
  </si>
  <si>
    <t>+3</t>
  </si>
  <si>
    <t>220х110х6</t>
  </si>
  <si>
    <t>Шервисин</t>
  </si>
  <si>
    <t>50х30х30</t>
  </si>
  <si>
    <t>Comfort</t>
  </si>
  <si>
    <t>+12</t>
  </si>
  <si>
    <t>215x75x4</t>
  </si>
  <si>
    <t>1,1</t>
  </si>
  <si>
    <t>100% хлопок, микрофибра</t>
  </si>
  <si>
    <t>35х25х25</t>
  </si>
  <si>
    <t>Comfort XL</t>
  </si>
  <si>
    <t>-2</t>
  </si>
  <si>
    <t>+7</t>
  </si>
  <si>
    <t>+15</t>
  </si>
  <si>
    <t>215x90x4</t>
  </si>
  <si>
    <t>1,5</t>
  </si>
  <si>
    <t>Comfort XL Winter</t>
  </si>
  <si>
    <t>-17</t>
  </si>
  <si>
    <t>230х90х6</t>
  </si>
  <si>
    <t>3,1</t>
  </si>
  <si>
    <t>100% хлопок, фланель(бязь)</t>
  </si>
  <si>
    <t>40х33х33</t>
  </si>
  <si>
    <t>+17</t>
  </si>
  <si>
    <t>+22</t>
  </si>
  <si>
    <t>220х70х4</t>
  </si>
  <si>
    <t>220х95х4</t>
  </si>
  <si>
    <t>2,0</t>
  </si>
  <si>
    <t>Степной XL</t>
  </si>
  <si>
    <t>100% хлопок , бязь</t>
  </si>
  <si>
    <t>Селигер+</t>
  </si>
  <si>
    <t>+13</t>
  </si>
  <si>
    <t>220х75х4</t>
  </si>
  <si>
    <t>хлопок + вискоза</t>
  </si>
  <si>
    <t>0</t>
  </si>
  <si>
    <t>210х90х5</t>
  </si>
  <si>
    <t>Army-500</t>
  </si>
  <si>
    <t>-22</t>
  </si>
  <si>
    <t>230х85х6</t>
  </si>
  <si>
    <t>2,9</t>
  </si>
  <si>
    <t>Термофайбер</t>
  </si>
  <si>
    <t>100% полиэстер, Taffeta 190T</t>
  </si>
  <si>
    <t>-24</t>
  </si>
  <si>
    <t>235х85х6</t>
  </si>
  <si>
    <t>3,0</t>
  </si>
  <si>
    <t>50х40х40</t>
  </si>
  <si>
    <t>220х100х7</t>
  </si>
  <si>
    <t>4,2</t>
  </si>
  <si>
    <t>Лебяжий пласт</t>
  </si>
  <si>
    <t>60х40х40</t>
  </si>
  <si>
    <t>220х95х7</t>
  </si>
  <si>
    <t>3,6</t>
  </si>
  <si>
    <t>Рюкзаки Prival</t>
  </si>
  <si>
    <t>Объём,л</t>
  </si>
  <si>
    <t>Цветовая палитра</t>
  </si>
  <si>
    <t>Вес,
гр</t>
  </si>
  <si>
    <t>Общие габариты, см</t>
  </si>
  <si>
    <t>Габариты, см
дно</t>
  </si>
  <si>
    <t>Габариты, см
высота</t>
  </si>
  <si>
    <t>Объём главного отделения,
л</t>
  </si>
  <si>
    <t>габариты, см
фронт.карман</t>
  </si>
  <si>
    <t>Объём см
фронт.карман</t>
  </si>
  <si>
    <t>габариты,см
клапан</t>
  </si>
  <si>
    <t>Объём клапана</t>
  </si>
  <si>
    <t>стропа нижняя</t>
  </si>
  <si>
    <t>спинка</t>
  </si>
  <si>
    <t xml:space="preserve">Ткань </t>
  </si>
  <si>
    <t>Верхний
клапан</t>
  </si>
  <si>
    <t>Поясной
ремень</t>
  </si>
  <si>
    <t xml:space="preserve">Боковые
карманы </t>
  </si>
  <si>
    <t>Ручки для
транспортировки</t>
  </si>
  <si>
    <t>Михалыч</t>
  </si>
  <si>
    <t>40</t>
  </si>
  <si>
    <t>хаки, чёрный, кмф, микс</t>
  </si>
  <si>
    <t>550</t>
  </si>
  <si>
    <t>31х21х60</t>
  </si>
  <si>
    <t>31х17</t>
  </si>
  <si>
    <t>64</t>
  </si>
  <si>
    <t>33</t>
  </si>
  <si>
    <t>31х25х4</t>
  </si>
  <si>
    <t>3</t>
  </si>
  <si>
    <t>29х10х17</t>
  </si>
  <si>
    <t>7л</t>
  </si>
  <si>
    <t>мягкая, без сетки</t>
  </si>
  <si>
    <t>Polyester, 100%</t>
  </si>
  <si>
    <t>пришит, бока на резинках</t>
  </si>
  <si>
    <t>?</t>
  </si>
  <si>
    <t>17х10, с резинкой</t>
  </si>
  <si>
    <t>2</t>
  </si>
  <si>
    <t>50</t>
  </si>
  <si>
    <t>60</t>
  </si>
  <si>
    <t>700</t>
  </si>
  <si>
    <t>70</t>
  </si>
  <si>
    <t>90</t>
  </si>
  <si>
    <t>1000</t>
  </si>
  <si>
    <t>110</t>
  </si>
  <si>
    <t>1200</t>
  </si>
  <si>
    <t>Описание в доработке</t>
  </si>
  <si>
    <t>Арму  500</t>
  </si>
  <si>
    <t xml:space="preserve">   Вкладыш в спальный мешок Prival F-80 флисовый, хаки (180х80)</t>
  </si>
  <si>
    <t>CAMP BAG+ КМФ-Kукла/Хаки. Одеяло с подголовником, размер 220х95, t 0 +15С</t>
  </si>
  <si>
    <t>CAMP BAG+ КМФ-лес/Коричневый. Одеяло с подголовником, размер 220х95, t 0 +15С</t>
  </si>
  <si>
    <t xml:space="preserve">СЕВЕРНЫЙ  Print Хаски Левый /одеяло с капюшоном, размер 220х95 см, t -24 +0С/ </t>
  </si>
  <si>
    <t xml:space="preserve">СЕВЕРНЫЙ  Print Хаски Правый /одеяло с капюшоном, размер 220х95 см, t -24 +0С/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</si>
</sst>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</font>
    <font>
      <b/>
      <sz val="11"/>
      <color rgb="FFFA7D00"/>
      <name val="Calibri"/>
      <family val="2"/>
      <charset val="204"/>
      <scheme val="minor"/>
    </font>
    <font>
      <b/>
      <sz val="14"/>
      <color rgb="FFFA7D00"/>
      <name val="Calibri"/>
      <family val="2"/>
      <charset val="204"/>
      <scheme val="minor"/>
    </font>
    <font>
      <b/>
      <sz val="14"/>
      <color theme="9" tint="-0.499984740745262"/>
      <name val="Calibri"/>
      <family val="2"/>
      <charset val="204"/>
      <scheme val="minor"/>
    </font>
    <font>
      <b/>
      <sz val="12"/>
      <color theme="9" tint="-0.499984740745262"/>
      <name val="Calibri"/>
      <family val="2"/>
      <charset val="204"/>
      <scheme val="minor"/>
    </font>
    <font>
      <b/>
      <sz val="11"/>
      <color theme="9" tint="-0.499984740745262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color theme="0"/>
      <name val="Arial"/>
      <family val="2"/>
      <charset val="204"/>
    </font>
    <font>
      <sz val="10"/>
      <name val="Arial"/>
      <family val="2"/>
      <charset val="204"/>
    </font>
    <font>
      <sz val="14"/>
      <color rgb="FF333333"/>
      <name val="Cambria"/>
      <family val="1"/>
      <charset val="204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00B050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6" fillId="2" borderId="0" applyNumberFormat="0" applyBorder="0" applyAlignment="0" applyProtection="0"/>
    <xf numFmtId="0" fontId="7" fillId="3" borderId="19" applyNumberFormat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0" borderId="0" applyNumberFormat="0" applyFill="0" applyBorder="0" applyAlignment="0" applyProtection="0"/>
    <xf numFmtId="0" fontId="18" fillId="8" borderId="0" applyNumberFormat="0" applyBorder="0" applyAlignment="0" applyProtection="0"/>
    <xf numFmtId="0" fontId="21" fillId="3" borderId="27" applyNumberFormat="0" applyAlignment="0" applyProtection="0"/>
    <xf numFmtId="0" fontId="20" fillId="9" borderId="28" applyNumberFormat="0" applyFont="0" applyAlignment="0" applyProtection="0"/>
    <xf numFmtId="0" fontId="1" fillId="10" borderId="0" applyNumberFormat="0" applyBorder="0" applyAlignment="0" applyProtection="0"/>
  </cellStyleXfs>
  <cellXfs count="10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vertical="center"/>
    </xf>
    <xf numFmtId="0" fontId="11" fillId="2" borderId="1" xfId="1" applyFont="1" applyBorder="1" applyAlignment="1">
      <alignment horizontal="left" vertical="center" indent="1"/>
    </xf>
    <xf numFmtId="0" fontId="11" fillId="2" borderId="0" xfId="1" applyFont="1" applyBorder="1" applyAlignment="1">
      <alignment horizontal="left" vertical="center" indent="1"/>
    </xf>
    <xf numFmtId="0" fontId="11" fillId="2" borderId="2" xfId="1" applyFont="1" applyBorder="1" applyAlignment="1">
      <alignment horizontal="left" vertical="center" indent="1"/>
    </xf>
    <xf numFmtId="0" fontId="4" fillId="6" borderId="3" xfId="0" applyFont="1" applyFill="1" applyBorder="1" applyAlignment="1">
      <alignment horizontal="left" vertical="center" indent="1"/>
    </xf>
    <xf numFmtId="0" fontId="4" fillId="6" borderId="4" xfId="0" applyFont="1" applyFill="1" applyBorder="1" applyAlignment="1">
      <alignment horizontal="left" vertical="center" indent="1"/>
    </xf>
    <xf numFmtId="0" fontId="4" fillId="6" borderId="9" xfId="0" applyFont="1" applyFill="1" applyBorder="1" applyAlignment="1">
      <alignment horizontal="left" vertical="center" indent="1"/>
    </xf>
    <xf numFmtId="0" fontId="5" fillId="6" borderId="4" xfId="0" applyFont="1" applyFill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6" fillId="2" borderId="1" xfId="1" applyFont="1" applyBorder="1" applyAlignment="1">
      <alignment horizontal="left" vertical="center" indent="1"/>
    </xf>
    <xf numFmtId="0" fontId="6" fillId="2" borderId="0" xfId="1" applyFont="1" applyBorder="1" applyAlignment="1">
      <alignment horizontal="left" vertical="center" indent="1"/>
    </xf>
    <xf numFmtId="0" fontId="6" fillId="2" borderId="2" xfId="1" applyFont="1" applyBorder="1" applyAlignment="1">
      <alignment horizontal="left" vertical="center" indent="1"/>
    </xf>
    <xf numFmtId="0" fontId="4" fillId="6" borderId="12" xfId="0" applyFont="1" applyFill="1" applyBorder="1" applyAlignment="1">
      <alignment vertical="center"/>
    </xf>
    <xf numFmtId="0" fontId="4" fillId="6" borderId="9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indent="1" shrinkToFit="1"/>
    </xf>
    <xf numFmtId="0" fontId="12" fillId="6" borderId="10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0" xfId="0" applyFont="1" applyBorder="1" applyAlignment="1">
      <alignment horizontal="left" vertical="center" indent="1"/>
    </xf>
    <xf numFmtId="0" fontId="12" fillId="0" borderId="25" xfId="0" applyFont="1" applyBorder="1" applyAlignment="1">
      <alignment horizontal="left" vertical="center" indent="1"/>
    </xf>
    <xf numFmtId="0" fontId="12" fillId="0" borderId="26" xfId="0" applyFont="1" applyBorder="1" applyAlignment="1">
      <alignment horizontal="center" vertical="center"/>
    </xf>
    <xf numFmtId="0" fontId="5" fillId="6" borderId="9" xfId="0" applyFont="1" applyFill="1" applyBorder="1" applyAlignment="1">
      <alignment vertical="center"/>
    </xf>
    <xf numFmtId="0" fontId="2" fillId="2" borderId="1" xfId="1" applyFont="1" applyBorder="1" applyAlignment="1">
      <alignment horizontal="left" vertical="center" indent="1"/>
    </xf>
    <xf numFmtId="0" fontId="2" fillId="2" borderId="0" xfId="1" applyFont="1" applyBorder="1" applyAlignment="1">
      <alignment horizontal="left" vertical="center" indent="1"/>
    </xf>
    <xf numFmtId="0" fontId="2" fillId="2" borderId="2" xfId="1" applyFont="1" applyBorder="1" applyAlignment="1">
      <alignment horizontal="left" vertical="center" indent="1"/>
    </xf>
    <xf numFmtId="0" fontId="12" fillId="6" borderId="10" xfId="0" applyNumberFormat="1" applyFont="1" applyFill="1" applyBorder="1" applyAlignment="1">
      <alignment horizontal="center" vertical="center"/>
    </xf>
    <xf numFmtId="49" fontId="12" fillId="0" borderId="21" xfId="0" applyNumberFormat="1" applyFont="1" applyBorder="1" applyAlignment="1">
      <alignment horizontal="center" vertical="center"/>
    </xf>
    <xf numFmtId="0" fontId="14" fillId="6" borderId="10" xfId="0" applyNumberFormat="1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12" fillId="6" borderId="13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2" borderId="1" xfId="1" applyFont="1" applyBorder="1" applyAlignment="1">
      <alignment horizontal="center" vertical="center"/>
    </xf>
    <xf numFmtId="0" fontId="15" fillId="2" borderId="6" xfId="1" applyFont="1" applyBorder="1" applyAlignment="1">
      <alignment horizontal="center" vertical="center"/>
    </xf>
    <xf numFmtId="0" fontId="15" fillId="2" borderId="0" xfId="1" applyFont="1" applyBorder="1" applyAlignment="1">
      <alignment horizontal="center" vertical="center"/>
    </xf>
    <xf numFmtId="0" fontId="15" fillId="2" borderId="7" xfId="1" applyFont="1" applyBorder="1" applyAlignment="1">
      <alignment horizontal="center" vertical="center"/>
    </xf>
    <xf numFmtId="0" fontId="15" fillId="2" borderId="2" xfId="1" applyFont="1" applyBorder="1" applyAlignment="1">
      <alignment horizontal="center" vertical="center"/>
    </xf>
    <xf numFmtId="0" fontId="15" fillId="2" borderId="8" xfId="1" applyFont="1" applyBorder="1" applyAlignment="1">
      <alignment horizontal="center" vertical="center"/>
    </xf>
    <xf numFmtId="0" fontId="6" fillId="0" borderId="10" xfId="1" applyNumberFormat="1" applyFill="1" applyBorder="1" applyAlignment="1">
      <alignment horizontal="center" vertical="center"/>
    </xf>
    <xf numFmtId="0" fontId="6" fillId="0" borderId="0" xfId="1" applyFill="1"/>
    <xf numFmtId="0" fontId="6" fillId="0" borderId="10" xfId="1" applyFill="1" applyBorder="1" applyAlignment="1">
      <alignment horizontal="center" vertical="center"/>
    </xf>
    <xf numFmtId="1" fontId="11" fillId="10" borderId="10" xfId="9" applyNumberFormat="1" applyFont="1" applyBorder="1" applyAlignment="1">
      <alignment horizontal="center" vertical="center"/>
    </xf>
    <xf numFmtId="3" fontId="16" fillId="7" borderId="5" xfId="2" applyNumberFormat="1" applyFont="1" applyFill="1" applyBorder="1" applyAlignment="1">
      <alignment horizontal="center" vertical="center"/>
    </xf>
    <xf numFmtId="3" fontId="22" fillId="3" borderId="3" xfId="7" applyNumberFormat="1" applyFont="1" applyBorder="1" applyAlignment="1">
      <alignment horizontal="center" vertical="center" wrapText="1"/>
    </xf>
    <xf numFmtId="3" fontId="22" fillId="3" borderId="5" xfId="7" applyNumberFormat="1" applyFont="1" applyBorder="1" applyAlignment="1">
      <alignment horizontal="center" vertical="center" wrapText="1"/>
    </xf>
    <xf numFmtId="3" fontId="22" fillId="3" borderId="24" xfId="7" applyNumberFormat="1" applyFont="1" applyBorder="1" applyAlignment="1">
      <alignment horizontal="center" vertical="center" wrapText="1"/>
    </xf>
    <xf numFmtId="3" fontId="13" fillId="0" borderId="27" xfId="7" applyNumberFormat="1" applyFont="1" applyFill="1" applyAlignment="1">
      <alignment horizontal="center" vertical="center"/>
    </xf>
    <xf numFmtId="0" fontId="13" fillId="2" borderId="1" xfId="1" applyFont="1" applyBorder="1" applyAlignment="1">
      <alignment horizontal="left" vertical="center" indent="1"/>
    </xf>
    <xf numFmtId="0" fontId="13" fillId="2" borderId="0" xfId="1" applyFont="1" applyBorder="1" applyAlignment="1">
      <alignment horizontal="left" vertical="center" indent="1"/>
    </xf>
    <xf numFmtId="0" fontId="13" fillId="2" borderId="2" xfId="1" applyFont="1" applyBorder="1" applyAlignment="1">
      <alignment horizontal="left" vertical="center" indent="1"/>
    </xf>
    <xf numFmtId="0" fontId="13" fillId="0" borderId="10" xfId="0" applyFont="1" applyFill="1" applyBorder="1" applyAlignment="1">
      <alignment horizontal="left" indent="1"/>
    </xf>
    <xf numFmtId="0" fontId="13" fillId="0" borderId="10" xfId="4" applyFont="1" applyFill="1" applyBorder="1" applyAlignment="1">
      <alignment horizontal="left" vertical="center" indent="1"/>
    </xf>
    <xf numFmtId="0" fontId="13" fillId="0" borderId="10" xfId="4" applyFont="1" applyFill="1" applyBorder="1" applyAlignment="1">
      <alignment horizontal="left" indent="1"/>
    </xf>
    <xf numFmtId="0" fontId="13" fillId="0" borderId="10" xfId="0" applyFont="1" applyFill="1" applyBorder="1" applyAlignment="1">
      <alignment horizontal="left" vertical="center" indent="1"/>
    </xf>
    <xf numFmtId="0" fontId="13" fillId="0" borderId="10" xfId="1" applyFont="1" applyFill="1" applyBorder="1" applyAlignment="1">
      <alignment horizontal="left" vertical="center" indent="1"/>
    </xf>
    <xf numFmtId="0" fontId="13" fillId="0" borderId="26" xfId="0" applyFont="1" applyFill="1" applyBorder="1" applyAlignment="1">
      <alignment horizontal="left" indent="1"/>
    </xf>
    <xf numFmtId="0" fontId="23" fillId="4" borderId="11" xfId="3" applyFont="1" applyBorder="1" applyAlignment="1">
      <alignment horizontal="left" vertical="center" wrapText="1" indent="1"/>
    </xf>
    <xf numFmtId="0" fontId="24" fillId="4" borderId="22" xfId="3" applyFont="1" applyBorder="1" applyAlignment="1">
      <alignment horizontal="center" vertical="center" wrapText="1"/>
    </xf>
    <xf numFmtId="0" fontId="24" fillId="4" borderId="23" xfId="3" applyFont="1" applyBorder="1" applyAlignment="1">
      <alignment horizontal="center" vertical="center" wrapText="1"/>
    </xf>
    <xf numFmtId="0" fontId="25" fillId="4" borderId="11" xfId="3" applyFont="1" applyBorder="1" applyAlignment="1">
      <alignment horizontal="center" vertical="center" wrapText="1"/>
    </xf>
    <xf numFmtId="0" fontId="24" fillId="4" borderId="14" xfId="3" applyFont="1" applyBorder="1" applyAlignment="1">
      <alignment horizontal="center" vertical="center" wrapText="1"/>
    </xf>
    <xf numFmtId="0" fontId="24" fillId="4" borderId="29" xfId="3" applyFont="1" applyBorder="1" applyAlignment="1">
      <alignment horizontal="center" vertical="center" wrapText="1"/>
    </xf>
    <xf numFmtId="0" fontId="24" fillId="4" borderId="30" xfId="3" applyFont="1" applyBorder="1" applyAlignment="1">
      <alignment horizontal="center" vertical="center" wrapText="1"/>
    </xf>
    <xf numFmtId="0" fontId="24" fillId="4" borderId="24" xfId="3" applyFont="1" applyBorder="1" applyAlignment="1">
      <alignment horizontal="center" vertical="center" wrapText="1"/>
    </xf>
    <xf numFmtId="49" fontId="24" fillId="4" borderId="15" xfId="3" applyNumberFormat="1" applyFont="1" applyBorder="1" applyAlignment="1">
      <alignment horizontal="center" vertical="center" wrapText="1"/>
    </xf>
    <xf numFmtId="0" fontId="26" fillId="0" borderId="10" xfId="0" applyFont="1" applyBorder="1" applyAlignment="1">
      <alignment horizontal="left" vertical="center" indent="1"/>
    </xf>
    <xf numFmtId="0" fontId="26" fillId="0" borderId="10" xfId="0" applyFont="1" applyFill="1" applyBorder="1" applyAlignment="1">
      <alignment horizontal="left" vertical="center" indent="1"/>
    </xf>
    <xf numFmtId="0" fontId="26" fillId="0" borderId="10" xfId="6" applyFont="1" applyFill="1" applyBorder="1" applyAlignment="1">
      <alignment horizontal="left" vertical="center" indent="1"/>
    </xf>
    <xf numFmtId="0" fontId="26" fillId="6" borderId="10" xfId="0" applyFont="1" applyFill="1" applyBorder="1" applyAlignment="1">
      <alignment horizontal="left" vertical="center" indent="1"/>
    </xf>
    <xf numFmtId="0" fontId="26" fillId="0" borderId="26" xfId="0" applyFont="1" applyBorder="1" applyAlignment="1">
      <alignment horizontal="left" vertical="center" indent="1"/>
    </xf>
    <xf numFmtId="0" fontId="19" fillId="0" borderId="10" xfId="0" applyFont="1" applyBorder="1" applyAlignment="1">
      <alignment horizontal="left" vertical="center" indent="1"/>
    </xf>
    <xf numFmtId="0" fontId="19" fillId="0" borderId="26" xfId="0" applyFont="1" applyBorder="1" applyAlignment="1">
      <alignment horizontal="left" vertical="center" indent="1"/>
    </xf>
    <xf numFmtId="0" fontId="12" fillId="0" borderId="0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49" fontId="13" fillId="0" borderId="0" xfId="0" applyNumberFormat="1" applyFont="1" applyAlignment="1">
      <alignment horizontal="left" vertical="center" indent="1" shrinkToFit="1"/>
    </xf>
    <xf numFmtId="0" fontId="13" fillId="0" borderId="0" xfId="0" applyFont="1" applyAlignment="1">
      <alignment horizontal="right" vertical="center" indent="1" shrinkToFit="1"/>
    </xf>
    <xf numFmtId="49" fontId="13" fillId="0" borderId="0" xfId="0" applyNumberFormat="1" applyFont="1" applyFill="1" applyAlignment="1">
      <alignment horizontal="left" vertical="center" indent="1" shrinkToFit="1"/>
    </xf>
    <xf numFmtId="49" fontId="13" fillId="0" borderId="28" xfId="8" applyNumberFormat="1" applyFont="1" applyFill="1" applyAlignment="1">
      <alignment horizontal="left" vertical="center" indent="1" shrinkToFit="1"/>
    </xf>
    <xf numFmtId="49" fontId="13" fillId="0" borderId="0" xfId="0" applyNumberFormat="1" applyFont="1" applyAlignment="1">
      <alignment horizontal="right" vertical="center" indent="1" shrinkToFit="1"/>
    </xf>
    <xf numFmtId="0" fontId="13" fillId="0" borderId="0" xfId="0" applyFont="1" applyFill="1" applyAlignment="1">
      <alignment horizontal="left" vertical="center" indent="1" shrinkToFit="1"/>
    </xf>
    <xf numFmtId="0" fontId="13" fillId="0" borderId="0" xfId="0" applyFont="1" applyFill="1" applyAlignment="1">
      <alignment horizontal="right" vertical="center" indent="1" shrinkToFit="1"/>
    </xf>
    <xf numFmtId="49" fontId="13" fillId="0" borderId="0" xfId="0" applyNumberFormat="1" applyFont="1" applyFill="1" applyAlignment="1">
      <alignment horizontal="right" vertical="center" indent="1" shrinkToFit="1"/>
    </xf>
    <xf numFmtId="0" fontId="0" fillId="0" borderId="0" xfId="0" applyAlignment="1">
      <alignment horizontal="justify" vertical="justify"/>
    </xf>
    <xf numFmtId="0" fontId="27" fillId="11" borderId="0" xfId="0" applyFont="1" applyFill="1" applyAlignment="1">
      <alignment horizontal="justify" vertical="justify"/>
    </xf>
    <xf numFmtId="0" fontId="3" fillId="0" borderId="0" xfId="0" applyFont="1" applyAlignment="1">
      <alignment horizontal="justify" vertical="justify"/>
    </xf>
    <xf numFmtId="0" fontId="3" fillId="0" borderId="0" xfId="0" applyFont="1" applyAlignment="1">
      <alignment horizontal="justify" vertical="justify" wrapText="1"/>
    </xf>
    <xf numFmtId="0" fontId="28" fillId="0" borderId="0" xfId="0" applyFont="1" applyAlignment="1">
      <alignment horizontal="justify" vertical="justify" wrapText="1"/>
    </xf>
    <xf numFmtId="0" fontId="13" fillId="0" borderId="0" xfId="0" applyFont="1" applyAlignment="1">
      <alignment horizontal="justify" vertical="justify" shrinkToFit="1"/>
    </xf>
    <xf numFmtId="49" fontId="13" fillId="0" borderId="0" xfId="0" applyNumberFormat="1" applyFont="1" applyAlignment="1">
      <alignment horizontal="justify" vertical="justify" shrinkToFit="1"/>
    </xf>
    <xf numFmtId="49" fontId="13" fillId="0" borderId="0" xfId="0" applyNumberFormat="1" applyFont="1" applyFill="1" applyAlignment="1">
      <alignment horizontal="justify" vertical="justify" shrinkToFit="1"/>
    </xf>
    <xf numFmtId="49" fontId="13" fillId="0" borderId="28" xfId="8" applyNumberFormat="1" applyFont="1" applyFill="1" applyAlignment="1">
      <alignment horizontal="justify" vertical="justify" shrinkToFit="1"/>
    </xf>
    <xf numFmtId="0" fontId="13" fillId="0" borderId="0" xfId="0" applyFont="1" applyFill="1" applyAlignment="1">
      <alignment horizontal="justify" vertical="justify" shrinkToFit="1"/>
    </xf>
    <xf numFmtId="0" fontId="28" fillId="9" borderId="28" xfId="8" applyFont="1" applyAlignment="1">
      <alignment horizontal="justify" vertical="justify"/>
    </xf>
    <xf numFmtId="0" fontId="11" fillId="2" borderId="16" xfId="1" applyFont="1" applyBorder="1" applyAlignment="1">
      <alignment horizontal="left" vertical="center" indent="1"/>
    </xf>
    <xf numFmtId="0" fontId="11" fillId="2" borderId="17" xfId="1" applyFont="1" applyBorder="1" applyAlignment="1">
      <alignment horizontal="left" vertical="center" indent="1"/>
    </xf>
    <xf numFmtId="0" fontId="11" fillId="2" borderId="18" xfId="1" applyFont="1" applyBorder="1" applyAlignment="1">
      <alignment horizontal="left" vertical="center" indent="1"/>
    </xf>
    <xf numFmtId="0" fontId="10" fillId="0" borderId="0" xfId="5" applyFont="1" applyAlignment="1">
      <alignment horizontal="left" indent="1"/>
    </xf>
    <xf numFmtId="0" fontId="27" fillId="11" borderId="0" xfId="0" applyFont="1" applyFill="1" applyAlignment="1">
      <alignment horizontal="center" vertical="center"/>
    </xf>
    <xf numFmtId="0" fontId="13" fillId="0" borderId="0" xfId="4" applyFont="1" applyFill="1" applyBorder="1" applyAlignment="1">
      <alignment horizontal="left" vertical="center" indent="1"/>
    </xf>
    <xf numFmtId="0" fontId="13" fillId="0" borderId="28" xfId="8" applyFont="1" applyFill="1" applyAlignment="1">
      <alignment horizontal="left" vertical="center" indent="1"/>
    </xf>
    <xf numFmtId="0" fontId="29" fillId="0" borderId="0" xfId="0" applyFont="1" applyFill="1" applyAlignment="1">
      <alignment horizontal="left" vertical="center" wrapText="1"/>
    </xf>
  </cellXfs>
  <cellStyles count="10">
    <cellStyle name="20% — акцент3" xfId="1" builtinId="38"/>
    <cellStyle name="20% — акцент5" xfId="9" builtinId="46"/>
    <cellStyle name="Вывод" xfId="2" builtinId="21"/>
    <cellStyle name="Вычисление" xfId="7" builtinId="22"/>
    <cellStyle name="Нейтральный" xfId="3" builtinId="28"/>
    <cellStyle name="Обычный" xfId="0" builtinId="0"/>
    <cellStyle name="Плохой" xfId="4" builtinId="27"/>
    <cellStyle name="Пояснение" xfId="5" builtinId="53"/>
    <cellStyle name="Примечание" xfId="8" builtinId="10"/>
    <cellStyle name="Хороший" xfId="6" builtinId="26"/>
  </cellStyles>
  <dxfs count="5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justify" vertical="justify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justify" vertical="justify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justify" vertical="justify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justify" vertical="justify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justify" vertical="justify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justify" vertical="justify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justify" vertical="justify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justify" vertical="justify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justify" vertical="justify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justify" vertical="justify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justify" vertical="justify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justify" vertical="justify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justify" vertical="justify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justify" vertical="justify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alignment horizontal="justify" vertical="justify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justify" vertical="justify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justify" vertical="justify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justify" vertical="justify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justify" vertical="justify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justify" vertical="justify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alignment horizontal="justify" vertical="justify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alignment horizontal="justify" vertical="justify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justify" vertical="justify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alignment horizontal="right" vertical="center" textRotation="0" wrapText="0" indent="1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alignment horizontal="left" vertical="center" textRotation="0" wrapText="0" indent="1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alignment horizontal="left" vertical="center" textRotation="0" wrapText="0" indent="1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0</xdr:row>
      <xdr:rowOff>95250</xdr:rowOff>
    </xdr:from>
    <xdr:to>
      <xdr:col>4</xdr:col>
      <xdr:colOff>935355</xdr:colOff>
      <xdr:row>0</xdr:row>
      <xdr:rowOff>1581150</xdr:rowOff>
    </xdr:to>
    <xdr:pic>
      <xdr:nvPicPr>
        <xdr:cNvPr id="15735" name="Рисунок 1" descr="этикетка.png">
          <a:extLst>
            <a:ext uri="{FF2B5EF4-FFF2-40B4-BE49-F238E27FC236}">
              <a16:creationId xmlns:a16="http://schemas.microsoft.com/office/drawing/2014/main" id="{00000000-0008-0000-0000-0000773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95250"/>
          <a:ext cx="4048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123825</xdr:rowOff>
    </xdr:from>
    <xdr:to>
      <xdr:col>8</xdr:col>
      <xdr:colOff>1028700</xdr:colOff>
      <xdr:row>0</xdr:row>
      <xdr:rowOff>1428750</xdr:rowOff>
    </xdr:to>
    <xdr:pic>
      <xdr:nvPicPr>
        <xdr:cNvPr id="15736" name="Рисунок 2" descr="Logo HALT color price.jpg">
          <a:extLst>
            <a:ext uri="{FF2B5EF4-FFF2-40B4-BE49-F238E27FC236}">
              <a16:creationId xmlns:a16="http://schemas.microsoft.com/office/drawing/2014/main" id="{00000000-0008-0000-0000-0000783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39600" y="123825"/>
          <a:ext cx="27622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282</xdr:row>
      <xdr:rowOff>76200</xdr:rowOff>
    </xdr:from>
    <xdr:to>
      <xdr:col>2</xdr:col>
      <xdr:colOff>257175</xdr:colOff>
      <xdr:row>284</xdr:row>
      <xdr:rowOff>57150</xdr:rowOff>
    </xdr:to>
    <xdr:pic>
      <xdr:nvPicPr>
        <xdr:cNvPr id="15737" name="Рисунок 1" descr="этикетка.png">
          <a:extLst>
            <a:ext uri="{FF2B5EF4-FFF2-40B4-BE49-F238E27FC236}">
              <a16:creationId xmlns:a16="http://schemas.microsoft.com/office/drawing/2014/main" id="{00000000-0008-0000-0000-0000793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80943450"/>
          <a:ext cx="12954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Таблица2" displayName="Таблица2" ref="A3:Y20" totalsRowShown="0" headerRowDxfId="49" dataDxfId="48">
  <autoFilter ref="A3:Y20"/>
  <tableColumns count="25">
    <tableColumn id="1" name="Категория" dataDxfId="47"/>
    <tableColumn id="2" name="Серия" dataDxfId="46"/>
    <tableColumn id="6" name="T extr_x000a_°C" dataDxfId="45"/>
    <tableColumn id="5" name="T min,_x000a_°C" dataDxfId="44"/>
    <tableColumn id="4" name="T max_x000a_°C" dataDxfId="43"/>
    <tableColumn id="3" name="Размеры_x000a_см" dataDxfId="42"/>
    <tableColumn id="7" name="Вес_x000a_кг" dataDxfId="41"/>
    <tableColumn id="8" name="Наполнитель " dataDxfId="40"/>
    <tableColumn id="9" name="Слоёв " dataDxfId="39"/>
    <tableColumn id="10" name="Внешняя _x000a_ткань" dataDxfId="38"/>
    <tableColumn id="11" name="Внешняя_x000a_ткань _x000a_(состав)" dataDxfId="37"/>
    <tableColumn id="12" name="Внутренняя ткань" dataDxfId="36"/>
    <tableColumn id="13" name=" Состёги-_x000a_вающийся" dataDxfId="35"/>
    <tableColumn id="14" name="Водооттал-_x000a_кивающая _x000a_пропитка" dataDxfId="34"/>
    <tableColumn id="15" name="Молния,_x000a_секций " dataDxfId="33"/>
    <tableColumn id="16" name="Перекид-ной_x000a_язычок" dataDxfId="32"/>
    <tableColumn id="17" name="Защита от _x000a_закусывания" dataDxfId="31"/>
    <tableColumn id="18" name="Защита от _x000a_ветра" dataDxfId="30"/>
    <tableColumn id="19" name="Трансфор-_x000a_мирование_x000a_в одеяло " dataDxfId="29"/>
    <tableColumn id="20" name="Капюшон:_x000a_Утяжка _x000a_для головы " dataDxfId="28"/>
    <tableColumn id="21" name="Капюшон:_x000a_утяжка для шеи " dataDxfId="27"/>
    <tableColumn id="22" name="Внутренний_x000a_карман  " dataDxfId="26"/>
    <tableColumn id="23" name="Компрес-_x000a_сионный _x000a_мешок " dataDxfId="25"/>
    <tableColumn id="24" name="Ручка для _x000a_переноски" dataDxfId="24"/>
    <tableColumn id="25" name="Размеры _x000a_чехла,мм" dataDxfId="23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id="2" name="Таблица22" displayName="Таблица22" ref="A3:U9" totalsRowShown="0" headerRowDxfId="22" dataDxfId="21">
  <autoFilter ref="A3:U9"/>
  <tableColumns count="21">
    <tableColumn id="1" name="Категория" dataDxfId="20"/>
    <tableColumn id="2" name="Серия" dataDxfId="19"/>
    <tableColumn id="6" name="Объём,л" dataDxfId="18"/>
    <tableColumn id="5" name="Цветовая палитра" dataDxfId="17"/>
    <tableColumn id="4" name="Вес,_x000a_гр" dataDxfId="16"/>
    <tableColumn id="31" name="Общие габариты, см" dataDxfId="15"/>
    <tableColumn id="3" name="Габариты, см_x000a_дно" dataDxfId="14"/>
    <tableColumn id="7" name="Габариты, см_x000a_высота" dataDxfId="13"/>
    <tableColumn id="27" name="Объём главного отделения,_x000a_л" dataDxfId="12"/>
    <tableColumn id="8" name="габариты, см_x000a_фронт.карман" dataDxfId="11"/>
    <tableColumn id="32" name="Объём см_x000a_фронт.карман" dataDxfId="10"/>
    <tableColumn id="26" name="габариты,см_x000a_клапан" dataDxfId="9"/>
    <tableColumn id="28" name="Объём клапана" dataDxfId="8"/>
    <tableColumn id="9" name="стропа нижняя" dataDxfId="7"/>
    <tableColumn id="10" name="спинка" dataDxfId="6"/>
    <tableColumn id="11" name="Ткань " dataDxfId="5"/>
    <tableColumn id="12" name="Верхний_x000a_клапан" dataDxfId="4"/>
    <tableColumn id="13" name="Поясной_x000a_ремень" dataDxfId="3"/>
    <tableColumn id="14" name="Водооттал-_x000a_кивающая _x000a_пропитка" dataDxfId="2"/>
    <tableColumn id="15" name="Боковые_x000a_карманы " dataDxfId="1"/>
    <tableColumn id="16" name="Ручки для_x000a_транспортировки" data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5"/>
  <sheetViews>
    <sheetView tabSelected="1" zoomScaleNormal="100" zoomScaleSheetLayoutView="50" workbookViewId="0">
      <selection activeCell="E7" sqref="E7"/>
    </sheetView>
  </sheetViews>
  <sheetFormatPr defaultColWidth="8.88671875" defaultRowHeight="17.399999999999999" x14ac:dyDescent="0.3"/>
  <cols>
    <col min="1" max="1" width="4.44140625" style="1" customWidth="1"/>
    <col min="2" max="2" width="17.5546875" style="4" customWidth="1"/>
    <col min="3" max="3" width="12.6640625" style="4" customWidth="1"/>
    <col min="4" max="4" width="21.109375" style="13" customWidth="1"/>
    <col min="5" max="5" width="96.44140625" style="4" customWidth="1"/>
    <col min="6" max="6" width="15.33203125" style="13" hidden="1" customWidth="1"/>
    <col min="7" max="7" width="10.33203125" style="23" customWidth="1"/>
    <col min="8" max="8" width="15.6640625" style="38" customWidth="1"/>
    <col min="9" max="9" width="15.6640625" style="23" customWidth="1"/>
    <col min="10" max="10" width="16" style="23" customWidth="1"/>
    <col min="11" max="11" width="20.5546875" style="23" customWidth="1"/>
    <col min="12" max="12" width="14.109375" style="23" customWidth="1"/>
    <col min="13" max="13" width="14.5546875" style="23" customWidth="1"/>
    <col min="14" max="14" width="14" hidden="1" customWidth="1"/>
    <col min="15" max="15" width="13.44140625" hidden="1" customWidth="1"/>
    <col min="16" max="16" width="11.44140625" hidden="1" customWidth="1"/>
    <col min="17" max="16384" width="8.88671875" style="1"/>
  </cols>
  <sheetData>
    <row r="1" spans="2:16" ht="134.25" customHeight="1" thickBot="1" x14ac:dyDescent="0.35">
      <c r="B1" s="9"/>
      <c r="C1" s="10"/>
      <c r="D1" s="12"/>
      <c r="E1" s="10"/>
      <c r="F1" s="12"/>
      <c r="G1" s="34"/>
      <c r="H1" s="34"/>
      <c r="I1" s="35"/>
      <c r="J1" s="35"/>
      <c r="K1" s="35"/>
      <c r="L1" s="35"/>
      <c r="M1" s="36"/>
    </row>
    <row r="2" spans="2:16" ht="31.5" customHeight="1" thickBot="1" x14ac:dyDescent="0.35">
      <c r="B2" s="17"/>
      <c r="C2" s="18"/>
      <c r="D2" s="18"/>
      <c r="E2" s="11"/>
      <c r="F2" s="27"/>
      <c r="G2" s="35"/>
      <c r="H2" s="35"/>
      <c r="I2" s="50">
        <f>N2</f>
        <v>0</v>
      </c>
      <c r="J2" s="52">
        <f>O2</f>
        <v>0</v>
      </c>
      <c r="K2" s="51">
        <f>P2</f>
        <v>0</v>
      </c>
      <c r="L2" s="49">
        <f>IF(O2&lt;100000,N2,(IF(P2&lt;300000,O2,P2)))</f>
        <v>0</v>
      </c>
      <c r="M2" s="37"/>
      <c r="N2">
        <f>N279</f>
        <v>0</v>
      </c>
      <c r="O2">
        <f>O279</f>
        <v>0</v>
      </c>
      <c r="P2">
        <f>P279</f>
        <v>0</v>
      </c>
    </row>
    <row r="3" spans="2:16" ht="38.25" customHeight="1" thickBot="1" x14ac:dyDescent="0.35">
      <c r="B3" s="64" t="s">
        <v>145</v>
      </c>
      <c r="C3" s="65" t="s">
        <v>402</v>
      </c>
      <c r="D3" s="65" t="s">
        <v>403</v>
      </c>
      <c r="E3" s="63" t="s">
        <v>355</v>
      </c>
      <c r="F3" s="66" t="s">
        <v>354</v>
      </c>
      <c r="G3" s="67" t="s">
        <v>348</v>
      </c>
      <c r="H3" s="67" t="s">
        <v>50</v>
      </c>
      <c r="I3" s="68" t="s">
        <v>31</v>
      </c>
      <c r="J3" s="68" t="s">
        <v>32</v>
      </c>
      <c r="K3" s="69" t="s">
        <v>33</v>
      </c>
      <c r="L3" s="70" t="s">
        <v>417</v>
      </c>
      <c r="M3" s="71" t="s">
        <v>414</v>
      </c>
      <c r="N3">
        <f>N2</f>
        <v>0</v>
      </c>
      <c r="O3">
        <f>IF(O2&lt;100000,100000, O2)</f>
        <v>100000</v>
      </c>
      <c r="P3">
        <f>IF(P2&lt;300000,300000, P2)</f>
        <v>300000</v>
      </c>
    </row>
    <row r="4" spans="2:16" s="3" customFormat="1" ht="24" customHeight="1" x14ac:dyDescent="0.35">
      <c r="B4" s="24" t="s">
        <v>61</v>
      </c>
      <c r="C4" s="77" t="s">
        <v>375</v>
      </c>
      <c r="D4" s="72" t="s">
        <v>376</v>
      </c>
      <c r="E4" s="59" t="s">
        <v>466</v>
      </c>
      <c r="F4"/>
      <c r="G4" s="21" t="s">
        <v>205</v>
      </c>
      <c r="H4" s="53">
        <f t="shared" ref="H4:H67" si="0">100*ROUND((K4*1.9/100),0)</f>
        <v>8200</v>
      </c>
      <c r="I4" s="53">
        <f t="shared" ref="I4:I67" si="1">50*ROUND((K4*1.13/50),0)</f>
        <v>4900</v>
      </c>
      <c r="J4" s="53">
        <f t="shared" ref="J4:J67" si="2">10*ROUND((K4*1.05/10),0)</f>
        <v>4550</v>
      </c>
      <c r="K4" s="48">
        <v>4330</v>
      </c>
      <c r="L4" s="33"/>
      <c r="M4" s="32"/>
      <c r="N4">
        <f>I4*L4</f>
        <v>0</v>
      </c>
      <c r="O4">
        <f>J4*L4</f>
        <v>0</v>
      </c>
      <c r="P4">
        <f>K4*L4</f>
        <v>0</v>
      </c>
    </row>
    <row r="5" spans="2:16" s="3" customFormat="1" ht="24" customHeight="1" x14ac:dyDescent="0.35">
      <c r="B5" s="24" t="s">
        <v>60</v>
      </c>
      <c r="C5" s="77" t="s">
        <v>375</v>
      </c>
      <c r="D5" s="72" t="s">
        <v>376</v>
      </c>
      <c r="E5" s="57" t="s">
        <v>467</v>
      </c>
      <c r="F5"/>
      <c r="G5" s="21" t="s">
        <v>205</v>
      </c>
      <c r="H5" s="53">
        <f t="shared" si="0"/>
        <v>8200</v>
      </c>
      <c r="I5" s="53">
        <f t="shared" si="1"/>
        <v>4900</v>
      </c>
      <c r="J5" s="53">
        <f t="shared" si="2"/>
        <v>4550</v>
      </c>
      <c r="K5" s="48">
        <v>4330</v>
      </c>
      <c r="L5" s="33"/>
      <c r="M5" s="32"/>
      <c r="N5">
        <f t="shared" ref="N5:N68" si="3">I5*L5</f>
        <v>0</v>
      </c>
      <c r="O5">
        <f t="shared" ref="O5:O68" si="4">J5*L5</f>
        <v>0</v>
      </c>
      <c r="P5">
        <f t="shared" ref="P5:P68" si="5">K5*L5</f>
        <v>0</v>
      </c>
    </row>
    <row r="6" spans="2:16" s="3" customFormat="1" ht="24" customHeight="1" x14ac:dyDescent="0.25">
      <c r="B6" s="24" t="s">
        <v>162</v>
      </c>
      <c r="C6" s="77" t="s">
        <v>375</v>
      </c>
      <c r="D6" s="72" t="s">
        <v>376</v>
      </c>
      <c r="E6" s="58" t="s">
        <v>468</v>
      </c>
      <c r="F6"/>
      <c r="G6" s="21" t="s">
        <v>205</v>
      </c>
      <c r="H6" s="53">
        <f t="shared" si="0"/>
        <v>6900</v>
      </c>
      <c r="I6" s="53">
        <f t="shared" si="1"/>
        <v>4100</v>
      </c>
      <c r="J6" s="53">
        <f t="shared" si="2"/>
        <v>3820</v>
      </c>
      <c r="K6" s="48">
        <v>3640</v>
      </c>
      <c r="L6" s="33"/>
      <c r="M6" s="32"/>
      <c r="N6">
        <f t="shared" si="3"/>
        <v>0</v>
      </c>
      <c r="O6">
        <f t="shared" si="4"/>
        <v>0</v>
      </c>
      <c r="P6">
        <f t="shared" si="5"/>
        <v>0</v>
      </c>
    </row>
    <row r="7" spans="2:16" s="3" customFormat="1" ht="24" customHeight="1" x14ac:dyDescent="0.25">
      <c r="B7" s="24" t="s">
        <v>57</v>
      </c>
      <c r="C7" s="77" t="s">
        <v>375</v>
      </c>
      <c r="D7" s="72" t="s">
        <v>376</v>
      </c>
      <c r="E7" s="58" t="s">
        <v>469</v>
      </c>
      <c r="F7"/>
      <c r="G7" s="21" t="s">
        <v>205</v>
      </c>
      <c r="H7" s="53">
        <f t="shared" si="0"/>
        <v>6900</v>
      </c>
      <c r="I7" s="53">
        <f t="shared" si="1"/>
        <v>4100</v>
      </c>
      <c r="J7" s="53">
        <f t="shared" si="2"/>
        <v>3820</v>
      </c>
      <c r="K7" s="48">
        <v>3640</v>
      </c>
      <c r="L7" s="33"/>
      <c r="M7" s="32"/>
      <c r="N7">
        <f t="shared" si="3"/>
        <v>0</v>
      </c>
      <c r="O7">
        <f t="shared" si="4"/>
        <v>0</v>
      </c>
      <c r="P7">
        <f t="shared" si="5"/>
        <v>0</v>
      </c>
    </row>
    <row r="8" spans="2:16" s="3" customFormat="1" ht="24" customHeight="1" x14ac:dyDescent="0.25">
      <c r="B8" s="24" t="s">
        <v>99</v>
      </c>
      <c r="C8" s="77" t="s">
        <v>375</v>
      </c>
      <c r="D8" s="72" t="s">
        <v>376</v>
      </c>
      <c r="E8" s="58" t="s">
        <v>0</v>
      </c>
      <c r="F8"/>
      <c r="G8" s="21" t="s">
        <v>205</v>
      </c>
      <c r="H8" s="53">
        <f t="shared" si="0"/>
        <v>4200</v>
      </c>
      <c r="I8" s="53">
        <f t="shared" si="1"/>
        <v>2500</v>
      </c>
      <c r="J8" s="53">
        <f t="shared" si="2"/>
        <v>2330</v>
      </c>
      <c r="K8" s="48">
        <v>2220</v>
      </c>
      <c r="L8" s="33"/>
      <c r="M8" s="32"/>
      <c r="N8">
        <f t="shared" si="3"/>
        <v>0</v>
      </c>
      <c r="O8">
        <f t="shared" si="4"/>
        <v>0</v>
      </c>
      <c r="P8">
        <f t="shared" si="5"/>
        <v>0</v>
      </c>
    </row>
    <row r="9" spans="2:16" s="3" customFormat="1" ht="24" customHeight="1" x14ac:dyDescent="0.25">
      <c r="B9" s="24" t="s">
        <v>100</v>
      </c>
      <c r="C9" s="77" t="s">
        <v>375</v>
      </c>
      <c r="D9" s="72" t="s">
        <v>376</v>
      </c>
      <c r="E9" s="58" t="s">
        <v>1</v>
      </c>
      <c r="F9"/>
      <c r="G9" s="21" t="s">
        <v>205</v>
      </c>
      <c r="H9" s="53">
        <f t="shared" si="0"/>
        <v>4200</v>
      </c>
      <c r="I9" s="53">
        <f t="shared" si="1"/>
        <v>2500</v>
      </c>
      <c r="J9" s="53">
        <f t="shared" si="2"/>
        <v>2330</v>
      </c>
      <c r="K9" s="48">
        <v>2220</v>
      </c>
      <c r="L9" s="33"/>
      <c r="M9" s="32"/>
      <c r="N9">
        <f t="shared" si="3"/>
        <v>0</v>
      </c>
      <c r="O9">
        <f t="shared" si="4"/>
        <v>0</v>
      </c>
      <c r="P9">
        <f t="shared" si="5"/>
        <v>0</v>
      </c>
    </row>
    <row r="10" spans="2:16" s="3" customFormat="1" ht="24" customHeight="1" x14ac:dyDescent="0.25">
      <c r="B10" s="24" t="s">
        <v>52</v>
      </c>
      <c r="C10" s="77" t="s">
        <v>375</v>
      </c>
      <c r="D10" s="72" t="s">
        <v>376</v>
      </c>
      <c r="E10" s="58" t="s">
        <v>3</v>
      </c>
      <c r="F10"/>
      <c r="G10" s="21" t="s">
        <v>205</v>
      </c>
      <c r="H10" s="53">
        <f t="shared" si="0"/>
        <v>5500</v>
      </c>
      <c r="I10" s="53">
        <f t="shared" si="1"/>
        <v>3300</v>
      </c>
      <c r="J10" s="53">
        <f t="shared" si="2"/>
        <v>3060</v>
      </c>
      <c r="K10" s="48">
        <v>2910</v>
      </c>
      <c r="L10" s="33"/>
      <c r="M10" s="32"/>
      <c r="N10">
        <f t="shared" si="3"/>
        <v>0</v>
      </c>
      <c r="O10">
        <f t="shared" si="4"/>
        <v>0</v>
      </c>
      <c r="P10">
        <f t="shared" si="5"/>
        <v>0</v>
      </c>
    </row>
    <row r="11" spans="2:16" s="3" customFormat="1" ht="24" customHeight="1" x14ac:dyDescent="0.25">
      <c r="B11" s="24" t="s">
        <v>51</v>
      </c>
      <c r="C11" s="77" t="s">
        <v>375</v>
      </c>
      <c r="D11" s="72" t="s">
        <v>376</v>
      </c>
      <c r="E11" s="58" t="s">
        <v>2</v>
      </c>
      <c r="F11"/>
      <c r="G11" s="21" t="s">
        <v>205</v>
      </c>
      <c r="H11" s="53">
        <f t="shared" si="0"/>
        <v>5500</v>
      </c>
      <c r="I11" s="53">
        <f t="shared" si="1"/>
        <v>3300</v>
      </c>
      <c r="J11" s="53">
        <f t="shared" si="2"/>
        <v>3060</v>
      </c>
      <c r="K11" s="48">
        <v>2910</v>
      </c>
      <c r="L11" s="33"/>
      <c r="M11" s="32"/>
      <c r="N11">
        <f t="shared" si="3"/>
        <v>0</v>
      </c>
      <c r="O11">
        <f t="shared" si="4"/>
        <v>0</v>
      </c>
      <c r="P11">
        <f t="shared" si="5"/>
        <v>0</v>
      </c>
    </row>
    <row r="12" spans="2:16" s="3" customFormat="1" ht="24" customHeight="1" x14ac:dyDescent="0.25">
      <c r="B12" s="24" t="s">
        <v>374</v>
      </c>
      <c r="C12" s="77" t="s">
        <v>375</v>
      </c>
      <c r="D12" s="72" t="s">
        <v>376</v>
      </c>
      <c r="E12" s="58" t="s">
        <v>470</v>
      </c>
      <c r="F12"/>
      <c r="G12" s="21" t="s">
        <v>205</v>
      </c>
      <c r="H12" s="53">
        <f t="shared" si="0"/>
        <v>5500</v>
      </c>
      <c r="I12" s="53">
        <f t="shared" si="1"/>
        <v>3300</v>
      </c>
      <c r="J12" s="53">
        <f t="shared" si="2"/>
        <v>3060</v>
      </c>
      <c r="K12" s="48">
        <v>2910</v>
      </c>
      <c r="L12" s="33"/>
      <c r="M12" s="32"/>
      <c r="N12">
        <f t="shared" si="3"/>
        <v>0</v>
      </c>
      <c r="O12">
        <f t="shared" si="4"/>
        <v>0</v>
      </c>
      <c r="P12">
        <f t="shared" si="5"/>
        <v>0</v>
      </c>
    </row>
    <row r="13" spans="2:16" s="3" customFormat="1" ht="24" customHeight="1" x14ac:dyDescent="0.25">
      <c r="B13" s="24" t="s">
        <v>58</v>
      </c>
      <c r="C13" s="77" t="s">
        <v>375</v>
      </c>
      <c r="D13" s="72" t="s">
        <v>376</v>
      </c>
      <c r="E13" s="58" t="s">
        <v>471</v>
      </c>
      <c r="F13"/>
      <c r="G13" s="21" t="s">
        <v>205</v>
      </c>
      <c r="H13" s="53">
        <f t="shared" si="0"/>
        <v>5500</v>
      </c>
      <c r="I13" s="53">
        <f t="shared" si="1"/>
        <v>3300</v>
      </c>
      <c r="J13" s="53">
        <f t="shared" si="2"/>
        <v>3060</v>
      </c>
      <c r="K13" s="48">
        <v>2910</v>
      </c>
      <c r="L13" s="33"/>
      <c r="M13" s="32"/>
      <c r="N13">
        <f t="shared" si="3"/>
        <v>0</v>
      </c>
      <c r="O13">
        <f t="shared" si="4"/>
        <v>0</v>
      </c>
      <c r="P13">
        <f t="shared" si="5"/>
        <v>0</v>
      </c>
    </row>
    <row r="14" spans="2:16" s="3" customFormat="1" ht="24" customHeight="1" x14ac:dyDescent="0.35">
      <c r="B14" s="24" t="s">
        <v>59</v>
      </c>
      <c r="C14" s="77" t="s">
        <v>375</v>
      </c>
      <c r="D14" s="72" t="s">
        <v>376</v>
      </c>
      <c r="E14" s="57" t="s">
        <v>472</v>
      </c>
      <c r="F14"/>
      <c r="G14" s="21" t="s">
        <v>205</v>
      </c>
      <c r="H14" s="53">
        <f t="shared" si="0"/>
        <v>5500</v>
      </c>
      <c r="I14" s="53">
        <f t="shared" si="1"/>
        <v>3300</v>
      </c>
      <c r="J14" s="53">
        <f t="shared" si="2"/>
        <v>3060</v>
      </c>
      <c r="K14" s="48">
        <v>2910</v>
      </c>
      <c r="L14" s="33"/>
      <c r="M14" s="32"/>
      <c r="N14">
        <f t="shared" si="3"/>
        <v>0</v>
      </c>
      <c r="O14">
        <f t="shared" si="4"/>
        <v>0</v>
      </c>
      <c r="P14">
        <f t="shared" si="5"/>
        <v>0</v>
      </c>
    </row>
    <row r="15" spans="2:16" s="3" customFormat="1" ht="24" customHeight="1" x14ac:dyDescent="0.35">
      <c r="B15" s="24" t="s">
        <v>64</v>
      </c>
      <c r="C15" s="77" t="s">
        <v>375</v>
      </c>
      <c r="D15" s="72" t="s">
        <v>376</v>
      </c>
      <c r="E15" s="57" t="s">
        <v>8</v>
      </c>
      <c r="F15"/>
      <c r="G15" s="21" t="s">
        <v>205</v>
      </c>
      <c r="H15" s="53">
        <f t="shared" si="0"/>
        <v>3700</v>
      </c>
      <c r="I15" s="53">
        <f t="shared" si="1"/>
        <v>2200</v>
      </c>
      <c r="J15" s="53">
        <f t="shared" si="2"/>
        <v>2050</v>
      </c>
      <c r="K15" s="48">
        <v>1950</v>
      </c>
      <c r="L15" s="33"/>
      <c r="M15" s="32"/>
      <c r="N15">
        <f t="shared" si="3"/>
        <v>0</v>
      </c>
      <c r="O15">
        <f t="shared" si="4"/>
        <v>0</v>
      </c>
      <c r="P15">
        <f t="shared" si="5"/>
        <v>0</v>
      </c>
    </row>
    <row r="16" spans="2:16" s="3" customFormat="1" ht="24" customHeight="1" x14ac:dyDescent="0.25">
      <c r="B16" s="24" t="s">
        <v>62</v>
      </c>
      <c r="C16" s="77" t="s">
        <v>375</v>
      </c>
      <c r="D16" s="72" t="s">
        <v>376</v>
      </c>
      <c r="E16" s="58" t="s">
        <v>4</v>
      </c>
      <c r="F16"/>
      <c r="G16" s="21" t="s">
        <v>205</v>
      </c>
      <c r="H16" s="53">
        <f t="shared" si="0"/>
        <v>3700</v>
      </c>
      <c r="I16" s="53">
        <f t="shared" si="1"/>
        <v>2200</v>
      </c>
      <c r="J16" s="53">
        <f t="shared" si="2"/>
        <v>2050</v>
      </c>
      <c r="K16" s="48">
        <v>1950</v>
      </c>
      <c r="L16" s="33"/>
      <c r="M16" s="32"/>
      <c r="N16">
        <f t="shared" si="3"/>
        <v>0</v>
      </c>
      <c r="O16">
        <f t="shared" si="4"/>
        <v>0</v>
      </c>
      <c r="P16">
        <f t="shared" si="5"/>
        <v>0</v>
      </c>
    </row>
    <row r="17" spans="1:16" s="3" customFormat="1" ht="24" customHeight="1" x14ac:dyDescent="0.35">
      <c r="B17" s="24" t="s">
        <v>66</v>
      </c>
      <c r="C17" s="77" t="s">
        <v>375</v>
      </c>
      <c r="D17" s="72" t="s">
        <v>376</v>
      </c>
      <c r="E17" s="59" t="s">
        <v>7</v>
      </c>
      <c r="F17"/>
      <c r="G17" s="21" t="s">
        <v>205</v>
      </c>
      <c r="H17" s="53">
        <f t="shared" si="0"/>
        <v>3700</v>
      </c>
      <c r="I17" s="53">
        <f t="shared" si="1"/>
        <v>2200</v>
      </c>
      <c r="J17" s="53">
        <f t="shared" si="2"/>
        <v>2050</v>
      </c>
      <c r="K17" s="48">
        <v>1950</v>
      </c>
      <c r="L17" s="33"/>
      <c r="M17" s="32"/>
      <c r="N17">
        <f t="shared" si="3"/>
        <v>0</v>
      </c>
      <c r="O17">
        <f t="shared" si="4"/>
        <v>0</v>
      </c>
      <c r="P17">
        <f t="shared" si="5"/>
        <v>0</v>
      </c>
    </row>
    <row r="18" spans="1:16" s="3" customFormat="1" ht="24" customHeight="1" x14ac:dyDescent="0.35">
      <c r="B18" s="24" t="s">
        <v>165</v>
      </c>
      <c r="C18" s="77" t="s">
        <v>375</v>
      </c>
      <c r="D18" s="72" t="s">
        <v>376</v>
      </c>
      <c r="E18" s="59" t="s">
        <v>166</v>
      </c>
      <c r="F18"/>
      <c r="G18" s="21" t="s">
        <v>205</v>
      </c>
      <c r="H18" s="53">
        <f t="shared" si="0"/>
        <v>3700</v>
      </c>
      <c r="I18" s="53">
        <f t="shared" si="1"/>
        <v>2200</v>
      </c>
      <c r="J18" s="53">
        <f t="shared" si="2"/>
        <v>2050</v>
      </c>
      <c r="K18" s="48">
        <v>1950</v>
      </c>
      <c r="L18" s="33"/>
      <c r="M18" s="32"/>
      <c r="N18">
        <f t="shared" si="3"/>
        <v>0</v>
      </c>
      <c r="O18">
        <f t="shared" si="4"/>
        <v>0</v>
      </c>
      <c r="P18">
        <f t="shared" si="5"/>
        <v>0</v>
      </c>
    </row>
    <row r="19" spans="1:16" s="3" customFormat="1" ht="24" customHeight="1" x14ac:dyDescent="0.35">
      <c r="B19" s="24" t="s">
        <v>63</v>
      </c>
      <c r="C19" s="77" t="s">
        <v>375</v>
      </c>
      <c r="D19" s="72" t="s">
        <v>376</v>
      </c>
      <c r="E19" s="59" t="s">
        <v>6</v>
      </c>
      <c r="F19"/>
      <c r="G19" s="21" t="s">
        <v>205</v>
      </c>
      <c r="H19" s="53">
        <f t="shared" si="0"/>
        <v>3700</v>
      </c>
      <c r="I19" s="53">
        <f t="shared" si="1"/>
        <v>2200</v>
      </c>
      <c r="J19" s="53">
        <f t="shared" si="2"/>
        <v>2050</v>
      </c>
      <c r="K19" s="48">
        <v>1950</v>
      </c>
      <c r="L19" s="33"/>
      <c r="M19" s="32"/>
      <c r="N19">
        <f t="shared" si="3"/>
        <v>0</v>
      </c>
      <c r="O19">
        <f t="shared" si="4"/>
        <v>0</v>
      </c>
      <c r="P19">
        <f t="shared" si="5"/>
        <v>0</v>
      </c>
    </row>
    <row r="20" spans="1:16" s="3" customFormat="1" ht="24" customHeight="1" x14ac:dyDescent="0.35">
      <c r="B20" s="24" t="s">
        <v>65</v>
      </c>
      <c r="C20" s="77" t="s">
        <v>375</v>
      </c>
      <c r="D20" s="72" t="s">
        <v>376</v>
      </c>
      <c r="E20" s="59" t="s">
        <v>5</v>
      </c>
      <c r="F20"/>
      <c r="G20" s="21" t="s">
        <v>205</v>
      </c>
      <c r="H20" s="53">
        <f t="shared" si="0"/>
        <v>3700</v>
      </c>
      <c r="I20" s="53">
        <f t="shared" si="1"/>
        <v>2200</v>
      </c>
      <c r="J20" s="53">
        <f t="shared" si="2"/>
        <v>2050</v>
      </c>
      <c r="K20" s="48">
        <v>1950</v>
      </c>
      <c r="L20" s="33"/>
      <c r="M20" s="32"/>
      <c r="N20">
        <f t="shared" si="3"/>
        <v>0</v>
      </c>
      <c r="O20">
        <f t="shared" si="4"/>
        <v>0</v>
      </c>
      <c r="P20">
        <f t="shared" si="5"/>
        <v>0</v>
      </c>
    </row>
    <row r="21" spans="1:16" s="3" customFormat="1" ht="24" customHeight="1" x14ac:dyDescent="0.35">
      <c r="B21" s="24" t="s">
        <v>68</v>
      </c>
      <c r="C21" s="77" t="s">
        <v>375</v>
      </c>
      <c r="D21" s="72" t="s">
        <v>376</v>
      </c>
      <c r="E21" s="57" t="s">
        <v>10</v>
      </c>
      <c r="F21"/>
      <c r="G21" s="21" t="s">
        <v>205</v>
      </c>
      <c r="H21" s="53">
        <f t="shared" si="0"/>
        <v>4300</v>
      </c>
      <c r="I21" s="53">
        <f t="shared" si="1"/>
        <v>2550</v>
      </c>
      <c r="J21" s="53">
        <f t="shared" si="2"/>
        <v>2360</v>
      </c>
      <c r="K21" s="48">
        <v>2250</v>
      </c>
      <c r="L21" s="33"/>
      <c r="M21" s="32"/>
      <c r="N21">
        <f t="shared" si="3"/>
        <v>0</v>
      </c>
      <c r="O21">
        <f t="shared" si="4"/>
        <v>0</v>
      </c>
      <c r="P21">
        <f t="shared" si="5"/>
        <v>0</v>
      </c>
    </row>
    <row r="22" spans="1:16" s="3" customFormat="1" ht="24" customHeight="1" x14ac:dyDescent="0.35">
      <c r="B22" s="24" t="s">
        <v>67</v>
      </c>
      <c r="C22" s="77" t="s">
        <v>375</v>
      </c>
      <c r="D22" s="72" t="s">
        <v>376</v>
      </c>
      <c r="E22" s="57" t="s">
        <v>9</v>
      </c>
      <c r="F22"/>
      <c r="G22" s="21" t="s">
        <v>205</v>
      </c>
      <c r="H22" s="53">
        <f t="shared" si="0"/>
        <v>4300</v>
      </c>
      <c r="I22" s="53">
        <f t="shared" si="1"/>
        <v>2550</v>
      </c>
      <c r="J22" s="53">
        <f t="shared" si="2"/>
        <v>2360</v>
      </c>
      <c r="K22" s="48">
        <v>2250</v>
      </c>
      <c r="L22" s="33"/>
      <c r="M22" s="32"/>
      <c r="N22">
        <f t="shared" si="3"/>
        <v>0</v>
      </c>
      <c r="O22">
        <f t="shared" si="4"/>
        <v>0</v>
      </c>
      <c r="P22">
        <f t="shared" si="5"/>
        <v>0</v>
      </c>
    </row>
    <row r="23" spans="1:16" s="3" customFormat="1" ht="24" customHeight="1" x14ac:dyDescent="0.35">
      <c r="B23" s="24" t="s">
        <v>70</v>
      </c>
      <c r="C23" s="77" t="s">
        <v>375</v>
      </c>
      <c r="D23" s="72" t="s">
        <v>376</v>
      </c>
      <c r="E23" s="57" t="s">
        <v>577</v>
      </c>
      <c r="F23"/>
      <c r="G23" s="21" t="s">
        <v>205</v>
      </c>
      <c r="H23" s="53">
        <f t="shared" si="0"/>
        <v>4300</v>
      </c>
      <c r="I23" s="53">
        <f t="shared" si="1"/>
        <v>2550</v>
      </c>
      <c r="J23" s="53">
        <f t="shared" si="2"/>
        <v>2360</v>
      </c>
      <c r="K23" s="48">
        <v>2250</v>
      </c>
      <c r="L23" s="33"/>
      <c r="M23" s="32"/>
      <c r="N23">
        <f t="shared" si="3"/>
        <v>0</v>
      </c>
      <c r="O23">
        <f t="shared" si="4"/>
        <v>0</v>
      </c>
      <c r="P23">
        <f t="shared" si="5"/>
        <v>0</v>
      </c>
    </row>
    <row r="24" spans="1:16" s="3" customFormat="1" ht="24" customHeight="1" x14ac:dyDescent="0.35">
      <c r="B24" s="24" t="s">
        <v>174</v>
      </c>
      <c r="C24" s="77" t="s">
        <v>375</v>
      </c>
      <c r="D24" s="72" t="s">
        <v>376</v>
      </c>
      <c r="E24" s="57" t="s">
        <v>473</v>
      </c>
      <c r="F24"/>
      <c r="G24" s="21" t="s">
        <v>205</v>
      </c>
      <c r="H24" s="53">
        <f t="shared" si="0"/>
        <v>4300</v>
      </c>
      <c r="I24" s="53">
        <f t="shared" si="1"/>
        <v>2550</v>
      </c>
      <c r="J24" s="53">
        <f t="shared" si="2"/>
        <v>2360</v>
      </c>
      <c r="K24" s="48">
        <v>2250</v>
      </c>
      <c r="L24" s="33"/>
      <c r="M24" s="32"/>
      <c r="N24">
        <f t="shared" si="3"/>
        <v>0</v>
      </c>
      <c r="O24">
        <f t="shared" si="4"/>
        <v>0</v>
      </c>
      <c r="P24">
        <f t="shared" si="5"/>
        <v>0</v>
      </c>
    </row>
    <row r="25" spans="1:16" s="3" customFormat="1" ht="24" customHeight="1" x14ac:dyDescent="0.35">
      <c r="B25" s="24" t="s">
        <v>69</v>
      </c>
      <c r="C25" s="77" t="s">
        <v>375</v>
      </c>
      <c r="D25" s="72" t="s">
        <v>376</v>
      </c>
      <c r="E25" s="57" t="s">
        <v>11</v>
      </c>
      <c r="F25"/>
      <c r="G25" s="21" t="s">
        <v>205</v>
      </c>
      <c r="H25" s="53">
        <f t="shared" si="0"/>
        <v>4300</v>
      </c>
      <c r="I25" s="53">
        <f t="shared" si="1"/>
        <v>2550</v>
      </c>
      <c r="J25" s="53">
        <f t="shared" si="2"/>
        <v>2360</v>
      </c>
      <c r="K25" s="48">
        <v>2250</v>
      </c>
      <c r="L25" s="33"/>
      <c r="M25" s="32"/>
      <c r="N25">
        <f t="shared" si="3"/>
        <v>0</v>
      </c>
      <c r="O25">
        <f t="shared" si="4"/>
        <v>0</v>
      </c>
      <c r="P25">
        <f t="shared" si="5"/>
        <v>0</v>
      </c>
    </row>
    <row r="26" spans="1:16" s="3" customFormat="1" ht="24" customHeight="1" x14ac:dyDescent="0.35">
      <c r="B26" s="24" t="s">
        <v>71</v>
      </c>
      <c r="C26" s="77" t="s">
        <v>375</v>
      </c>
      <c r="D26" s="72" t="s">
        <v>376</v>
      </c>
      <c r="E26" s="57" t="s">
        <v>12</v>
      </c>
      <c r="F26"/>
      <c r="G26" s="21" t="s">
        <v>205</v>
      </c>
      <c r="H26" s="53">
        <f t="shared" si="0"/>
        <v>4300</v>
      </c>
      <c r="I26" s="53">
        <f t="shared" si="1"/>
        <v>2550</v>
      </c>
      <c r="J26" s="53">
        <f t="shared" si="2"/>
        <v>2360</v>
      </c>
      <c r="K26" s="48">
        <v>2250</v>
      </c>
      <c r="L26" s="33"/>
      <c r="M26" s="32"/>
      <c r="N26">
        <f t="shared" si="3"/>
        <v>0</v>
      </c>
      <c r="O26">
        <f t="shared" si="4"/>
        <v>0</v>
      </c>
      <c r="P26">
        <f t="shared" si="5"/>
        <v>0</v>
      </c>
    </row>
    <row r="27" spans="1:16" s="3" customFormat="1" ht="24" customHeight="1" x14ac:dyDescent="0.35">
      <c r="B27" s="24" t="s">
        <v>73</v>
      </c>
      <c r="C27" s="77" t="s">
        <v>375</v>
      </c>
      <c r="D27" s="72" t="s">
        <v>376</v>
      </c>
      <c r="E27" s="57" t="s">
        <v>474</v>
      </c>
      <c r="F27"/>
      <c r="G27" s="21" t="s">
        <v>205</v>
      </c>
      <c r="H27" s="53">
        <f t="shared" si="0"/>
        <v>4500</v>
      </c>
      <c r="I27" s="53">
        <f t="shared" si="1"/>
        <v>2700</v>
      </c>
      <c r="J27" s="53">
        <f t="shared" si="2"/>
        <v>2490</v>
      </c>
      <c r="K27" s="48">
        <v>2370</v>
      </c>
      <c r="L27" s="33"/>
      <c r="M27" s="32"/>
      <c r="N27">
        <f t="shared" si="3"/>
        <v>0</v>
      </c>
      <c r="O27">
        <f t="shared" si="4"/>
        <v>0</v>
      </c>
      <c r="P27">
        <f t="shared" si="5"/>
        <v>0</v>
      </c>
    </row>
    <row r="28" spans="1:16" s="3" customFormat="1" ht="24" customHeight="1" x14ac:dyDescent="0.35">
      <c r="B28" s="24" t="s">
        <v>74</v>
      </c>
      <c r="C28" s="77" t="s">
        <v>375</v>
      </c>
      <c r="D28" s="72" t="s">
        <v>376</v>
      </c>
      <c r="E28" s="57" t="s">
        <v>475</v>
      </c>
      <c r="F28"/>
      <c r="G28" s="21" t="s">
        <v>205</v>
      </c>
      <c r="H28" s="53">
        <f t="shared" si="0"/>
        <v>4500</v>
      </c>
      <c r="I28" s="53">
        <f t="shared" si="1"/>
        <v>2700</v>
      </c>
      <c r="J28" s="53">
        <f t="shared" si="2"/>
        <v>2490</v>
      </c>
      <c r="K28" s="48">
        <v>2370</v>
      </c>
      <c r="L28" s="33"/>
      <c r="M28" s="32"/>
      <c r="N28">
        <f t="shared" si="3"/>
        <v>0</v>
      </c>
      <c r="O28">
        <f t="shared" si="4"/>
        <v>0</v>
      </c>
      <c r="P28">
        <f t="shared" si="5"/>
        <v>0</v>
      </c>
    </row>
    <row r="29" spans="1:16" s="3" customFormat="1" ht="24" customHeight="1" x14ac:dyDescent="0.35">
      <c r="B29" s="24" t="s">
        <v>72</v>
      </c>
      <c r="C29" s="77" t="s">
        <v>375</v>
      </c>
      <c r="D29" s="72" t="s">
        <v>376</v>
      </c>
      <c r="E29" s="57" t="s">
        <v>476</v>
      </c>
      <c r="F29"/>
      <c r="G29" s="21" t="s">
        <v>205</v>
      </c>
      <c r="H29" s="53">
        <f t="shared" si="0"/>
        <v>4500</v>
      </c>
      <c r="I29" s="53">
        <f t="shared" si="1"/>
        <v>2700</v>
      </c>
      <c r="J29" s="53">
        <f t="shared" si="2"/>
        <v>2490</v>
      </c>
      <c r="K29" s="48">
        <v>2370</v>
      </c>
      <c r="L29" s="33"/>
      <c r="M29" s="32"/>
      <c r="N29">
        <f t="shared" si="3"/>
        <v>0</v>
      </c>
      <c r="O29">
        <f t="shared" si="4"/>
        <v>0</v>
      </c>
      <c r="P29">
        <f t="shared" si="5"/>
        <v>0</v>
      </c>
    </row>
    <row r="30" spans="1:16" ht="21.6" customHeight="1" x14ac:dyDescent="0.35">
      <c r="A30" s="5"/>
      <c r="B30" s="24" t="s">
        <v>356</v>
      </c>
      <c r="C30" s="77" t="s">
        <v>375</v>
      </c>
      <c r="D30" s="72" t="s">
        <v>376</v>
      </c>
      <c r="E30" s="57" t="s">
        <v>352</v>
      </c>
      <c r="F30"/>
      <c r="G30" s="21" t="s">
        <v>205</v>
      </c>
      <c r="H30" s="53">
        <f t="shared" si="0"/>
        <v>3800</v>
      </c>
      <c r="I30" s="53">
        <f t="shared" si="1"/>
        <v>2300</v>
      </c>
      <c r="J30" s="53">
        <f t="shared" si="2"/>
        <v>2120</v>
      </c>
      <c r="K30" s="48">
        <v>2020</v>
      </c>
      <c r="L30" s="33"/>
      <c r="M30" s="32"/>
      <c r="N30">
        <f t="shared" si="3"/>
        <v>0</v>
      </c>
      <c r="O30">
        <f t="shared" si="4"/>
        <v>0</v>
      </c>
      <c r="P30">
        <f t="shared" si="5"/>
        <v>0</v>
      </c>
    </row>
    <row r="31" spans="1:16" s="3" customFormat="1" ht="24" customHeight="1" x14ac:dyDescent="0.35">
      <c r="B31" s="24" t="s">
        <v>77</v>
      </c>
      <c r="C31" s="77" t="s">
        <v>375</v>
      </c>
      <c r="D31" s="72" t="s">
        <v>376</v>
      </c>
      <c r="E31" s="57" t="s">
        <v>477</v>
      </c>
      <c r="F31"/>
      <c r="G31" s="21" t="s">
        <v>205</v>
      </c>
      <c r="H31" s="53">
        <f t="shared" si="0"/>
        <v>3800</v>
      </c>
      <c r="I31" s="53">
        <f t="shared" si="1"/>
        <v>2300</v>
      </c>
      <c r="J31" s="53">
        <f t="shared" si="2"/>
        <v>2120</v>
      </c>
      <c r="K31" s="48">
        <v>2020</v>
      </c>
      <c r="L31" s="33"/>
      <c r="M31" s="32"/>
      <c r="N31">
        <f t="shared" si="3"/>
        <v>0</v>
      </c>
      <c r="O31">
        <f t="shared" si="4"/>
        <v>0</v>
      </c>
      <c r="P31">
        <f t="shared" si="5"/>
        <v>0</v>
      </c>
    </row>
    <row r="32" spans="1:16" s="3" customFormat="1" ht="24" customHeight="1" x14ac:dyDescent="0.35">
      <c r="B32" s="24" t="s">
        <v>76</v>
      </c>
      <c r="C32" s="77" t="s">
        <v>375</v>
      </c>
      <c r="D32" s="72" t="s">
        <v>376</v>
      </c>
      <c r="E32" s="57" t="s">
        <v>478</v>
      </c>
      <c r="F32"/>
      <c r="G32" s="21" t="s">
        <v>205</v>
      </c>
      <c r="H32" s="53">
        <f t="shared" si="0"/>
        <v>3800</v>
      </c>
      <c r="I32" s="53">
        <f t="shared" si="1"/>
        <v>2300</v>
      </c>
      <c r="J32" s="53">
        <f t="shared" si="2"/>
        <v>2120</v>
      </c>
      <c r="K32" s="48">
        <v>2020</v>
      </c>
      <c r="L32" s="33"/>
      <c r="M32" s="32"/>
      <c r="N32">
        <f t="shared" si="3"/>
        <v>0</v>
      </c>
      <c r="O32">
        <f t="shared" si="4"/>
        <v>0</v>
      </c>
      <c r="P32">
        <f t="shared" si="5"/>
        <v>0</v>
      </c>
    </row>
    <row r="33" spans="2:16" s="3" customFormat="1" ht="24" customHeight="1" x14ac:dyDescent="0.35">
      <c r="B33" s="24" t="s">
        <v>75</v>
      </c>
      <c r="C33" s="77" t="s">
        <v>375</v>
      </c>
      <c r="D33" s="72" t="s">
        <v>376</v>
      </c>
      <c r="E33" s="57" t="s">
        <v>479</v>
      </c>
      <c r="F33"/>
      <c r="G33" s="21" t="s">
        <v>205</v>
      </c>
      <c r="H33" s="53">
        <f t="shared" si="0"/>
        <v>3800</v>
      </c>
      <c r="I33" s="53">
        <f t="shared" si="1"/>
        <v>2300</v>
      </c>
      <c r="J33" s="53">
        <f t="shared" si="2"/>
        <v>2120</v>
      </c>
      <c r="K33" s="48">
        <v>2020</v>
      </c>
      <c r="L33" s="33"/>
      <c r="M33" s="32"/>
      <c r="N33">
        <f t="shared" si="3"/>
        <v>0</v>
      </c>
      <c r="O33">
        <f t="shared" si="4"/>
        <v>0</v>
      </c>
      <c r="P33">
        <f t="shared" si="5"/>
        <v>0</v>
      </c>
    </row>
    <row r="34" spans="2:16" s="3" customFormat="1" ht="24" customHeight="1" x14ac:dyDescent="0.35">
      <c r="B34" s="24" t="s">
        <v>360</v>
      </c>
      <c r="C34" s="77" t="s">
        <v>375</v>
      </c>
      <c r="D34" s="72" t="s">
        <v>376</v>
      </c>
      <c r="E34" s="57" t="s">
        <v>351</v>
      </c>
      <c r="F34"/>
      <c r="G34" s="21" t="s">
        <v>205</v>
      </c>
      <c r="H34" s="53">
        <f t="shared" si="0"/>
        <v>4000</v>
      </c>
      <c r="I34" s="53">
        <f t="shared" si="1"/>
        <v>2400</v>
      </c>
      <c r="J34" s="53">
        <f t="shared" si="2"/>
        <v>2230</v>
      </c>
      <c r="K34" s="48">
        <v>2120</v>
      </c>
      <c r="L34" s="33"/>
      <c r="M34" s="32"/>
      <c r="N34">
        <f t="shared" si="3"/>
        <v>0</v>
      </c>
      <c r="O34">
        <f t="shared" si="4"/>
        <v>0</v>
      </c>
      <c r="P34">
        <f t="shared" si="5"/>
        <v>0</v>
      </c>
    </row>
    <row r="35" spans="2:16" s="3" customFormat="1" ht="24" customHeight="1" x14ac:dyDescent="0.25">
      <c r="B35" s="24" t="s">
        <v>81</v>
      </c>
      <c r="C35" s="77" t="s">
        <v>375</v>
      </c>
      <c r="D35" s="72" t="s">
        <v>376</v>
      </c>
      <c r="E35" s="58" t="s">
        <v>480</v>
      </c>
      <c r="F35"/>
      <c r="G35" s="21" t="s">
        <v>205</v>
      </c>
      <c r="H35" s="53">
        <f t="shared" si="0"/>
        <v>4000</v>
      </c>
      <c r="I35" s="53">
        <f t="shared" si="1"/>
        <v>2400</v>
      </c>
      <c r="J35" s="53">
        <f t="shared" si="2"/>
        <v>2230</v>
      </c>
      <c r="K35" s="48">
        <v>2120</v>
      </c>
      <c r="L35" s="33"/>
      <c r="M35" s="32"/>
      <c r="N35">
        <f t="shared" si="3"/>
        <v>0</v>
      </c>
      <c r="O35">
        <f t="shared" si="4"/>
        <v>0</v>
      </c>
      <c r="P35">
        <f t="shared" si="5"/>
        <v>0</v>
      </c>
    </row>
    <row r="36" spans="2:16" s="3" customFormat="1" ht="24" customHeight="1" x14ac:dyDescent="0.25">
      <c r="B36" s="24" t="s">
        <v>80</v>
      </c>
      <c r="C36" s="77" t="s">
        <v>375</v>
      </c>
      <c r="D36" s="72" t="s">
        <v>376</v>
      </c>
      <c r="E36" s="58" t="s">
        <v>590</v>
      </c>
      <c r="F36"/>
      <c r="G36" s="21" t="s">
        <v>205</v>
      </c>
      <c r="H36" s="53">
        <f t="shared" si="0"/>
        <v>4000</v>
      </c>
      <c r="I36" s="53">
        <f t="shared" si="1"/>
        <v>2400</v>
      </c>
      <c r="J36" s="53">
        <f t="shared" si="2"/>
        <v>2230</v>
      </c>
      <c r="K36" s="48">
        <v>2120</v>
      </c>
      <c r="L36" s="33"/>
      <c r="M36" s="32"/>
      <c r="N36">
        <f t="shared" si="3"/>
        <v>0</v>
      </c>
      <c r="O36">
        <f t="shared" si="4"/>
        <v>0</v>
      </c>
      <c r="P36">
        <f t="shared" si="5"/>
        <v>0</v>
      </c>
    </row>
    <row r="37" spans="2:16" s="3" customFormat="1" ht="24" customHeight="1" x14ac:dyDescent="0.35">
      <c r="B37" s="24" t="s">
        <v>232</v>
      </c>
      <c r="C37" s="77" t="s">
        <v>375</v>
      </c>
      <c r="D37" s="72" t="s">
        <v>376</v>
      </c>
      <c r="E37" s="59" t="s">
        <v>583</v>
      </c>
      <c r="F37"/>
      <c r="G37" s="21" t="s">
        <v>205</v>
      </c>
      <c r="H37" s="53">
        <f t="shared" si="0"/>
        <v>4000</v>
      </c>
      <c r="I37" s="53">
        <f t="shared" si="1"/>
        <v>2400</v>
      </c>
      <c r="J37" s="53">
        <f t="shared" si="2"/>
        <v>2230</v>
      </c>
      <c r="K37" s="48">
        <v>2120</v>
      </c>
      <c r="L37" s="33"/>
      <c r="M37" s="32"/>
      <c r="N37">
        <f t="shared" si="3"/>
        <v>0</v>
      </c>
      <c r="O37">
        <f t="shared" si="4"/>
        <v>0</v>
      </c>
      <c r="P37">
        <f t="shared" si="5"/>
        <v>0</v>
      </c>
    </row>
    <row r="38" spans="2:16" s="3" customFormat="1" ht="24" customHeight="1" x14ac:dyDescent="0.35">
      <c r="B38" s="24" t="s">
        <v>79</v>
      </c>
      <c r="C38" s="77" t="s">
        <v>375</v>
      </c>
      <c r="D38" s="72" t="s">
        <v>376</v>
      </c>
      <c r="E38" s="59" t="s">
        <v>578</v>
      </c>
      <c r="F38"/>
      <c r="G38" s="21" t="s">
        <v>205</v>
      </c>
      <c r="H38" s="53">
        <f t="shared" si="0"/>
        <v>4000</v>
      </c>
      <c r="I38" s="53">
        <f t="shared" si="1"/>
        <v>2400</v>
      </c>
      <c r="J38" s="53">
        <f t="shared" si="2"/>
        <v>2230</v>
      </c>
      <c r="K38" s="48">
        <v>2120</v>
      </c>
      <c r="L38" s="33"/>
      <c r="M38" s="32"/>
      <c r="N38">
        <f t="shared" si="3"/>
        <v>0</v>
      </c>
      <c r="O38">
        <f t="shared" si="4"/>
        <v>0</v>
      </c>
      <c r="P38">
        <f t="shared" si="5"/>
        <v>0</v>
      </c>
    </row>
    <row r="39" spans="2:16" s="3" customFormat="1" ht="24" customHeight="1" x14ac:dyDescent="0.35">
      <c r="B39" s="24" t="s">
        <v>78</v>
      </c>
      <c r="C39" s="77" t="s">
        <v>375</v>
      </c>
      <c r="D39" s="72" t="s">
        <v>376</v>
      </c>
      <c r="E39" s="59" t="s">
        <v>579</v>
      </c>
      <c r="F39"/>
      <c r="G39" s="21" t="s">
        <v>205</v>
      </c>
      <c r="H39" s="53">
        <f t="shared" si="0"/>
        <v>4000</v>
      </c>
      <c r="I39" s="53">
        <f t="shared" si="1"/>
        <v>2400</v>
      </c>
      <c r="J39" s="53">
        <f t="shared" si="2"/>
        <v>2230</v>
      </c>
      <c r="K39" s="48">
        <v>2120</v>
      </c>
      <c r="L39" s="33"/>
      <c r="M39" s="32"/>
      <c r="N39">
        <f t="shared" si="3"/>
        <v>0</v>
      </c>
      <c r="O39">
        <f t="shared" si="4"/>
        <v>0</v>
      </c>
      <c r="P39">
        <f t="shared" si="5"/>
        <v>0</v>
      </c>
    </row>
    <row r="40" spans="2:16" s="3" customFormat="1" ht="24" customHeight="1" x14ac:dyDescent="0.35">
      <c r="B40" s="24" t="s">
        <v>361</v>
      </c>
      <c r="C40" s="77" t="s">
        <v>375</v>
      </c>
      <c r="D40" s="72" t="s">
        <v>376</v>
      </c>
      <c r="E40" s="59" t="s">
        <v>350</v>
      </c>
      <c r="F40"/>
      <c r="G40" s="21" t="s">
        <v>205</v>
      </c>
      <c r="H40" s="53">
        <f t="shared" si="0"/>
        <v>4200</v>
      </c>
      <c r="I40" s="53">
        <f t="shared" si="1"/>
        <v>2500</v>
      </c>
      <c r="J40" s="53">
        <f t="shared" si="2"/>
        <v>2330</v>
      </c>
      <c r="K40" s="48">
        <v>2220</v>
      </c>
      <c r="L40" s="33"/>
      <c r="M40" s="32"/>
      <c r="N40">
        <f t="shared" si="3"/>
        <v>0</v>
      </c>
      <c r="O40">
        <f t="shared" si="4"/>
        <v>0</v>
      </c>
      <c r="P40">
        <f t="shared" si="5"/>
        <v>0</v>
      </c>
    </row>
    <row r="41" spans="2:16" s="3" customFormat="1" ht="24" customHeight="1" x14ac:dyDescent="0.25">
      <c r="B41" s="24" t="s">
        <v>82</v>
      </c>
      <c r="C41" s="77" t="s">
        <v>375</v>
      </c>
      <c r="D41" s="72" t="s">
        <v>376</v>
      </c>
      <c r="E41" s="58" t="s">
        <v>580</v>
      </c>
      <c r="F41"/>
      <c r="G41" s="21" t="s">
        <v>205</v>
      </c>
      <c r="H41" s="53">
        <f t="shared" si="0"/>
        <v>4200</v>
      </c>
      <c r="I41" s="53">
        <f t="shared" si="1"/>
        <v>2500</v>
      </c>
      <c r="J41" s="53">
        <f t="shared" si="2"/>
        <v>2330</v>
      </c>
      <c r="K41" s="48">
        <v>2220</v>
      </c>
      <c r="L41" s="33"/>
      <c r="M41" s="32"/>
      <c r="N41">
        <f t="shared" si="3"/>
        <v>0</v>
      </c>
      <c r="O41">
        <f t="shared" si="4"/>
        <v>0</v>
      </c>
      <c r="P41">
        <f t="shared" si="5"/>
        <v>0</v>
      </c>
    </row>
    <row r="42" spans="2:16" s="3" customFormat="1" ht="24" customHeight="1" x14ac:dyDescent="0.35">
      <c r="B42" s="24" t="s">
        <v>233</v>
      </c>
      <c r="C42" s="77" t="s">
        <v>375</v>
      </c>
      <c r="D42" s="72" t="s">
        <v>376</v>
      </c>
      <c r="E42" s="59" t="s">
        <v>581</v>
      </c>
      <c r="F42"/>
      <c r="G42" s="21" t="s">
        <v>205</v>
      </c>
      <c r="H42" s="53">
        <f t="shared" si="0"/>
        <v>4200</v>
      </c>
      <c r="I42" s="53">
        <f t="shared" si="1"/>
        <v>2500</v>
      </c>
      <c r="J42" s="53">
        <f t="shared" si="2"/>
        <v>2330</v>
      </c>
      <c r="K42" s="48">
        <v>2220</v>
      </c>
      <c r="L42" s="33"/>
      <c r="M42" s="32"/>
      <c r="N42">
        <f t="shared" si="3"/>
        <v>0</v>
      </c>
      <c r="O42">
        <f t="shared" si="4"/>
        <v>0</v>
      </c>
      <c r="P42">
        <f t="shared" si="5"/>
        <v>0</v>
      </c>
    </row>
    <row r="43" spans="2:16" s="3" customFormat="1" ht="24" customHeight="1" x14ac:dyDescent="0.35">
      <c r="B43" s="24" t="s">
        <v>252</v>
      </c>
      <c r="C43" s="77" t="s">
        <v>375</v>
      </c>
      <c r="D43" s="72" t="s">
        <v>376</v>
      </c>
      <c r="E43" s="57" t="s">
        <v>481</v>
      </c>
      <c r="F43"/>
      <c r="G43" s="21" t="s">
        <v>205</v>
      </c>
      <c r="H43" s="53">
        <f t="shared" si="0"/>
        <v>4200</v>
      </c>
      <c r="I43" s="53">
        <f t="shared" si="1"/>
        <v>2500</v>
      </c>
      <c r="J43" s="53">
        <f t="shared" si="2"/>
        <v>2330</v>
      </c>
      <c r="K43" s="48">
        <v>2220</v>
      </c>
      <c r="L43" s="33"/>
      <c r="M43" s="32"/>
      <c r="N43">
        <f t="shared" si="3"/>
        <v>0</v>
      </c>
      <c r="O43">
        <f t="shared" si="4"/>
        <v>0</v>
      </c>
      <c r="P43">
        <f t="shared" si="5"/>
        <v>0</v>
      </c>
    </row>
    <row r="44" spans="2:16" s="3" customFormat="1" ht="24" customHeight="1" x14ac:dyDescent="0.35">
      <c r="B44" s="24" t="s">
        <v>83</v>
      </c>
      <c r="C44" s="77" t="s">
        <v>375</v>
      </c>
      <c r="D44" s="72" t="s">
        <v>376</v>
      </c>
      <c r="E44" s="57" t="s">
        <v>482</v>
      </c>
      <c r="F44"/>
      <c r="G44" s="21" t="s">
        <v>205</v>
      </c>
      <c r="H44" s="53">
        <f t="shared" si="0"/>
        <v>4200</v>
      </c>
      <c r="I44" s="53">
        <f t="shared" si="1"/>
        <v>2500</v>
      </c>
      <c r="J44" s="53">
        <f t="shared" si="2"/>
        <v>2330</v>
      </c>
      <c r="K44" s="48">
        <v>2220</v>
      </c>
      <c r="L44" s="33"/>
      <c r="M44" s="32"/>
      <c r="N44">
        <f t="shared" si="3"/>
        <v>0</v>
      </c>
      <c r="O44">
        <f t="shared" si="4"/>
        <v>0</v>
      </c>
      <c r="P44">
        <f t="shared" si="5"/>
        <v>0</v>
      </c>
    </row>
    <row r="45" spans="2:16" s="3" customFormat="1" ht="24" customHeight="1" x14ac:dyDescent="0.35">
      <c r="B45" s="24" t="s">
        <v>84</v>
      </c>
      <c r="C45" s="77" t="s">
        <v>375</v>
      </c>
      <c r="D45" s="72" t="s">
        <v>376</v>
      </c>
      <c r="E45" s="59" t="s">
        <v>13</v>
      </c>
      <c r="F45"/>
      <c r="G45" s="21" t="s">
        <v>205</v>
      </c>
      <c r="H45" s="53">
        <f t="shared" si="0"/>
        <v>4800</v>
      </c>
      <c r="I45" s="53">
        <f t="shared" si="1"/>
        <v>2850</v>
      </c>
      <c r="J45" s="53">
        <f t="shared" si="2"/>
        <v>2670</v>
      </c>
      <c r="K45" s="48">
        <v>2540</v>
      </c>
      <c r="L45" s="33"/>
      <c r="M45" s="32"/>
      <c r="N45">
        <f t="shared" si="3"/>
        <v>0</v>
      </c>
      <c r="O45">
        <f t="shared" si="4"/>
        <v>0</v>
      </c>
      <c r="P45">
        <f t="shared" si="5"/>
        <v>0</v>
      </c>
    </row>
    <row r="46" spans="2:16" s="3" customFormat="1" ht="24" customHeight="1" x14ac:dyDescent="0.35">
      <c r="B46" s="24" t="s">
        <v>234</v>
      </c>
      <c r="C46" s="77" t="s">
        <v>375</v>
      </c>
      <c r="D46" s="72" t="s">
        <v>376</v>
      </c>
      <c r="E46" s="57" t="s">
        <v>585</v>
      </c>
      <c r="F46"/>
      <c r="G46" s="21" t="s">
        <v>205</v>
      </c>
      <c r="H46" s="53">
        <f t="shared" si="0"/>
        <v>4800</v>
      </c>
      <c r="I46" s="53">
        <f t="shared" si="1"/>
        <v>2850</v>
      </c>
      <c r="J46" s="53">
        <f t="shared" si="2"/>
        <v>2670</v>
      </c>
      <c r="K46" s="48">
        <v>2540</v>
      </c>
      <c r="L46" s="33"/>
      <c r="M46" s="32"/>
      <c r="N46">
        <f t="shared" si="3"/>
        <v>0</v>
      </c>
      <c r="O46">
        <f t="shared" si="4"/>
        <v>0</v>
      </c>
      <c r="P46">
        <f t="shared" si="5"/>
        <v>0</v>
      </c>
    </row>
    <row r="47" spans="2:16" s="3" customFormat="1" ht="24" customHeight="1" x14ac:dyDescent="0.35">
      <c r="B47" s="24" t="s">
        <v>86</v>
      </c>
      <c r="C47" s="77" t="s">
        <v>375</v>
      </c>
      <c r="D47" s="72" t="s">
        <v>376</v>
      </c>
      <c r="E47" s="57" t="s">
        <v>15</v>
      </c>
      <c r="F47"/>
      <c r="G47" s="21" t="s">
        <v>205</v>
      </c>
      <c r="H47" s="53">
        <f t="shared" si="0"/>
        <v>4800</v>
      </c>
      <c r="I47" s="53">
        <f t="shared" si="1"/>
        <v>2850</v>
      </c>
      <c r="J47" s="53">
        <f t="shared" si="2"/>
        <v>2670</v>
      </c>
      <c r="K47" s="48">
        <v>2540</v>
      </c>
      <c r="L47" s="33"/>
      <c r="M47" s="32"/>
      <c r="N47">
        <f t="shared" si="3"/>
        <v>0</v>
      </c>
      <c r="O47">
        <f t="shared" si="4"/>
        <v>0</v>
      </c>
      <c r="P47">
        <f t="shared" si="5"/>
        <v>0</v>
      </c>
    </row>
    <row r="48" spans="2:16" s="3" customFormat="1" ht="24" customHeight="1" x14ac:dyDescent="0.35">
      <c r="B48" s="24" t="s">
        <v>365</v>
      </c>
      <c r="C48" s="77" t="s">
        <v>375</v>
      </c>
      <c r="D48" s="72" t="s">
        <v>376</v>
      </c>
      <c r="E48" s="57" t="s">
        <v>364</v>
      </c>
      <c r="F48"/>
      <c r="G48" s="21" t="s">
        <v>205</v>
      </c>
      <c r="H48" s="53">
        <f t="shared" si="0"/>
        <v>4800</v>
      </c>
      <c r="I48" s="53">
        <f t="shared" si="1"/>
        <v>2850</v>
      </c>
      <c r="J48" s="53">
        <f t="shared" si="2"/>
        <v>2670</v>
      </c>
      <c r="K48" s="48">
        <v>2540</v>
      </c>
      <c r="L48" s="33"/>
      <c r="M48" s="32"/>
      <c r="N48">
        <f>I48*L48</f>
        <v>0</v>
      </c>
      <c r="O48">
        <f>J48*L48</f>
        <v>0</v>
      </c>
      <c r="P48">
        <f>K48*L48</f>
        <v>0</v>
      </c>
    </row>
    <row r="49" spans="2:16" s="3" customFormat="1" ht="24" customHeight="1" x14ac:dyDescent="0.35">
      <c r="B49" s="24" t="s">
        <v>85</v>
      </c>
      <c r="C49" s="77" t="s">
        <v>375</v>
      </c>
      <c r="D49" s="72" t="s">
        <v>376</v>
      </c>
      <c r="E49" s="57" t="s">
        <v>14</v>
      </c>
      <c r="F49"/>
      <c r="G49" s="21" t="s">
        <v>205</v>
      </c>
      <c r="H49" s="53">
        <f t="shared" si="0"/>
        <v>4800</v>
      </c>
      <c r="I49" s="53">
        <f t="shared" si="1"/>
        <v>2850</v>
      </c>
      <c r="J49" s="53">
        <f t="shared" si="2"/>
        <v>2670</v>
      </c>
      <c r="K49" s="48">
        <v>2540</v>
      </c>
      <c r="L49" s="33"/>
      <c r="M49" s="32"/>
      <c r="N49">
        <f t="shared" si="3"/>
        <v>0</v>
      </c>
      <c r="O49">
        <f t="shared" si="4"/>
        <v>0</v>
      </c>
      <c r="P49">
        <f t="shared" si="5"/>
        <v>0</v>
      </c>
    </row>
    <row r="50" spans="2:16" s="3" customFormat="1" ht="24" customHeight="1" x14ac:dyDescent="0.35">
      <c r="B50" s="24" t="s">
        <v>357</v>
      </c>
      <c r="C50" s="77" t="s">
        <v>375</v>
      </c>
      <c r="D50" s="72" t="s">
        <v>376</v>
      </c>
      <c r="E50" s="59" t="s">
        <v>349</v>
      </c>
      <c r="F50"/>
      <c r="G50" s="21" t="s">
        <v>205</v>
      </c>
      <c r="H50" s="53">
        <f t="shared" si="0"/>
        <v>5400</v>
      </c>
      <c r="I50" s="53">
        <f t="shared" si="1"/>
        <v>3200</v>
      </c>
      <c r="J50" s="53">
        <f t="shared" si="2"/>
        <v>2970</v>
      </c>
      <c r="K50" s="48">
        <v>2830</v>
      </c>
      <c r="L50" s="33"/>
      <c r="M50" s="32"/>
      <c r="N50">
        <f t="shared" si="3"/>
        <v>0</v>
      </c>
      <c r="O50">
        <f t="shared" si="4"/>
        <v>0</v>
      </c>
      <c r="P50">
        <f t="shared" si="5"/>
        <v>0</v>
      </c>
    </row>
    <row r="51" spans="2:16" s="3" customFormat="1" ht="24" customHeight="1" x14ac:dyDescent="0.25">
      <c r="B51" s="24" t="s">
        <v>89</v>
      </c>
      <c r="C51" s="77" t="s">
        <v>375</v>
      </c>
      <c r="D51" s="72" t="s">
        <v>376</v>
      </c>
      <c r="E51" s="58" t="s">
        <v>17</v>
      </c>
      <c r="F51"/>
      <c r="G51" s="21" t="s">
        <v>205</v>
      </c>
      <c r="H51" s="53">
        <f t="shared" si="0"/>
        <v>5400</v>
      </c>
      <c r="I51" s="53">
        <f t="shared" si="1"/>
        <v>3200</v>
      </c>
      <c r="J51" s="53">
        <f t="shared" si="2"/>
        <v>2970</v>
      </c>
      <c r="K51" s="48">
        <v>2830</v>
      </c>
      <c r="L51" s="33"/>
      <c r="M51" s="32"/>
      <c r="N51">
        <f t="shared" si="3"/>
        <v>0</v>
      </c>
      <c r="O51">
        <f t="shared" si="4"/>
        <v>0</v>
      </c>
      <c r="P51">
        <f t="shared" si="5"/>
        <v>0</v>
      </c>
    </row>
    <row r="52" spans="2:16" s="3" customFormat="1" ht="24" customHeight="1" x14ac:dyDescent="0.35">
      <c r="B52" s="24" t="s">
        <v>235</v>
      </c>
      <c r="C52" s="77" t="s">
        <v>375</v>
      </c>
      <c r="D52" s="72" t="s">
        <v>376</v>
      </c>
      <c r="E52" s="59" t="s">
        <v>582</v>
      </c>
      <c r="F52"/>
      <c r="G52" s="21" t="s">
        <v>205</v>
      </c>
      <c r="H52" s="53">
        <f t="shared" si="0"/>
        <v>5400</v>
      </c>
      <c r="I52" s="53">
        <f t="shared" si="1"/>
        <v>3200</v>
      </c>
      <c r="J52" s="53">
        <f t="shared" si="2"/>
        <v>2970</v>
      </c>
      <c r="K52" s="48">
        <v>2830</v>
      </c>
      <c r="L52" s="33"/>
      <c r="M52" s="32"/>
      <c r="N52">
        <f t="shared" si="3"/>
        <v>0</v>
      </c>
      <c r="O52">
        <f t="shared" si="4"/>
        <v>0</v>
      </c>
      <c r="P52">
        <f t="shared" si="5"/>
        <v>0</v>
      </c>
    </row>
    <row r="53" spans="2:16" s="3" customFormat="1" ht="24" customHeight="1" x14ac:dyDescent="0.35">
      <c r="B53" s="24" t="s">
        <v>88</v>
      </c>
      <c r="C53" s="77" t="s">
        <v>375</v>
      </c>
      <c r="D53" s="72" t="s">
        <v>376</v>
      </c>
      <c r="E53" s="57" t="s">
        <v>18</v>
      </c>
      <c r="F53"/>
      <c r="G53" s="21" t="s">
        <v>205</v>
      </c>
      <c r="H53" s="53">
        <f t="shared" si="0"/>
        <v>5400</v>
      </c>
      <c r="I53" s="53">
        <f t="shared" si="1"/>
        <v>3200</v>
      </c>
      <c r="J53" s="53">
        <f t="shared" si="2"/>
        <v>2970</v>
      </c>
      <c r="K53" s="48">
        <v>2830</v>
      </c>
      <c r="L53" s="33"/>
      <c r="M53" s="32"/>
      <c r="N53">
        <f t="shared" si="3"/>
        <v>0</v>
      </c>
      <c r="O53">
        <f t="shared" si="4"/>
        <v>0</v>
      </c>
      <c r="P53">
        <f t="shared" si="5"/>
        <v>0</v>
      </c>
    </row>
    <row r="54" spans="2:16" s="3" customFormat="1" ht="24" customHeight="1" x14ac:dyDescent="0.35">
      <c r="B54" s="24" t="s">
        <v>87</v>
      </c>
      <c r="C54" s="77" t="s">
        <v>375</v>
      </c>
      <c r="D54" s="72" t="s">
        <v>376</v>
      </c>
      <c r="E54" s="57" t="s">
        <v>16</v>
      </c>
      <c r="F54"/>
      <c r="G54" s="21" t="s">
        <v>205</v>
      </c>
      <c r="H54" s="53">
        <f t="shared" si="0"/>
        <v>5400</v>
      </c>
      <c r="I54" s="53">
        <f t="shared" si="1"/>
        <v>3200</v>
      </c>
      <c r="J54" s="53">
        <f t="shared" si="2"/>
        <v>2970</v>
      </c>
      <c r="K54" s="48">
        <v>2830</v>
      </c>
      <c r="L54" s="33"/>
      <c r="M54" s="32"/>
      <c r="N54">
        <f t="shared" si="3"/>
        <v>0</v>
      </c>
      <c r="O54">
        <f t="shared" si="4"/>
        <v>0</v>
      </c>
      <c r="P54">
        <f t="shared" si="5"/>
        <v>0</v>
      </c>
    </row>
    <row r="55" spans="2:16" s="3" customFormat="1" ht="24" customHeight="1" x14ac:dyDescent="0.35">
      <c r="B55" s="24" t="s">
        <v>358</v>
      </c>
      <c r="C55" s="77" t="s">
        <v>375</v>
      </c>
      <c r="D55" s="72" t="s">
        <v>376</v>
      </c>
      <c r="E55" s="57" t="s">
        <v>586</v>
      </c>
      <c r="F55"/>
      <c r="G55" s="21" t="s">
        <v>205</v>
      </c>
      <c r="H55" s="53">
        <f t="shared" si="0"/>
        <v>5800</v>
      </c>
      <c r="I55" s="53">
        <f t="shared" si="1"/>
        <v>3450</v>
      </c>
      <c r="J55" s="53">
        <f t="shared" si="2"/>
        <v>3200</v>
      </c>
      <c r="K55" s="48">
        <v>3050</v>
      </c>
      <c r="L55" s="33"/>
      <c r="M55" s="32"/>
      <c r="N55">
        <f t="shared" si="3"/>
        <v>0</v>
      </c>
      <c r="O55">
        <f t="shared" si="4"/>
        <v>0</v>
      </c>
      <c r="P55">
        <f t="shared" si="5"/>
        <v>0</v>
      </c>
    </row>
    <row r="56" spans="2:16" s="3" customFormat="1" ht="24" customHeight="1" x14ac:dyDescent="0.35">
      <c r="B56" s="24" t="s">
        <v>362</v>
      </c>
      <c r="C56" s="77" t="s">
        <v>375</v>
      </c>
      <c r="D56" s="72" t="s">
        <v>376</v>
      </c>
      <c r="E56" s="57" t="s">
        <v>587</v>
      </c>
      <c r="F56"/>
      <c r="G56" s="21" t="s">
        <v>205</v>
      </c>
      <c r="H56" s="53">
        <f t="shared" si="0"/>
        <v>5800</v>
      </c>
      <c r="I56" s="53">
        <f t="shared" si="1"/>
        <v>3450</v>
      </c>
      <c r="J56" s="53">
        <f t="shared" si="2"/>
        <v>3200</v>
      </c>
      <c r="K56" s="48">
        <v>3050</v>
      </c>
      <c r="L56" s="33"/>
      <c r="M56" s="32"/>
      <c r="N56">
        <f t="shared" si="3"/>
        <v>0</v>
      </c>
      <c r="O56">
        <f t="shared" si="4"/>
        <v>0</v>
      </c>
      <c r="P56">
        <f t="shared" si="5"/>
        <v>0</v>
      </c>
    </row>
    <row r="57" spans="2:16" s="3" customFormat="1" ht="24" customHeight="1" x14ac:dyDescent="0.25">
      <c r="B57" s="24" t="s">
        <v>146</v>
      </c>
      <c r="C57" s="77" t="s">
        <v>375</v>
      </c>
      <c r="D57" s="72" t="s">
        <v>376</v>
      </c>
      <c r="E57" s="58" t="s">
        <v>483</v>
      </c>
      <c r="F57"/>
      <c r="G57" s="21" t="s">
        <v>205</v>
      </c>
      <c r="H57" s="53">
        <f t="shared" si="0"/>
        <v>5800</v>
      </c>
      <c r="I57" s="53">
        <f t="shared" si="1"/>
        <v>3450</v>
      </c>
      <c r="J57" s="53">
        <f t="shared" si="2"/>
        <v>3200</v>
      </c>
      <c r="K57" s="48">
        <v>3050</v>
      </c>
      <c r="L57" s="33"/>
      <c r="M57" s="32"/>
      <c r="N57">
        <f t="shared" si="3"/>
        <v>0</v>
      </c>
      <c r="O57">
        <f t="shared" si="4"/>
        <v>0</v>
      </c>
      <c r="P57">
        <f t="shared" si="5"/>
        <v>0</v>
      </c>
    </row>
    <row r="58" spans="2:16" s="3" customFormat="1" ht="24" customHeight="1" x14ac:dyDescent="0.35">
      <c r="B58" s="24" t="s">
        <v>90</v>
      </c>
      <c r="C58" s="77" t="s">
        <v>375</v>
      </c>
      <c r="D58" s="72" t="s">
        <v>376</v>
      </c>
      <c r="E58" s="57" t="s">
        <v>484</v>
      </c>
      <c r="F58"/>
      <c r="G58" s="21" t="s">
        <v>205</v>
      </c>
      <c r="H58" s="53">
        <f t="shared" si="0"/>
        <v>5800</v>
      </c>
      <c r="I58" s="53">
        <f t="shared" si="1"/>
        <v>3450</v>
      </c>
      <c r="J58" s="53">
        <f t="shared" si="2"/>
        <v>3200</v>
      </c>
      <c r="K58" s="48">
        <v>3050</v>
      </c>
      <c r="L58" s="33"/>
      <c r="M58" s="32"/>
      <c r="N58">
        <f t="shared" si="3"/>
        <v>0</v>
      </c>
      <c r="O58">
        <f t="shared" si="4"/>
        <v>0</v>
      </c>
      <c r="P58">
        <f t="shared" si="5"/>
        <v>0</v>
      </c>
    </row>
    <row r="59" spans="2:16" s="3" customFormat="1" ht="24" customHeight="1" x14ac:dyDescent="0.35">
      <c r="B59" s="24" t="s">
        <v>363</v>
      </c>
      <c r="C59" s="77" t="s">
        <v>375</v>
      </c>
      <c r="D59" s="72" t="s">
        <v>376</v>
      </c>
      <c r="E59" s="59" t="s">
        <v>353</v>
      </c>
      <c r="F59"/>
      <c r="G59" s="21" t="s">
        <v>205</v>
      </c>
      <c r="H59" s="53">
        <f t="shared" si="0"/>
        <v>7400</v>
      </c>
      <c r="I59" s="53">
        <f t="shared" si="1"/>
        <v>4400</v>
      </c>
      <c r="J59" s="53">
        <f t="shared" si="2"/>
        <v>4100</v>
      </c>
      <c r="K59" s="48">
        <v>3900</v>
      </c>
      <c r="L59" s="33"/>
      <c r="M59" s="32"/>
      <c r="N59">
        <f t="shared" si="3"/>
        <v>0</v>
      </c>
      <c r="O59">
        <f t="shared" si="4"/>
        <v>0</v>
      </c>
      <c r="P59">
        <f t="shared" si="5"/>
        <v>0</v>
      </c>
    </row>
    <row r="60" spans="2:16" s="3" customFormat="1" ht="24" customHeight="1" x14ac:dyDescent="0.35">
      <c r="B60" s="24" t="s">
        <v>169</v>
      </c>
      <c r="C60" s="77" t="s">
        <v>375</v>
      </c>
      <c r="D60" s="72" t="s">
        <v>376</v>
      </c>
      <c r="E60" s="59" t="s">
        <v>485</v>
      </c>
      <c r="F60"/>
      <c r="G60" s="21" t="s">
        <v>205</v>
      </c>
      <c r="H60" s="53">
        <f t="shared" si="0"/>
        <v>7400</v>
      </c>
      <c r="I60" s="53">
        <f t="shared" si="1"/>
        <v>4400</v>
      </c>
      <c r="J60" s="53">
        <f t="shared" si="2"/>
        <v>4100</v>
      </c>
      <c r="K60" s="48">
        <v>3900</v>
      </c>
      <c r="L60" s="33"/>
      <c r="M60" s="32"/>
      <c r="N60">
        <f t="shared" si="3"/>
        <v>0</v>
      </c>
      <c r="O60">
        <f t="shared" si="4"/>
        <v>0</v>
      </c>
      <c r="P60">
        <f t="shared" si="5"/>
        <v>0</v>
      </c>
    </row>
    <row r="61" spans="2:16" s="3" customFormat="1" ht="24" customHeight="1" x14ac:dyDescent="0.35">
      <c r="B61" s="24" t="s">
        <v>53</v>
      </c>
      <c r="C61" s="77" t="s">
        <v>375</v>
      </c>
      <c r="D61" s="72" t="s">
        <v>376</v>
      </c>
      <c r="E61" s="57" t="s">
        <v>486</v>
      </c>
      <c r="F61"/>
      <c r="G61" s="21" t="s">
        <v>205</v>
      </c>
      <c r="H61" s="53">
        <f t="shared" si="0"/>
        <v>5100</v>
      </c>
      <c r="I61" s="53">
        <f t="shared" si="1"/>
        <v>3050</v>
      </c>
      <c r="J61" s="53">
        <f t="shared" si="2"/>
        <v>2840</v>
      </c>
      <c r="K61" s="48">
        <v>2700</v>
      </c>
      <c r="L61" s="33"/>
      <c r="M61" s="32"/>
      <c r="N61">
        <f t="shared" si="3"/>
        <v>0</v>
      </c>
      <c r="O61">
        <f t="shared" si="4"/>
        <v>0</v>
      </c>
      <c r="P61">
        <f t="shared" si="5"/>
        <v>0</v>
      </c>
    </row>
    <row r="62" spans="2:16" s="3" customFormat="1" ht="24" customHeight="1" x14ac:dyDescent="0.25">
      <c r="B62" s="24" t="s">
        <v>55</v>
      </c>
      <c r="C62" s="77" t="s">
        <v>375</v>
      </c>
      <c r="D62" s="72" t="s">
        <v>376</v>
      </c>
      <c r="E62" s="58" t="s">
        <v>589</v>
      </c>
      <c r="F62"/>
      <c r="G62" s="21" t="s">
        <v>205</v>
      </c>
      <c r="H62" s="53">
        <f t="shared" si="0"/>
        <v>5100</v>
      </c>
      <c r="I62" s="53">
        <f t="shared" si="1"/>
        <v>3050</v>
      </c>
      <c r="J62" s="53">
        <f t="shared" si="2"/>
        <v>2840</v>
      </c>
      <c r="K62" s="48">
        <v>2700</v>
      </c>
      <c r="L62" s="33"/>
      <c r="M62" s="32"/>
      <c r="N62">
        <f t="shared" si="3"/>
        <v>0</v>
      </c>
      <c r="O62">
        <f t="shared" si="4"/>
        <v>0</v>
      </c>
      <c r="P62">
        <f t="shared" si="5"/>
        <v>0</v>
      </c>
    </row>
    <row r="63" spans="2:16" s="3" customFormat="1" ht="24" customHeight="1" x14ac:dyDescent="0.35">
      <c r="B63" s="24" t="s">
        <v>56</v>
      </c>
      <c r="C63" s="77" t="s">
        <v>375</v>
      </c>
      <c r="D63" s="72" t="s">
        <v>376</v>
      </c>
      <c r="E63" s="57" t="s">
        <v>487</v>
      </c>
      <c r="F63"/>
      <c r="G63" s="21" t="s">
        <v>205</v>
      </c>
      <c r="H63" s="53">
        <f t="shared" si="0"/>
        <v>5100</v>
      </c>
      <c r="I63" s="53">
        <f t="shared" si="1"/>
        <v>3050</v>
      </c>
      <c r="J63" s="53">
        <f t="shared" si="2"/>
        <v>2840</v>
      </c>
      <c r="K63" s="48">
        <v>2700</v>
      </c>
      <c r="L63" s="33"/>
      <c r="M63" s="32"/>
      <c r="N63">
        <f t="shared" si="3"/>
        <v>0</v>
      </c>
      <c r="O63">
        <f t="shared" si="4"/>
        <v>0</v>
      </c>
      <c r="P63">
        <f t="shared" si="5"/>
        <v>0</v>
      </c>
    </row>
    <row r="64" spans="2:16" s="3" customFormat="1" ht="24" customHeight="1" x14ac:dyDescent="0.35">
      <c r="B64" s="24" t="s">
        <v>54</v>
      </c>
      <c r="C64" s="77" t="s">
        <v>375</v>
      </c>
      <c r="D64" s="72" t="s">
        <v>376</v>
      </c>
      <c r="E64" s="57" t="s">
        <v>488</v>
      </c>
      <c r="F64"/>
      <c r="G64" s="21" t="s">
        <v>205</v>
      </c>
      <c r="H64" s="53">
        <f t="shared" si="0"/>
        <v>5100</v>
      </c>
      <c r="I64" s="53">
        <f t="shared" si="1"/>
        <v>3050</v>
      </c>
      <c r="J64" s="53">
        <f t="shared" si="2"/>
        <v>2840</v>
      </c>
      <c r="K64" s="48">
        <v>2700</v>
      </c>
      <c r="L64" s="33"/>
      <c r="M64" s="32"/>
      <c r="N64">
        <f t="shared" si="3"/>
        <v>0</v>
      </c>
      <c r="O64">
        <f t="shared" si="4"/>
        <v>0</v>
      </c>
      <c r="P64">
        <f t="shared" si="5"/>
        <v>0</v>
      </c>
    </row>
    <row r="65" spans="2:16" s="3" customFormat="1" ht="24" customHeight="1" x14ac:dyDescent="0.25">
      <c r="B65" s="24" t="s">
        <v>91</v>
      </c>
      <c r="C65" s="77" t="s">
        <v>375</v>
      </c>
      <c r="D65" s="72" t="s">
        <v>376</v>
      </c>
      <c r="E65" s="58" t="s">
        <v>19</v>
      </c>
      <c r="F65"/>
      <c r="G65" s="21" t="s">
        <v>205</v>
      </c>
      <c r="H65" s="53">
        <f t="shared" si="0"/>
        <v>3700</v>
      </c>
      <c r="I65" s="53">
        <f t="shared" si="1"/>
        <v>2200</v>
      </c>
      <c r="J65" s="53">
        <f t="shared" si="2"/>
        <v>2030</v>
      </c>
      <c r="K65" s="48">
        <v>1930</v>
      </c>
      <c r="L65" s="33"/>
      <c r="M65" s="32"/>
      <c r="N65">
        <f t="shared" si="3"/>
        <v>0</v>
      </c>
      <c r="O65">
        <f t="shared" si="4"/>
        <v>0</v>
      </c>
      <c r="P65">
        <f t="shared" si="5"/>
        <v>0</v>
      </c>
    </row>
    <row r="66" spans="2:16" s="3" customFormat="1" ht="24" customHeight="1" x14ac:dyDescent="0.35">
      <c r="B66" s="24" t="s">
        <v>92</v>
      </c>
      <c r="C66" s="77" t="s">
        <v>375</v>
      </c>
      <c r="D66" s="72" t="s">
        <v>376</v>
      </c>
      <c r="E66" s="57" t="s">
        <v>20</v>
      </c>
      <c r="F66"/>
      <c r="G66" s="21" t="s">
        <v>205</v>
      </c>
      <c r="H66" s="53">
        <f t="shared" si="0"/>
        <v>3900</v>
      </c>
      <c r="I66" s="53">
        <f t="shared" si="1"/>
        <v>2300</v>
      </c>
      <c r="J66" s="53">
        <f t="shared" si="2"/>
        <v>2150</v>
      </c>
      <c r="K66" s="48">
        <v>2050</v>
      </c>
      <c r="L66" s="33"/>
      <c r="M66" s="32"/>
      <c r="N66">
        <f t="shared" si="3"/>
        <v>0</v>
      </c>
      <c r="O66">
        <f t="shared" si="4"/>
        <v>0</v>
      </c>
      <c r="P66">
        <f t="shared" si="5"/>
        <v>0</v>
      </c>
    </row>
    <row r="67" spans="2:16" s="3" customFormat="1" ht="24" customHeight="1" x14ac:dyDescent="0.25">
      <c r="B67" s="24" t="s">
        <v>93</v>
      </c>
      <c r="C67" s="77" t="s">
        <v>375</v>
      </c>
      <c r="D67" s="72" t="s">
        <v>376</v>
      </c>
      <c r="E67" s="58" t="s">
        <v>21</v>
      </c>
      <c r="F67"/>
      <c r="G67" s="21" t="s">
        <v>205</v>
      </c>
      <c r="H67" s="53">
        <f t="shared" si="0"/>
        <v>4100</v>
      </c>
      <c r="I67" s="53">
        <f t="shared" si="1"/>
        <v>2450</v>
      </c>
      <c r="J67" s="53">
        <f t="shared" si="2"/>
        <v>2290</v>
      </c>
      <c r="K67" s="48">
        <v>2180</v>
      </c>
      <c r="L67" s="33"/>
      <c r="M67" s="32"/>
      <c r="N67">
        <f t="shared" si="3"/>
        <v>0</v>
      </c>
      <c r="O67">
        <f t="shared" si="4"/>
        <v>0</v>
      </c>
      <c r="P67">
        <f t="shared" si="5"/>
        <v>0</v>
      </c>
    </row>
    <row r="68" spans="2:16" s="3" customFormat="1" ht="24" customHeight="1" x14ac:dyDescent="0.35">
      <c r="B68" s="24" t="s">
        <v>359</v>
      </c>
      <c r="C68" s="77" t="s">
        <v>375</v>
      </c>
      <c r="D68" s="72" t="s">
        <v>376</v>
      </c>
      <c r="E68" s="57" t="s">
        <v>575</v>
      </c>
      <c r="F68"/>
      <c r="G68" s="21" t="s">
        <v>205</v>
      </c>
      <c r="H68" s="53">
        <f t="shared" ref="H68:H134" si="6">100*ROUND((K68*1.9/100),0)</f>
        <v>6700</v>
      </c>
      <c r="I68" s="53">
        <f t="shared" ref="I68:I134" si="7">50*ROUND((K68*1.13/50),0)</f>
        <v>4000</v>
      </c>
      <c r="J68" s="53">
        <f t="shared" ref="J68:J134" si="8">10*ROUND((K68*1.05/10),0)</f>
        <v>3730</v>
      </c>
      <c r="K68" s="48">
        <v>3550</v>
      </c>
      <c r="L68" s="33"/>
      <c r="M68" s="32"/>
      <c r="N68">
        <f t="shared" si="3"/>
        <v>0</v>
      </c>
      <c r="O68">
        <f t="shared" si="4"/>
        <v>0</v>
      </c>
      <c r="P68">
        <f t="shared" si="5"/>
        <v>0</v>
      </c>
    </row>
    <row r="69" spans="2:16" s="3" customFormat="1" ht="24" customHeight="1" x14ac:dyDescent="0.25">
      <c r="B69" s="24" t="s">
        <v>103</v>
      </c>
      <c r="C69" s="77" t="s">
        <v>375</v>
      </c>
      <c r="D69" s="72" t="s">
        <v>376</v>
      </c>
      <c r="E69" s="58" t="s">
        <v>101</v>
      </c>
      <c r="F69"/>
      <c r="G69" s="21" t="s">
        <v>205</v>
      </c>
      <c r="H69" s="53">
        <f t="shared" si="6"/>
        <v>6000</v>
      </c>
      <c r="I69" s="53">
        <f t="shared" si="7"/>
        <v>3600</v>
      </c>
      <c r="J69" s="53">
        <f t="shared" si="8"/>
        <v>3340</v>
      </c>
      <c r="K69" s="48">
        <v>3180</v>
      </c>
      <c r="L69" s="33"/>
      <c r="M69" s="32"/>
      <c r="N69">
        <f t="shared" ref="N69:N139" si="9">I69*L69</f>
        <v>0</v>
      </c>
      <c r="O69">
        <f t="shared" ref="O69:O139" si="10">J69*L69</f>
        <v>0</v>
      </c>
      <c r="P69">
        <f t="shared" ref="P69:P139" si="11">K69*L69</f>
        <v>0</v>
      </c>
    </row>
    <row r="70" spans="2:16" s="3" customFormat="1" ht="24" customHeight="1" x14ac:dyDescent="0.25">
      <c r="B70" s="24" t="s">
        <v>102</v>
      </c>
      <c r="C70" s="77" t="s">
        <v>375</v>
      </c>
      <c r="D70" s="72" t="s">
        <v>376</v>
      </c>
      <c r="E70" s="58" t="s">
        <v>28</v>
      </c>
      <c r="F70"/>
      <c r="G70" s="21" t="s">
        <v>205</v>
      </c>
      <c r="H70" s="53">
        <f>100*ROUND((K70*1.9/100),0)</f>
        <v>6000</v>
      </c>
      <c r="I70" s="53">
        <f>50*ROUND((K70*1.13/50),0)</f>
        <v>3600</v>
      </c>
      <c r="J70" s="53">
        <f>10*ROUND((K70*1.05/10),0)</f>
        <v>3340</v>
      </c>
      <c r="K70" s="48">
        <v>3180</v>
      </c>
      <c r="L70" s="33"/>
      <c r="M70" s="32"/>
      <c r="N70">
        <f>I70*L70</f>
        <v>0</v>
      </c>
      <c r="O70">
        <f>J70*L70</f>
        <v>0</v>
      </c>
      <c r="P70">
        <f>K70*L70</f>
        <v>0</v>
      </c>
    </row>
    <row r="71" spans="2:16" s="3" customFormat="1" ht="24" customHeight="1" x14ac:dyDescent="0.25">
      <c r="B71" s="79"/>
      <c r="C71" s="77" t="s">
        <v>375</v>
      </c>
      <c r="D71" s="72" t="s">
        <v>376</v>
      </c>
      <c r="E71" s="58" t="s">
        <v>592</v>
      </c>
      <c r="F71"/>
      <c r="G71" s="21" t="s">
        <v>205</v>
      </c>
      <c r="H71" s="53">
        <f t="shared" ref="H71" si="12">100*ROUND((K71*1.9/100),0)</f>
        <v>6700</v>
      </c>
      <c r="I71" s="53">
        <f t="shared" ref="I71" si="13">50*ROUND((K71*1.13/50),0)</f>
        <v>4000</v>
      </c>
      <c r="J71" s="53">
        <f t="shared" ref="J71" si="14">10*ROUND((K71*1.05/10),0)</f>
        <v>3730</v>
      </c>
      <c r="K71" s="48">
        <v>3550</v>
      </c>
      <c r="L71" s="33"/>
      <c r="M71" s="32"/>
      <c r="N71"/>
      <c r="O71"/>
      <c r="P71"/>
    </row>
    <row r="72" spans="2:16" s="3" customFormat="1" ht="24" customHeight="1" x14ac:dyDescent="0.25">
      <c r="B72" s="79"/>
      <c r="C72" s="77" t="s">
        <v>375</v>
      </c>
      <c r="D72" s="72" t="s">
        <v>376</v>
      </c>
      <c r="E72" s="58" t="s">
        <v>28</v>
      </c>
      <c r="F72"/>
      <c r="G72" s="21" t="s">
        <v>205</v>
      </c>
      <c r="H72" s="53">
        <f t="shared" ref="H72:H73" si="15">100*ROUND((K72*1.9/100),0)</f>
        <v>6700</v>
      </c>
      <c r="I72" s="53">
        <f t="shared" ref="I72:I73" si="16">50*ROUND((K72*1.13/50),0)</f>
        <v>4000</v>
      </c>
      <c r="J72" s="53">
        <f t="shared" ref="J72:J73" si="17">10*ROUND((K72*1.05/10),0)</f>
        <v>3730</v>
      </c>
      <c r="K72" s="48">
        <v>3550</v>
      </c>
      <c r="L72" s="33"/>
      <c r="M72" s="32"/>
      <c r="N72"/>
      <c r="O72"/>
      <c r="P72"/>
    </row>
    <row r="73" spans="2:16" s="3" customFormat="1" ht="24" customHeight="1" x14ac:dyDescent="0.25">
      <c r="B73" s="79"/>
      <c r="C73" s="77" t="s">
        <v>375</v>
      </c>
      <c r="D73" s="72" t="s">
        <v>376</v>
      </c>
      <c r="E73" s="58" t="s">
        <v>593</v>
      </c>
      <c r="F73"/>
      <c r="G73" s="21" t="s">
        <v>205</v>
      </c>
      <c r="H73" s="53">
        <f t="shared" si="15"/>
        <v>6700</v>
      </c>
      <c r="I73" s="53">
        <f t="shared" si="16"/>
        <v>4000</v>
      </c>
      <c r="J73" s="53">
        <f t="shared" si="17"/>
        <v>3730</v>
      </c>
      <c r="K73" s="48">
        <v>3550</v>
      </c>
      <c r="L73" s="33"/>
      <c r="M73" s="32"/>
      <c r="N73"/>
      <c r="O73"/>
      <c r="P73"/>
    </row>
    <row r="74" spans="2:16" s="3" customFormat="1" ht="24" customHeight="1" x14ac:dyDescent="0.25">
      <c r="B74" s="24" t="s">
        <v>312</v>
      </c>
      <c r="C74" s="77" t="s">
        <v>375</v>
      </c>
      <c r="D74" s="72" t="s">
        <v>376</v>
      </c>
      <c r="E74" s="58" t="s">
        <v>576</v>
      </c>
      <c r="F74"/>
      <c r="G74" s="21" t="s">
        <v>205</v>
      </c>
      <c r="H74" s="53">
        <f t="shared" si="6"/>
        <v>7200</v>
      </c>
      <c r="I74" s="53">
        <f t="shared" si="7"/>
        <v>4300</v>
      </c>
      <c r="J74" s="53">
        <f t="shared" si="8"/>
        <v>3990</v>
      </c>
      <c r="K74" s="48">
        <v>3800</v>
      </c>
      <c r="L74" s="33"/>
      <c r="M74" s="32"/>
      <c r="N74">
        <f t="shared" si="9"/>
        <v>0</v>
      </c>
      <c r="O74">
        <f t="shared" si="10"/>
        <v>0</v>
      </c>
      <c r="P74">
        <f t="shared" si="11"/>
        <v>0</v>
      </c>
    </row>
    <row r="75" spans="2:16" s="3" customFormat="1" ht="24" customHeight="1" x14ac:dyDescent="0.35">
      <c r="B75" s="24" t="s">
        <v>368</v>
      </c>
      <c r="C75" s="77" t="s">
        <v>375</v>
      </c>
      <c r="D75" s="72" t="s">
        <v>376</v>
      </c>
      <c r="E75" s="57" t="s">
        <v>588</v>
      </c>
      <c r="F75"/>
      <c r="G75" s="21" t="s">
        <v>205</v>
      </c>
      <c r="H75" s="53">
        <f t="shared" si="6"/>
        <v>5900</v>
      </c>
      <c r="I75" s="53">
        <f t="shared" si="7"/>
        <v>3550</v>
      </c>
      <c r="J75" s="53">
        <f t="shared" si="8"/>
        <v>3280</v>
      </c>
      <c r="K75" s="48">
        <v>3120</v>
      </c>
      <c r="L75" s="33"/>
      <c r="M75" s="32"/>
      <c r="N75">
        <f>I75*L75</f>
        <v>0</v>
      </c>
      <c r="O75">
        <f>J75*L75</f>
        <v>0</v>
      </c>
      <c r="P75">
        <f>K75*L75</f>
        <v>0</v>
      </c>
    </row>
    <row r="76" spans="2:16" s="3" customFormat="1" ht="24" customHeight="1" x14ac:dyDescent="0.35">
      <c r="B76" s="24" t="s">
        <v>369</v>
      </c>
      <c r="C76" s="77" t="s">
        <v>375</v>
      </c>
      <c r="D76" s="72" t="s">
        <v>376</v>
      </c>
      <c r="E76" s="57" t="s">
        <v>591</v>
      </c>
      <c r="F76"/>
      <c r="G76" s="21" t="s">
        <v>205</v>
      </c>
      <c r="H76" s="53">
        <f t="shared" si="6"/>
        <v>5900</v>
      </c>
      <c r="I76" s="53">
        <f t="shared" si="7"/>
        <v>3550</v>
      </c>
      <c r="J76" s="53">
        <f t="shared" si="8"/>
        <v>3280</v>
      </c>
      <c r="K76" s="48">
        <v>3120</v>
      </c>
      <c r="L76" s="33"/>
      <c r="M76" s="32"/>
      <c r="N76">
        <f>I76*L76</f>
        <v>0</v>
      </c>
      <c r="O76">
        <f>J76*L76</f>
        <v>0</v>
      </c>
      <c r="P76">
        <f>K76*L76</f>
        <v>0</v>
      </c>
    </row>
    <row r="77" spans="2:16" s="3" customFormat="1" ht="24" customHeight="1" x14ac:dyDescent="0.25">
      <c r="B77" s="24" t="s">
        <v>94</v>
      </c>
      <c r="C77" s="77" t="s">
        <v>375</v>
      </c>
      <c r="D77" s="72" t="s">
        <v>376</v>
      </c>
      <c r="E77" s="58" t="s">
        <v>24</v>
      </c>
      <c r="F77"/>
      <c r="G77" s="21" t="s">
        <v>205</v>
      </c>
      <c r="H77" s="53">
        <f t="shared" si="6"/>
        <v>5000</v>
      </c>
      <c r="I77" s="53">
        <f t="shared" si="7"/>
        <v>2950</v>
      </c>
      <c r="J77" s="53">
        <f t="shared" si="8"/>
        <v>2740</v>
      </c>
      <c r="K77" s="48">
        <v>2610</v>
      </c>
      <c r="L77" s="33"/>
      <c r="M77" s="32"/>
      <c r="N77">
        <f t="shared" si="9"/>
        <v>0</v>
      </c>
      <c r="O77">
        <f t="shared" si="10"/>
        <v>0</v>
      </c>
      <c r="P77">
        <f t="shared" si="11"/>
        <v>0</v>
      </c>
    </row>
    <row r="78" spans="2:16" s="3" customFormat="1" ht="24" customHeight="1" x14ac:dyDescent="0.25">
      <c r="B78" s="24" t="s">
        <v>95</v>
      </c>
      <c r="C78" s="77" t="s">
        <v>375</v>
      </c>
      <c r="D78" s="72" t="s">
        <v>376</v>
      </c>
      <c r="E78" s="58" t="s">
        <v>23</v>
      </c>
      <c r="F78"/>
      <c r="G78" s="21" t="s">
        <v>205</v>
      </c>
      <c r="H78" s="53">
        <f t="shared" si="6"/>
        <v>5000</v>
      </c>
      <c r="I78" s="53">
        <f t="shared" si="7"/>
        <v>2950</v>
      </c>
      <c r="J78" s="53">
        <f t="shared" si="8"/>
        <v>2740</v>
      </c>
      <c r="K78" s="48">
        <v>2610</v>
      </c>
      <c r="L78" s="33"/>
      <c r="M78" s="32"/>
      <c r="N78">
        <f t="shared" si="9"/>
        <v>0</v>
      </c>
      <c r="O78">
        <f t="shared" si="10"/>
        <v>0</v>
      </c>
      <c r="P78">
        <f t="shared" si="11"/>
        <v>0</v>
      </c>
    </row>
    <row r="79" spans="2:16" s="3" customFormat="1" ht="24" customHeight="1" x14ac:dyDescent="0.35">
      <c r="B79" s="24" t="s">
        <v>147</v>
      </c>
      <c r="C79" s="77" t="s">
        <v>375</v>
      </c>
      <c r="D79" s="72" t="s">
        <v>376</v>
      </c>
      <c r="E79" s="59" t="s">
        <v>22</v>
      </c>
      <c r="F79"/>
      <c r="G79" s="21" t="s">
        <v>205</v>
      </c>
      <c r="H79" s="53">
        <f t="shared" si="6"/>
        <v>5000</v>
      </c>
      <c r="I79" s="53">
        <f t="shared" si="7"/>
        <v>2950</v>
      </c>
      <c r="J79" s="53">
        <f t="shared" si="8"/>
        <v>2740</v>
      </c>
      <c r="K79" s="48">
        <v>2610</v>
      </c>
      <c r="L79" s="33"/>
      <c r="M79" s="32"/>
      <c r="N79">
        <f t="shared" si="9"/>
        <v>0</v>
      </c>
      <c r="O79">
        <f t="shared" si="10"/>
        <v>0</v>
      </c>
      <c r="P79">
        <f t="shared" si="11"/>
        <v>0</v>
      </c>
    </row>
    <row r="80" spans="2:16" s="3" customFormat="1" ht="24" customHeight="1" x14ac:dyDescent="0.35">
      <c r="B80" s="24" t="s">
        <v>97</v>
      </c>
      <c r="C80" s="77" t="s">
        <v>375</v>
      </c>
      <c r="D80" s="72" t="s">
        <v>376</v>
      </c>
      <c r="E80" s="59" t="s">
        <v>26</v>
      </c>
      <c r="F80"/>
      <c r="G80" s="21" t="s">
        <v>205</v>
      </c>
      <c r="H80" s="53">
        <f t="shared" si="6"/>
        <v>5000</v>
      </c>
      <c r="I80" s="53">
        <f t="shared" si="7"/>
        <v>2950</v>
      </c>
      <c r="J80" s="53">
        <f t="shared" si="8"/>
        <v>2740</v>
      </c>
      <c r="K80" s="48">
        <v>2610</v>
      </c>
      <c r="L80" s="33"/>
      <c r="M80" s="32"/>
      <c r="N80">
        <f t="shared" si="9"/>
        <v>0</v>
      </c>
      <c r="O80">
        <f t="shared" si="10"/>
        <v>0</v>
      </c>
      <c r="P80">
        <f t="shared" si="11"/>
        <v>0</v>
      </c>
    </row>
    <row r="81" spans="2:16" s="3" customFormat="1" ht="24" customHeight="1" x14ac:dyDescent="0.25">
      <c r="B81" s="24" t="s">
        <v>98</v>
      </c>
      <c r="C81" s="77" t="s">
        <v>375</v>
      </c>
      <c r="D81" s="72" t="s">
        <v>376</v>
      </c>
      <c r="E81" s="58" t="s">
        <v>27</v>
      </c>
      <c r="F81"/>
      <c r="G81" s="21" t="s">
        <v>205</v>
      </c>
      <c r="H81" s="53">
        <f t="shared" si="6"/>
        <v>5000</v>
      </c>
      <c r="I81" s="53">
        <f t="shared" si="7"/>
        <v>2950</v>
      </c>
      <c r="J81" s="53">
        <f t="shared" si="8"/>
        <v>2740</v>
      </c>
      <c r="K81" s="48">
        <v>2610</v>
      </c>
      <c r="L81" s="33"/>
      <c r="M81" s="32"/>
      <c r="N81">
        <f t="shared" si="9"/>
        <v>0</v>
      </c>
      <c r="O81">
        <f t="shared" si="10"/>
        <v>0</v>
      </c>
      <c r="P81">
        <f t="shared" si="11"/>
        <v>0</v>
      </c>
    </row>
    <row r="82" spans="2:16" s="3" customFormat="1" ht="24" customHeight="1" x14ac:dyDescent="0.25">
      <c r="B82" s="24" t="s">
        <v>96</v>
      </c>
      <c r="C82" s="77" t="s">
        <v>375</v>
      </c>
      <c r="D82" s="72" t="s">
        <v>376</v>
      </c>
      <c r="E82" s="58" t="s">
        <v>25</v>
      </c>
      <c r="F82"/>
      <c r="G82" s="21" t="s">
        <v>205</v>
      </c>
      <c r="H82" s="53">
        <f t="shared" si="6"/>
        <v>6000</v>
      </c>
      <c r="I82" s="53">
        <f t="shared" si="7"/>
        <v>3600</v>
      </c>
      <c r="J82" s="53">
        <f t="shared" si="8"/>
        <v>3340</v>
      </c>
      <c r="K82" s="48">
        <v>3180</v>
      </c>
      <c r="L82" s="33"/>
      <c r="M82" s="32"/>
      <c r="N82">
        <f t="shared" si="9"/>
        <v>0</v>
      </c>
      <c r="O82">
        <f t="shared" si="10"/>
        <v>0</v>
      </c>
      <c r="P82">
        <f t="shared" si="11"/>
        <v>0</v>
      </c>
    </row>
    <row r="83" spans="2:16" s="3" customFormat="1" ht="24" customHeight="1" x14ac:dyDescent="0.35">
      <c r="B83" s="24" t="s">
        <v>104</v>
      </c>
      <c r="C83" s="77" t="s">
        <v>375</v>
      </c>
      <c r="D83" s="72" t="s">
        <v>376</v>
      </c>
      <c r="E83" s="57" t="s">
        <v>29</v>
      </c>
      <c r="F83"/>
      <c r="G83" s="21" t="s">
        <v>205</v>
      </c>
      <c r="H83" s="53">
        <f t="shared" si="6"/>
        <v>3900</v>
      </c>
      <c r="I83" s="53">
        <f t="shared" si="7"/>
        <v>2300</v>
      </c>
      <c r="J83" s="53">
        <f t="shared" si="8"/>
        <v>2150</v>
      </c>
      <c r="K83" s="48">
        <v>2050</v>
      </c>
      <c r="L83" s="33"/>
      <c r="M83" s="32"/>
      <c r="N83">
        <f t="shared" si="9"/>
        <v>0</v>
      </c>
      <c r="O83">
        <f t="shared" si="10"/>
        <v>0</v>
      </c>
      <c r="P83">
        <f t="shared" si="11"/>
        <v>0</v>
      </c>
    </row>
    <row r="84" spans="2:16" s="3" customFormat="1" ht="24" customHeight="1" x14ac:dyDescent="0.25">
      <c r="B84" s="24" t="s">
        <v>168</v>
      </c>
      <c r="C84" s="77" t="s">
        <v>375</v>
      </c>
      <c r="D84" s="72" t="s">
        <v>377</v>
      </c>
      <c r="E84" s="58" t="s">
        <v>489</v>
      </c>
      <c r="F84"/>
      <c r="G84" s="21" t="s">
        <v>205</v>
      </c>
      <c r="H84" s="53">
        <f t="shared" si="6"/>
        <v>2200</v>
      </c>
      <c r="I84" s="53">
        <f t="shared" si="7"/>
        <v>1300</v>
      </c>
      <c r="J84" s="53">
        <f t="shared" si="8"/>
        <v>1220</v>
      </c>
      <c r="K84" s="48">
        <v>1160</v>
      </c>
      <c r="L84" s="33"/>
      <c r="M84" s="32"/>
      <c r="N84">
        <f t="shared" si="9"/>
        <v>0</v>
      </c>
      <c r="O84">
        <f t="shared" si="10"/>
        <v>0</v>
      </c>
      <c r="P84">
        <f t="shared" si="11"/>
        <v>0</v>
      </c>
    </row>
    <row r="85" spans="2:16" s="3" customFormat="1" ht="24" customHeight="1" x14ac:dyDescent="0.35">
      <c r="B85" s="24" t="s">
        <v>167</v>
      </c>
      <c r="C85" s="77" t="s">
        <v>375</v>
      </c>
      <c r="D85" s="72" t="s">
        <v>377</v>
      </c>
      <c r="E85" s="57" t="s">
        <v>490</v>
      </c>
      <c r="F85"/>
      <c r="G85" s="21" t="s">
        <v>205</v>
      </c>
      <c r="H85" s="53">
        <f t="shared" si="6"/>
        <v>2200</v>
      </c>
      <c r="I85" s="53">
        <f t="shared" si="7"/>
        <v>1300</v>
      </c>
      <c r="J85" s="53">
        <f t="shared" si="8"/>
        <v>1220</v>
      </c>
      <c r="K85" s="48">
        <v>1160</v>
      </c>
      <c r="L85" s="33"/>
      <c r="M85" s="32"/>
      <c r="N85">
        <f t="shared" si="9"/>
        <v>0</v>
      </c>
      <c r="O85">
        <f t="shared" si="10"/>
        <v>0</v>
      </c>
      <c r="P85">
        <f t="shared" si="11"/>
        <v>0</v>
      </c>
    </row>
    <row r="86" spans="2:16" s="3" customFormat="1" ht="24" customHeight="1" x14ac:dyDescent="0.35">
      <c r="B86" s="24" t="s">
        <v>109</v>
      </c>
      <c r="C86" s="77" t="s">
        <v>375</v>
      </c>
      <c r="D86" s="72" t="s">
        <v>377</v>
      </c>
      <c r="E86" s="57" t="s">
        <v>574</v>
      </c>
      <c r="F86"/>
      <c r="G86" s="21" t="s">
        <v>205</v>
      </c>
      <c r="H86" s="53">
        <f t="shared" si="6"/>
        <v>3700</v>
      </c>
      <c r="I86" s="53">
        <f t="shared" si="7"/>
        <v>2200</v>
      </c>
      <c r="J86" s="53">
        <f t="shared" si="8"/>
        <v>2050</v>
      </c>
      <c r="K86" s="48">
        <v>1950</v>
      </c>
      <c r="L86" s="33"/>
      <c r="M86" s="32"/>
      <c r="N86">
        <f t="shared" si="9"/>
        <v>0</v>
      </c>
      <c r="O86">
        <f t="shared" si="10"/>
        <v>0</v>
      </c>
      <c r="P86">
        <f t="shared" si="11"/>
        <v>0</v>
      </c>
    </row>
    <row r="87" spans="2:16" s="3" customFormat="1" ht="24" customHeight="1" x14ac:dyDescent="0.35">
      <c r="B87" s="24" t="s">
        <v>110</v>
      </c>
      <c r="C87" s="77" t="s">
        <v>375</v>
      </c>
      <c r="D87" s="72" t="s">
        <v>377</v>
      </c>
      <c r="E87" s="57" t="s">
        <v>519</v>
      </c>
      <c r="F87"/>
      <c r="G87" s="21" t="s">
        <v>205</v>
      </c>
      <c r="H87" s="53">
        <f t="shared" si="6"/>
        <v>3700</v>
      </c>
      <c r="I87" s="53">
        <f t="shared" si="7"/>
        <v>2200</v>
      </c>
      <c r="J87" s="53">
        <f t="shared" si="8"/>
        <v>2050</v>
      </c>
      <c r="K87" s="48">
        <v>1950</v>
      </c>
      <c r="L87" s="33"/>
      <c r="M87" s="32"/>
      <c r="N87">
        <f t="shared" si="9"/>
        <v>0</v>
      </c>
      <c r="O87">
        <f t="shared" si="10"/>
        <v>0</v>
      </c>
      <c r="P87">
        <f t="shared" si="11"/>
        <v>0</v>
      </c>
    </row>
    <row r="88" spans="2:16" s="3" customFormat="1" ht="24" customHeight="1" x14ac:dyDescent="0.35">
      <c r="B88" s="24" t="s">
        <v>210</v>
      </c>
      <c r="C88" s="77" t="s">
        <v>375</v>
      </c>
      <c r="D88" s="72" t="s">
        <v>377</v>
      </c>
      <c r="E88" s="57" t="s">
        <v>520</v>
      </c>
      <c r="F88"/>
      <c r="G88" s="21" t="s">
        <v>205</v>
      </c>
      <c r="H88" s="53">
        <f t="shared" si="6"/>
        <v>4000</v>
      </c>
      <c r="I88" s="53">
        <f t="shared" si="7"/>
        <v>2400</v>
      </c>
      <c r="J88" s="53">
        <f t="shared" si="8"/>
        <v>2230</v>
      </c>
      <c r="K88" s="48">
        <v>2120</v>
      </c>
      <c r="L88" s="33"/>
      <c r="M88" s="32"/>
      <c r="N88">
        <f t="shared" si="9"/>
        <v>0</v>
      </c>
      <c r="O88">
        <f t="shared" si="10"/>
        <v>0</v>
      </c>
      <c r="P88">
        <f t="shared" si="11"/>
        <v>0</v>
      </c>
    </row>
    <row r="89" spans="2:16" s="3" customFormat="1" ht="24" customHeight="1" x14ac:dyDescent="0.35">
      <c r="B89" s="24" t="s">
        <v>211</v>
      </c>
      <c r="C89" s="77" t="s">
        <v>375</v>
      </c>
      <c r="D89" s="72" t="s">
        <v>377</v>
      </c>
      <c r="E89" s="57" t="s">
        <v>521</v>
      </c>
      <c r="F89"/>
      <c r="G89" s="21" t="s">
        <v>205</v>
      </c>
      <c r="H89" s="53">
        <f t="shared" si="6"/>
        <v>4000</v>
      </c>
      <c r="I89" s="53">
        <f t="shared" si="7"/>
        <v>2400</v>
      </c>
      <c r="J89" s="53">
        <f t="shared" si="8"/>
        <v>2230</v>
      </c>
      <c r="K89" s="48">
        <v>2120</v>
      </c>
      <c r="L89" s="33"/>
      <c r="M89" s="32"/>
      <c r="N89">
        <f t="shared" si="9"/>
        <v>0</v>
      </c>
      <c r="O89">
        <f t="shared" si="10"/>
        <v>0</v>
      </c>
      <c r="P89">
        <f t="shared" si="11"/>
        <v>0</v>
      </c>
    </row>
    <row r="90" spans="2:16" s="3" customFormat="1" ht="24" customHeight="1" x14ac:dyDescent="0.35">
      <c r="B90" s="24" t="s">
        <v>212</v>
      </c>
      <c r="C90" s="77" t="s">
        <v>375</v>
      </c>
      <c r="D90" s="72" t="s">
        <v>377</v>
      </c>
      <c r="E90" s="57" t="s">
        <v>522</v>
      </c>
      <c r="F90"/>
      <c r="G90" s="21" t="s">
        <v>205</v>
      </c>
      <c r="H90" s="53">
        <f t="shared" si="6"/>
        <v>4000</v>
      </c>
      <c r="I90" s="53">
        <f t="shared" si="7"/>
        <v>2400</v>
      </c>
      <c r="J90" s="53">
        <f t="shared" si="8"/>
        <v>2230</v>
      </c>
      <c r="K90" s="48">
        <v>2120</v>
      </c>
      <c r="L90" s="33"/>
      <c r="M90" s="32"/>
      <c r="N90">
        <f t="shared" si="9"/>
        <v>0</v>
      </c>
      <c r="O90">
        <f t="shared" si="10"/>
        <v>0</v>
      </c>
      <c r="P90">
        <f t="shared" si="11"/>
        <v>0</v>
      </c>
    </row>
    <row r="91" spans="2:16" s="3" customFormat="1" ht="24" customHeight="1" x14ac:dyDescent="0.35">
      <c r="B91" s="24" t="s">
        <v>220</v>
      </c>
      <c r="C91" s="77" t="s">
        <v>375</v>
      </c>
      <c r="D91" s="72" t="s">
        <v>377</v>
      </c>
      <c r="E91" s="57" t="s">
        <v>523</v>
      </c>
      <c r="F91"/>
      <c r="G91" s="21" t="s">
        <v>205</v>
      </c>
      <c r="H91" s="53">
        <f t="shared" si="6"/>
        <v>5400</v>
      </c>
      <c r="I91" s="53">
        <f t="shared" si="7"/>
        <v>3200</v>
      </c>
      <c r="J91" s="53">
        <f t="shared" si="8"/>
        <v>2970</v>
      </c>
      <c r="K91" s="48">
        <v>2830</v>
      </c>
      <c r="L91" s="33"/>
      <c r="M91" s="32"/>
      <c r="N91">
        <f t="shared" si="9"/>
        <v>0</v>
      </c>
      <c r="O91">
        <f t="shared" si="10"/>
        <v>0</v>
      </c>
      <c r="P91">
        <f t="shared" si="11"/>
        <v>0</v>
      </c>
    </row>
    <row r="92" spans="2:16" s="3" customFormat="1" ht="24" customHeight="1" x14ac:dyDescent="0.35">
      <c r="B92" s="24" t="s">
        <v>221</v>
      </c>
      <c r="C92" s="77" t="s">
        <v>375</v>
      </c>
      <c r="D92" s="72" t="s">
        <v>377</v>
      </c>
      <c r="E92" s="57" t="s">
        <v>524</v>
      </c>
      <c r="F92"/>
      <c r="G92" s="21" t="s">
        <v>205</v>
      </c>
      <c r="H92" s="53">
        <f t="shared" si="6"/>
        <v>5400</v>
      </c>
      <c r="I92" s="53">
        <f t="shared" si="7"/>
        <v>3200</v>
      </c>
      <c r="J92" s="53">
        <f t="shared" si="8"/>
        <v>2970</v>
      </c>
      <c r="K92" s="48">
        <v>2830</v>
      </c>
      <c r="L92" s="33"/>
      <c r="M92" s="32"/>
      <c r="N92">
        <f t="shared" si="9"/>
        <v>0</v>
      </c>
      <c r="O92">
        <f t="shared" si="10"/>
        <v>0</v>
      </c>
      <c r="P92">
        <f t="shared" si="11"/>
        <v>0</v>
      </c>
    </row>
    <row r="93" spans="2:16" s="3" customFormat="1" ht="24" customHeight="1" x14ac:dyDescent="0.25">
      <c r="B93" s="24" t="s">
        <v>222</v>
      </c>
      <c r="C93" s="77" t="s">
        <v>375</v>
      </c>
      <c r="D93" s="72" t="s">
        <v>377</v>
      </c>
      <c r="E93" s="58" t="s">
        <v>413</v>
      </c>
      <c r="F93"/>
      <c r="G93" s="21" t="s">
        <v>205</v>
      </c>
      <c r="H93" s="53">
        <f t="shared" si="6"/>
        <v>5400</v>
      </c>
      <c r="I93" s="53">
        <f t="shared" si="7"/>
        <v>3200</v>
      </c>
      <c r="J93" s="53">
        <f t="shared" si="8"/>
        <v>2970</v>
      </c>
      <c r="K93" s="48">
        <v>2830</v>
      </c>
      <c r="L93" s="33"/>
      <c r="M93" s="32"/>
      <c r="N93">
        <f t="shared" si="9"/>
        <v>0</v>
      </c>
      <c r="O93">
        <f t="shared" si="10"/>
        <v>0</v>
      </c>
      <c r="P93">
        <f t="shared" si="11"/>
        <v>0</v>
      </c>
    </row>
    <row r="94" spans="2:16" s="3" customFormat="1" ht="24" customHeight="1" x14ac:dyDescent="0.25">
      <c r="B94" s="24" t="s">
        <v>106</v>
      </c>
      <c r="C94" s="77" t="s">
        <v>375</v>
      </c>
      <c r="D94" s="72" t="s">
        <v>377</v>
      </c>
      <c r="E94" s="58" t="s">
        <v>525</v>
      </c>
      <c r="F94"/>
      <c r="G94" s="21" t="s">
        <v>205</v>
      </c>
      <c r="H94" s="53">
        <f t="shared" si="6"/>
        <v>3700</v>
      </c>
      <c r="I94" s="53">
        <f t="shared" si="7"/>
        <v>2200</v>
      </c>
      <c r="J94" s="53">
        <f t="shared" si="8"/>
        <v>2050</v>
      </c>
      <c r="K94" s="48">
        <v>1950</v>
      </c>
      <c r="L94" s="33"/>
      <c r="M94" s="32"/>
      <c r="N94">
        <f t="shared" si="9"/>
        <v>0</v>
      </c>
      <c r="O94">
        <f t="shared" si="10"/>
        <v>0</v>
      </c>
      <c r="P94">
        <f t="shared" si="11"/>
        <v>0</v>
      </c>
    </row>
    <row r="95" spans="2:16" s="3" customFormat="1" ht="24" customHeight="1" x14ac:dyDescent="0.35">
      <c r="B95" s="24" t="s">
        <v>107</v>
      </c>
      <c r="C95" s="77" t="s">
        <v>375</v>
      </c>
      <c r="D95" s="72" t="s">
        <v>377</v>
      </c>
      <c r="E95" s="59" t="s">
        <v>526</v>
      </c>
      <c r="F95"/>
      <c r="G95" s="21" t="s">
        <v>205</v>
      </c>
      <c r="H95" s="53">
        <f t="shared" si="6"/>
        <v>3700</v>
      </c>
      <c r="I95" s="53">
        <f t="shared" si="7"/>
        <v>2200</v>
      </c>
      <c r="J95" s="53">
        <f t="shared" si="8"/>
        <v>2050</v>
      </c>
      <c r="K95" s="48">
        <v>1950</v>
      </c>
      <c r="L95" s="33"/>
      <c r="M95" s="32"/>
      <c r="N95">
        <f t="shared" si="9"/>
        <v>0</v>
      </c>
      <c r="O95">
        <f t="shared" si="10"/>
        <v>0</v>
      </c>
      <c r="P95">
        <f t="shared" si="11"/>
        <v>0</v>
      </c>
    </row>
    <row r="96" spans="2:16" s="3" customFormat="1" ht="24" customHeight="1" x14ac:dyDescent="0.35">
      <c r="B96" s="24" t="s">
        <v>201</v>
      </c>
      <c r="C96" s="77" t="s">
        <v>375</v>
      </c>
      <c r="D96" s="72" t="s">
        <v>377</v>
      </c>
      <c r="E96" s="57" t="s">
        <v>196</v>
      </c>
      <c r="F96"/>
      <c r="G96" s="21" t="s">
        <v>205</v>
      </c>
      <c r="H96" s="53">
        <f t="shared" si="6"/>
        <v>5000</v>
      </c>
      <c r="I96" s="53">
        <f t="shared" si="7"/>
        <v>2950</v>
      </c>
      <c r="J96" s="53">
        <f t="shared" si="8"/>
        <v>2740</v>
      </c>
      <c r="K96" s="48">
        <v>2610</v>
      </c>
      <c r="L96" s="33"/>
      <c r="M96" s="32"/>
      <c r="N96">
        <f t="shared" si="9"/>
        <v>0</v>
      </c>
      <c r="O96">
        <f t="shared" si="10"/>
        <v>0</v>
      </c>
      <c r="P96">
        <f t="shared" si="11"/>
        <v>0</v>
      </c>
    </row>
    <row r="97" spans="2:16" s="3" customFormat="1" ht="24" customHeight="1" x14ac:dyDescent="0.35">
      <c r="B97" s="24" t="s">
        <v>200</v>
      </c>
      <c r="C97" s="77" t="s">
        <v>375</v>
      </c>
      <c r="D97" s="72" t="s">
        <v>377</v>
      </c>
      <c r="E97" s="57" t="s">
        <v>197</v>
      </c>
      <c r="F97"/>
      <c r="G97" s="21" t="s">
        <v>205</v>
      </c>
      <c r="H97" s="53">
        <f t="shared" si="6"/>
        <v>5000</v>
      </c>
      <c r="I97" s="53">
        <f t="shared" si="7"/>
        <v>2950</v>
      </c>
      <c r="J97" s="53">
        <f t="shared" si="8"/>
        <v>2740</v>
      </c>
      <c r="K97" s="48">
        <v>2610</v>
      </c>
      <c r="L97" s="33"/>
      <c r="M97" s="32"/>
      <c r="N97">
        <f t="shared" si="9"/>
        <v>0</v>
      </c>
      <c r="O97">
        <f t="shared" si="10"/>
        <v>0</v>
      </c>
      <c r="P97">
        <f t="shared" si="11"/>
        <v>0</v>
      </c>
    </row>
    <row r="98" spans="2:16" s="3" customFormat="1" ht="24" customHeight="1" x14ac:dyDescent="0.25">
      <c r="B98" s="24" t="s">
        <v>203</v>
      </c>
      <c r="C98" s="77" t="s">
        <v>375</v>
      </c>
      <c r="D98" s="72" t="s">
        <v>377</v>
      </c>
      <c r="E98" s="58" t="s">
        <v>198</v>
      </c>
      <c r="F98"/>
      <c r="G98" s="21" t="s">
        <v>205</v>
      </c>
      <c r="H98" s="53">
        <f t="shared" si="6"/>
        <v>5400</v>
      </c>
      <c r="I98" s="53">
        <f t="shared" si="7"/>
        <v>3200</v>
      </c>
      <c r="J98" s="53">
        <f t="shared" si="8"/>
        <v>2970</v>
      </c>
      <c r="K98" s="48">
        <v>2830</v>
      </c>
      <c r="L98" s="33"/>
      <c r="M98" s="32"/>
      <c r="N98">
        <f t="shared" si="9"/>
        <v>0</v>
      </c>
      <c r="O98">
        <f t="shared" si="10"/>
        <v>0</v>
      </c>
      <c r="P98">
        <f t="shared" si="11"/>
        <v>0</v>
      </c>
    </row>
    <row r="99" spans="2:16" s="3" customFormat="1" ht="24" customHeight="1" x14ac:dyDescent="0.25">
      <c r="B99" s="24" t="s">
        <v>202</v>
      </c>
      <c r="C99" s="77" t="s">
        <v>375</v>
      </c>
      <c r="D99" s="72" t="s">
        <v>377</v>
      </c>
      <c r="E99" s="58" t="s">
        <v>199</v>
      </c>
      <c r="F99"/>
      <c r="G99" s="21" t="s">
        <v>205</v>
      </c>
      <c r="H99" s="53">
        <f t="shared" si="6"/>
        <v>5400</v>
      </c>
      <c r="I99" s="53">
        <f t="shared" si="7"/>
        <v>3200</v>
      </c>
      <c r="J99" s="53">
        <f t="shared" si="8"/>
        <v>2970</v>
      </c>
      <c r="K99" s="48">
        <v>2830</v>
      </c>
      <c r="L99" s="33"/>
      <c r="M99" s="32"/>
      <c r="N99">
        <f t="shared" si="9"/>
        <v>0</v>
      </c>
      <c r="O99">
        <f t="shared" si="10"/>
        <v>0</v>
      </c>
      <c r="P99">
        <f t="shared" si="11"/>
        <v>0</v>
      </c>
    </row>
    <row r="100" spans="2:16" s="3" customFormat="1" ht="24" customHeight="1" x14ac:dyDescent="0.35">
      <c r="B100" s="24" t="s">
        <v>105</v>
      </c>
      <c r="C100" s="77" t="s">
        <v>375</v>
      </c>
      <c r="D100" s="72" t="s">
        <v>377</v>
      </c>
      <c r="E100" s="59" t="s">
        <v>491</v>
      </c>
      <c r="F100"/>
      <c r="G100" s="21" t="s">
        <v>205</v>
      </c>
      <c r="H100" s="53">
        <f t="shared" si="6"/>
        <v>5400</v>
      </c>
      <c r="I100" s="53">
        <f t="shared" si="7"/>
        <v>3200</v>
      </c>
      <c r="J100" s="53">
        <f t="shared" si="8"/>
        <v>2970</v>
      </c>
      <c r="K100" s="48">
        <v>2830</v>
      </c>
      <c r="L100" s="33"/>
      <c r="M100" s="32"/>
      <c r="N100">
        <f t="shared" si="9"/>
        <v>0</v>
      </c>
      <c r="O100">
        <f t="shared" si="10"/>
        <v>0</v>
      </c>
      <c r="P100">
        <f t="shared" si="11"/>
        <v>0</v>
      </c>
    </row>
    <row r="101" spans="2:16" s="3" customFormat="1" ht="24" customHeight="1" x14ac:dyDescent="0.25">
      <c r="B101" s="24" t="s">
        <v>189</v>
      </c>
      <c r="C101" s="77" t="s">
        <v>375</v>
      </c>
      <c r="D101" s="72" t="s">
        <v>377</v>
      </c>
      <c r="E101" s="58" t="s">
        <v>492</v>
      </c>
      <c r="F101"/>
      <c r="G101" s="21" t="s">
        <v>205</v>
      </c>
      <c r="H101" s="53">
        <f t="shared" si="6"/>
        <v>5400</v>
      </c>
      <c r="I101" s="53">
        <f t="shared" si="7"/>
        <v>3200</v>
      </c>
      <c r="J101" s="53">
        <f t="shared" si="8"/>
        <v>2970</v>
      </c>
      <c r="K101" s="48">
        <v>2830</v>
      </c>
      <c r="L101" s="33"/>
      <c r="M101" s="32"/>
      <c r="N101">
        <f t="shared" si="9"/>
        <v>0</v>
      </c>
      <c r="O101">
        <f t="shared" si="10"/>
        <v>0</v>
      </c>
      <c r="P101">
        <f t="shared" si="11"/>
        <v>0</v>
      </c>
    </row>
    <row r="102" spans="2:16" s="3" customFormat="1" ht="24" customHeight="1" x14ac:dyDescent="0.35">
      <c r="B102" s="24" t="s">
        <v>213</v>
      </c>
      <c r="C102" s="77" t="s">
        <v>375</v>
      </c>
      <c r="D102" s="72" t="s">
        <v>377</v>
      </c>
      <c r="E102" s="57" t="s">
        <v>527</v>
      </c>
      <c r="F102"/>
      <c r="G102" s="21" t="s">
        <v>205</v>
      </c>
      <c r="H102" s="53">
        <f t="shared" si="6"/>
        <v>5400</v>
      </c>
      <c r="I102" s="53">
        <f t="shared" si="7"/>
        <v>3200</v>
      </c>
      <c r="J102" s="53">
        <f t="shared" si="8"/>
        <v>2970</v>
      </c>
      <c r="K102" s="48">
        <v>2830</v>
      </c>
      <c r="L102" s="33"/>
      <c r="M102" s="32"/>
      <c r="N102">
        <f t="shared" si="9"/>
        <v>0</v>
      </c>
      <c r="O102">
        <f t="shared" si="10"/>
        <v>0</v>
      </c>
      <c r="P102">
        <f t="shared" si="11"/>
        <v>0</v>
      </c>
    </row>
    <row r="103" spans="2:16" s="3" customFormat="1" ht="24" customHeight="1" x14ac:dyDescent="0.35">
      <c r="B103" s="24" t="s">
        <v>214</v>
      </c>
      <c r="C103" s="77" t="s">
        <v>375</v>
      </c>
      <c r="D103" s="72" t="s">
        <v>377</v>
      </c>
      <c r="E103" s="57" t="s">
        <v>528</v>
      </c>
      <c r="F103"/>
      <c r="G103" s="21" t="s">
        <v>205</v>
      </c>
      <c r="H103" s="53">
        <f t="shared" si="6"/>
        <v>5400</v>
      </c>
      <c r="I103" s="53">
        <f t="shared" si="7"/>
        <v>3200</v>
      </c>
      <c r="J103" s="53">
        <f t="shared" si="8"/>
        <v>2970</v>
      </c>
      <c r="K103" s="48">
        <v>2830</v>
      </c>
      <c r="L103" s="33"/>
      <c r="M103" s="32"/>
      <c r="N103">
        <f t="shared" si="9"/>
        <v>0</v>
      </c>
      <c r="O103">
        <f t="shared" si="10"/>
        <v>0</v>
      </c>
      <c r="P103">
        <f t="shared" si="11"/>
        <v>0</v>
      </c>
    </row>
    <row r="104" spans="2:16" s="3" customFormat="1" ht="24" customHeight="1" x14ac:dyDescent="0.35">
      <c r="B104" s="24" t="s">
        <v>215</v>
      </c>
      <c r="C104" s="77" t="s">
        <v>375</v>
      </c>
      <c r="D104" s="72" t="s">
        <v>377</v>
      </c>
      <c r="E104" s="57" t="s">
        <v>529</v>
      </c>
      <c r="F104"/>
      <c r="G104" s="21" t="s">
        <v>205</v>
      </c>
      <c r="H104" s="53">
        <f t="shared" si="6"/>
        <v>5400</v>
      </c>
      <c r="I104" s="53">
        <f t="shared" si="7"/>
        <v>3200</v>
      </c>
      <c r="J104" s="53">
        <f t="shared" si="8"/>
        <v>2970</v>
      </c>
      <c r="K104" s="48">
        <v>2830</v>
      </c>
      <c r="L104" s="33"/>
      <c r="M104" s="32"/>
      <c r="N104">
        <f t="shared" si="9"/>
        <v>0</v>
      </c>
      <c r="O104">
        <f t="shared" si="10"/>
        <v>0</v>
      </c>
      <c r="P104">
        <f t="shared" si="11"/>
        <v>0</v>
      </c>
    </row>
    <row r="105" spans="2:16" s="3" customFormat="1" ht="24" customHeight="1" x14ac:dyDescent="0.35">
      <c r="B105" s="24" t="s">
        <v>216</v>
      </c>
      <c r="C105" s="77" t="s">
        <v>375</v>
      </c>
      <c r="D105" s="72" t="s">
        <v>377</v>
      </c>
      <c r="E105" s="57" t="s">
        <v>530</v>
      </c>
      <c r="F105"/>
      <c r="G105" s="21" t="s">
        <v>205</v>
      </c>
      <c r="H105" s="53">
        <f t="shared" si="6"/>
        <v>5400</v>
      </c>
      <c r="I105" s="53">
        <f t="shared" si="7"/>
        <v>3200</v>
      </c>
      <c r="J105" s="53">
        <f t="shared" si="8"/>
        <v>2970</v>
      </c>
      <c r="K105" s="48">
        <v>2830</v>
      </c>
      <c r="L105" s="33"/>
      <c r="M105" s="32"/>
      <c r="N105">
        <f t="shared" si="9"/>
        <v>0</v>
      </c>
      <c r="O105">
        <f t="shared" si="10"/>
        <v>0</v>
      </c>
      <c r="P105">
        <f t="shared" si="11"/>
        <v>0</v>
      </c>
    </row>
    <row r="106" spans="2:16" s="3" customFormat="1" ht="24" customHeight="1" x14ac:dyDescent="0.35">
      <c r="B106" s="24" t="s">
        <v>111</v>
      </c>
      <c r="C106" s="77" t="s">
        <v>375</v>
      </c>
      <c r="D106" s="72" t="s">
        <v>377</v>
      </c>
      <c r="E106" s="57" t="s">
        <v>30</v>
      </c>
      <c r="F106"/>
      <c r="G106" s="21" t="s">
        <v>205</v>
      </c>
      <c r="H106" s="53">
        <f t="shared" si="6"/>
        <v>4100</v>
      </c>
      <c r="I106" s="53">
        <f t="shared" si="7"/>
        <v>2450</v>
      </c>
      <c r="J106" s="53">
        <f t="shared" si="8"/>
        <v>2290</v>
      </c>
      <c r="K106" s="48">
        <v>2180</v>
      </c>
      <c r="L106" s="33"/>
      <c r="M106" s="32"/>
      <c r="N106">
        <f t="shared" si="9"/>
        <v>0</v>
      </c>
      <c r="O106">
        <f t="shared" si="10"/>
        <v>0</v>
      </c>
      <c r="P106">
        <f t="shared" si="11"/>
        <v>0</v>
      </c>
    </row>
    <row r="107" spans="2:16" s="3" customFormat="1" ht="24" customHeight="1" x14ac:dyDescent="0.35">
      <c r="B107" s="24" t="s">
        <v>108</v>
      </c>
      <c r="C107" s="77" t="s">
        <v>375</v>
      </c>
      <c r="D107" s="72" t="s">
        <v>377</v>
      </c>
      <c r="E107" s="57" t="s">
        <v>493</v>
      </c>
      <c r="F107"/>
      <c r="G107" s="21" t="s">
        <v>205</v>
      </c>
      <c r="H107" s="53">
        <f t="shared" si="6"/>
        <v>5400</v>
      </c>
      <c r="I107" s="53">
        <f t="shared" si="7"/>
        <v>3200</v>
      </c>
      <c r="J107" s="53">
        <f t="shared" si="8"/>
        <v>2970</v>
      </c>
      <c r="K107" s="48">
        <v>2830</v>
      </c>
      <c r="L107" s="33"/>
      <c r="M107" s="32"/>
      <c r="N107">
        <f t="shared" si="9"/>
        <v>0</v>
      </c>
      <c r="O107">
        <f t="shared" si="10"/>
        <v>0</v>
      </c>
      <c r="P107">
        <f t="shared" si="11"/>
        <v>0</v>
      </c>
    </row>
    <row r="108" spans="2:16" s="3" customFormat="1" ht="24" customHeight="1" x14ac:dyDescent="0.35">
      <c r="B108" s="24" t="s">
        <v>217</v>
      </c>
      <c r="C108" s="77" t="s">
        <v>375</v>
      </c>
      <c r="D108" s="72" t="s">
        <v>377</v>
      </c>
      <c r="E108" s="57" t="s">
        <v>531</v>
      </c>
      <c r="F108"/>
      <c r="G108" s="21" t="s">
        <v>205</v>
      </c>
      <c r="H108" s="53">
        <f t="shared" si="6"/>
        <v>6000</v>
      </c>
      <c r="I108" s="53">
        <f t="shared" si="7"/>
        <v>3600</v>
      </c>
      <c r="J108" s="53">
        <f t="shared" si="8"/>
        <v>3340</v>
      </c>
      <c r="K108" s="48">
        <v>3180</v>
      </c>
      <c r="L108" s="33"/>
      <c r="M108" s="32"/>
      <c r="N108">
        <f t="shared" si="9"/>
        <v>0</v>
      </c>
      <c r="O108">
        <f t="shared" si="10"/>
        <v>0</v>
      </c>
      <c r="P108">
        <f t="shared" si="11"/>
        <v>0</v>
      </c>
    </row>
    <row r="109" spans="2:16" s="3" customFormat="1" ht="24" customHeight="1" x14ac:dyDescent="0.35">
      <c r="B109" s="24" t="s">
        <v>218</v>
      </c>
      <c r="C109" s="77" t="s">
        <v>375</v>
      </c>
      <c r="D109" s="72" t="s">
        <v>377</v>
      </c>
      <c r="E109" s="57" t="s">
        <v>532</v>
      </c>
      <c r="F109"/>
      <c r="G109" s="21" t="s">
        <v>205</v>
      </c>
      <c r="H109" s="53">
        <f t="shared" si="6"/>
        <v>6000</v>
      </c>
      <c r="I109" s="53">
        <f t="shared" si="7"/>
        <v>3600</v>
      </c>
      <c r="J109" s="53">
        <f t="shared" si="8"/>
        <v>3340</v>
      </c>
      <c r="K109" s="48">
        <v>3180</v>
      </c>
      <c r="L109" s="33"/>
      <c r="M109" s="32"/>
      <c r="N109">
        <f t="shared" si="9"/>
        <v>0</v>
      </c>
      <c r="O109">
        <f t="shared" si="10"/>
        <v>0</v>
      </c>
      <c r="P109">
        <f t="shared" si="11"/>
        <v>0</v>
      </c>
    </row>
    <row r="110" spans="2:16" s="3" customFormat="1" ht="24" customHeight="1" x14ac:dyDescent="0.35">
      <c r="B110" s="24" t="s">
        <v>219</v>
      </c>
      <c r="C110" s="77" t="s">
        <v>375</v>
      </c>
      <c r="D110" s="72" t="s">
        <v>377</v>
      </c>
      <c r="E110" s="57" t="s">
        <v>533</v>
      </c>
      <c r="F110"/>
      <c r="G110" s="21" t="s">
        <v>205</v>
      </c>
      <c r="H110" s="53">
        <f t="shared" si="6"/>
        <v>6000</v>
      </c>
      <c r="I110" s="53">
        <f t="shared" si="7"/>
        <v>3600</v>
      </c>
      <c r="J110" s="53">
        <f t="shared" si="8"/>
        <v>3340</v>
      </c>
      <c r="K110" s="48">
        <v>3180</v>
      </c>
      <c r="L110" s="33"/>
      <c r="M110" s="32"/>
      <c r="N110">
        <f t="shared" si="9"/>
        <v>0</v>
      </c>
      <c r="O110">
        <f t="shared" si="10"/>
        <v>0</v>
      </c>
      <c r="P110">
        <f t="shared" si="11"/>
        <v>0</v>
      </c>
    </row>
    <row r="111" spans="2:16" s="3" customFormat="1" ht="24" customHeight="1" x14ac:dyDescent="0.35">
      <c r="B111" s="24" t="s">
        <v>117</v>
      </c>
      <c r="C111" s="77" t="s">
        <v>375</v>
      </c>
      <c r="D111" s="72" t="s">
        <v>378</v>
      </c>
      <c r="E111" s="57" t="s">
        <v>495</v>
      </c>
      <c r="F111"/>
      <c r="G111" s="21" t="s">
        <v>205</v>
      </c>
      <c r="H111" s="53">
        <f t="shared" si="6"/>
        <v>6000</v>
      </c>
      <c r="I111" s="53">
        <f t="shared" si="7"/>
        <v>3600</v>
      </c>
      <c r="J111" s="53">
        <f t="shared" si="8"/>
        <v>3340</v>
      </c>
      <c r="K111" s="48">
        <v>3180</v>
      </c>
      <c r="L111" s="33"/>
      <c r="M111" s="32"/>
      <c r="N111">
        <f t="shared" si="9"/>
        <v>0</v>
      </c>
      <c r="O111">
        <f t="shared" si="10"/>
        <v>0</v>
      </c>
      <c r="P111">
        <f t="shared" si="11"/>
        <v>0</v>
      </c>
    </row>
    <row r="112" spans="2:16" s="3" customFormat="1" ht="24" customHeight="1" x14ac:dyDescent="0.35">
      <c r="B112" s="24" t="s">
        <v>171</v>
      </c>
      <c r="C112" s="77" t="s">
        <v>375</v>
      </c>
      <c r="D112" s="72" t="s">
        <v>378</v>
      </c>
      <c r="E112" s="57" t="s">
        <v>494</v>
      </c>
      <c r="F112"/>
      <c r="G112" s="21" t="s">
        <v>205</v>
      </c>
      <c r="H112" s="53">
        <f t="shared" si="6"/>
        <v>6000</v>
      </c>
      <c r="I112" s="53">
        <f t="shared" si="7"/>
        <v>3600</v>
      </c>
      <c r="J112" s="53">
        <f t="shared" si="8"/>
        <v>3340</v>
      </c>
      <c r="K112" s="48">
        <v>3180</v>
      </c>
      <c r="L112" s="33"/>
      <c r="M112" s="32"/>
      <c r="N112">
        <f t="shared" si="9"/>
        <v>0</v>
      </c>
      <c r="O112">
        <f t="shared" si="10"/>
        <v>0</v>
      </c>
      <c r="P112">
        <f t="shared" si="11"/>
        <v>0</v>
      </c>
    </row>
    <row r="113" spans="2:16" s="3" customFormat="1" ht="24" customHeight="1" x14ac:dyDescent="0.35">
      <c r="B113" s="24" t="s">
        <v>370</v>
      </c>
      <c r="C113" s="77" t="s">
        <v>375</v>
      </c>
      <c r="D113" s="72" t="s">
        <v>378</v>
      </c>
      <c r="E113" s="57" t="s">
        <v>534</v>
      </c>
      <c r="F113"/>
      <c r="G113" s="21" t="s">
        <v>205</v>
      </c>
      <c r="H113" s="53">
        <f t="shared" si="6"/>
        <v>5400</v>
      </c>
      <c r="I113" s="53">
        <f t="shared" si="7"/>
        <v>3200</v>
      </c>
      <c r="J113" s="53">
        <f t="shared" si="8"/>
        <v>2970</v>
      </c>
      <c r="K113" s="48">
        <v>2830</v>
      </c>
      <c r="L113" s="33"/>
      <c r="M113" s="32"/>
      <c r="N113">
        <f>I113*L113</f>
        <v>0</v>
      </c>
      <c r="O113">
        <f>J113*L113</f>
        <v>0</v>
      </c>
      <c r="P113">
        <f>K113*L113</f>
        <v>0</v>
      </c>
    </row>
    <row r="114" spans="2:16" s="3" customFormat="1" ht="24" customHeight="1" x14ac:dyDescent="0.35">
      <c r="B114" s="24" t="s">
        <v>371</v>
      </c>
      <c r="C114" s="77" t="s">
        <v>375</v>
      </c>
      <c r="D114" s="72" t="s">
        <v>378</v>
      </c>
      <c r="E114" s="57" t="s">
        <v>535</v>
      </c>
      <c r="F114"/>
      <c r="G114" s="21" t="s">
        <v>205</v>
      </c>
      <c r="H114" s="53">
        <f t="shared" si="6"/>
        <v>5400</v>
      </c>
      <c r="I114" s="53">
        <f t="shared" si="7"/>
        <v>3200</v>
      </c>
      <c r="J114" s="53">
        <f t="shared" si="8"/>
        <v>2970</v>
      </c>
      <c r="K114" s="48">
        <v>2830</v>
      </c>
      <c r="L114" s="33"/>
      <c r="M114" s="32"/>
      <c r="N114">
        <f>I114*L114</f>
        <v>0</v>
      </c>
      <c r="O114">
        <f>J114*L114</f>
        <v>0</v>
      </c>
      <c r="P114">
        <f>K114*L114</f>
        <v>0</v>
      </c>
    </row>
    <row r="115" spans="2:16" s="3" customFormat="1" ht="24" customHeight="1" x14ac:dyDescent="0.35">
      <c r="B115" s="24" t="s">
        <v>119</v>
      </c>
      <c r="C115" s="77" t="s">
        <v>375</v>
      </c>
      <c r="D115" s="72" t="s">
        <v>378</v>
      </c>
      <c r="E115" s="57" t="s">
        <v>496</v>
      </c>
      <c r="F115"/>
      <c r="G115" s="21" t="s">
        <v>205</v>
      </c>
      <c r="H115" s="53">
        <f t="shared" si="6"/>
        <v>8000</v>
      </c>
      <c r="I115" s="53">
        <f t="shared" si="7"/>
        <v>4750</v>
      </c>
      <c r="J115" s="53">
        <f t="shared" si="8"/>
        <v>4430</v>
      </c>
      <c r="K115" s="48">
        <v>4220</v>
      </c>
      <c r="L115" s="33"/>
      <c r="M115" s="32"/>
      <c r="N115">
        <f t="shared" si="9"/>
        <v>0</v>
      </c>
      <c r="O115">
        <f t="shared" si="10"/>
        <v>0</v>
      </c>
      <c r="P115">
        <f t="shared" si="11"/>
        <v>0</v>
      </c>
    </row>
    <row r="116" spans="2:16" s="3" customFormat="1" ht="24" customHeight="1" x14ac:dyDescent="0.35">
      <c r="B116" s="24" t="s">
        <v>185</v>
      </c>
      <c r="C116" s="77" t="s">
        <v>375</v>
      </c>
      <c r="D116" s="72" t="s">
        <v>378</v>
      </c>
      <c r="E116" s="57" t="s">
        <v>497</v>
      </c>
      <c r="F116"/>
      <c r="G116" s="21" t="s">
        <v>205</v>
      </c>
      <c r="H116" s="53">
        <f t="shared" si="6"/>
        <v>8000</v>
      </c>
      <c r="I116" s="53">
        <f t="shared" si="7"/>
        <v>4750</v>
      </c>
      <c r="J116" s="53">
        <f t="shared" si="8"/>
        <v>4430</v>
      </c>
      <c r="K116" s="48">
        <v>4220</v>
      </c>
      <c r="L116" s="33"/>
      <c r="M116" s="32"/>
      <c r="N116">
        <f t="shared" si="9"/>
        <v>0</v>
      </c>
      <c r="O116">
        <f t="shared" si="10"/>
        <v>0</v>
      </c>
      <c r="P116">
        <f t="shared" si="11"/>
        <v>0</v>
      </c>
    </row>
    <row r="117" spans="2:16" s="3" customFormat="1" ht="24" customHeight="1" x14ac:dyDescent="0.25">
      <c r="B117" s="24" t="s">
        <v>176</v>
      </c>
      <c r="C117" s="77" t="s">
        <v>375</v>
      </c>
      <c r="D117" s="72" t="s">
        <v>378</v>
      </c>
      <c r="E117" s="58" t="s">
        <v>498</v>
      </c>
      <c r="F117"/>
      <c r="G117" s="21" t="s">
        <v>205</v>
      </c>
      <c r="H117" s="53">
        <f t="shared" si="6"/>
        <v>5000</v>
      </c>
      <c r="I117" s="53">
        <f t="shared" si="7"/>
        <v>2950</v>
      </c>
      <c r="J117" s="53">
        <f t="shared" si="8"/>
        <v>2740</v>
      </c>
      <c r="K117" s="48">
        <v>2610</v>
      </c>
      <c r="L117" s="33"/>
      <c r="M117" s="32"/>
      <c r="N117">
        <f t="shared" si="9"/>
        <v>0</v>
      </c>
      <c r="O117">
        <f t="shared" si="10"/>
        <v>0</v>
      </c>
      <c r="P117">
        <f t="shared" si="11"/>
        <v>0</v>
      </c>
    </row>
    <row r="118" spans="2:16" s="3" customFormat="1" ht="24" customHeight="1" x14ac:dyDescent="0.25">
      <c r="B118" s="24" t="s">
        <v>177</v>
      </c>
      <c r="C118" s="77" t="s">
        <v>375</v>
      </c>
      <c r="D118" s="72" t="s">
        <v>378</v>
      </c>
      <c r="E118" s="58" t="s">
        <v>499</v>
      </c>
      <c r="F118"/>
      <c r="G118" s="21" t="s">
        <v>205</v>
      </c>
      <c r="H118" s="53">
        <f t="shared" si="6"/>
        <v>5400</v>
      </c>
      <c r="I118" s="53">
        <f t="shared" si="7"/>
        <v>3200</v>
      </c>
      <c r="J118" s="53">
        <f t="shared" si="8"/>
        <v>2970</v>
      </c>
      <c r="K118" s="48">
        <v>2830</v>
      </c>
      <c r="L118" s="33"/>
      <c r="M118" s="32"/>
      <c r="N118">
        <f t="shared" si="9"/>
        <v>0</v>
      </c>
      <c r="O118">
        <f t="shared" si="10"/>
        <v>0</v>
      </c>
      <c r="P118">
        <f t="shared" si="11"/>
        <v>0</v>
      </c>
    </row>
    <row r="119" spans="2:16" s="3" customFormat="1" ht="24" customHeight="1" x14ac:dyDescent="0.25">
      <c r="B119" s="24" t="s">
        <v>178</v>
      </c>
      <c r="C119" s="77" t="s">
        <v>375</v>
      </c>
      <c r="D119" s="72" t="s">
        <v>378</v>
      </c>
      <c r="E119" s="58" t="s">
        <v>500</v>
      </c>
      <c r="F119"/>
      <c r="G119" s="21" t="s">
        <v>205</v>
      </c>
      <c r="H119" s="53">
        <f t="shared" si="6"/>
        <v>5400</v>
      </c>
      <c r="I119" s="53">
        <f t="shared" si="7"/>
        <v>3200</v>
      </c>
      <c r="J119" s="53">
        <f t="shared" si="8"/>
        <v>2970</v>
      </c>
      <c r="K119" s="48">
        <v>2830</v>
      </c>
      <c r="L119" s="33"/>
      <c r="M119" s="32"/>
      <c r="N119">
        <f t="shared" si="9"/>
        <v>0</v>
      </c>
      <c r="O119">
        <f t="shared" si="10"/>
        <v>0</v>
      </c>
      <c r="P119">
        <f t="shared" si="11"/>
        <v>0</v>
      </c>
    </row>
    <row r="120" spans="2:16" s="3" customFormat="1" ht="24" customHeight="1" x14ac:dyDescent="0.35">
      <c r="B120" s="24" t="s">
        <v>183</v>
      </c>
      <c r="C120" s="77" t="s">
        <v>375</v>
      </c>
      <c r="D120" s="72" t="s">
        <v>378</v>
      </c>
      <c r="E120" s="57" t="s">
        <v>501</v>
      </c>
      <c r="F120"/>
      <c r="G120" s="21" t="s">
        <v>205</v>
      </c>
      <c r="H120" s="53">
        <f t="shared" si="6"/>
        <v>7300</v>
      </c>
      <c r="I120" s="53">
        <f t="shared" si="7"/>
        <v>4350</v>
      </c>
      <c r="J120" s="53">
        <f t="shared" si="8"/>
        <v>4020</v>
      </c>
      <c r="K120" s="48">
        <v>3830</v>
      </c>
      <c r="L120" s="33"/>
      <c r="M120" s="32"/>
      <c r="N120">
        <f t="shared" si="9"/>
        <v>0</v>
      </c>
      <c r="O120">
        <f t="shared" si="10"/>
        <v>0</v>
      </c>
      <c r="P120">
        <f t="shared" si="11"/>
        <v>0</v>
      </c>
    </row>
    <row r="121" spans="2:16" s="3" customFormat="1" ht="24" customHeight="1" x14ac:dyDescent="0.35">
      <c r="B121" s="24" t="s">
        <v>184</v>
      </c>
      <c r="C121" s="77" t="s">
        <v>375</v>
      </c>
      <c r="D121" s="72" t="s">
        <v>378</v>
      </c>
      <c r="E121" s="57" t="s">
        <v>502</v>
      </c>
      <c r="F121"/>
      <c r="G121" s="21" t="s">
        <v>205</v>
      </c>
      <c r="H121" s="53">
        <f t="shared" si="6"/>
        <v>7300</v>
      </c>
      <c r="I121" s="53">
        <f t="shared" si="7"/>
        <v>4350</v>
      </c>
      <c r="J121" s="53">
        <f t="shared" si="8"/>
        <v>4020</v>
      </c>
      <c r="K121" s="48">
        <v>3830</v>
      </c>
      <c r="L121" s="33"/>
      <c r="M121" s="32"/>
      <c r="N121">
        <f t="shared" si="9"/>
        <v>0</v>
      </c>
      <c r="O121">
        <f t="shared" si="10"/>
        <v>0</v>
      </c>
      <c r="P121">
        <f t="shared" si="11"/>
        <v>0</v>
      </c>
    </row>
    <row r="122" spans="2:16" s="3" customFormat="1" ht="24" customHeight="1" x14ac:dyDescent="0.35">
      <c r="B122" s="24" t="s">
        <v>118</v>
      </c>
      <c r="C122" s="77" t="s">
        <v>375</v>
      </c>
      <c r="D122" s="72" t="s">
        <v>378</v>
      </c>
      <c r="E122" s="57" t="s">
        <v>164</v>
      </c>
      <c r="F122"/>
      <c r="G122" s="21" t="s">
        <v>205</v>
      </c>
      <c r="H122" s="53">
        <f t="shared" si="6"/>
        <v>7300</v>
      </c>
      <c r="I122" s="53">
        <f t="shared" si="7"/>
        <v>4350</v>
      </c>
      <c r="J122" s="53">
        <f t="shared" si="8"/>
        <v>4020</v>
      </c>
      <c r="K122" s="48">
        <v>3830</v>
      </c>
      <c r="L122" s="33"/>
      <c r="M122" s="32"/>
      <c r="N122">
        <f t="shared" si="9"/>
        <v>0</v>
      </c>
      <c r="O122">
        <f t="shared" si="10"/>
        <v>0</v>
      </c>
      <c r="P122">
        <f t="shared" si="11"/>
        <v>0</v>
      </c>
    </row>
    <row r="123" spans="2:16" s="3" customFormat="1" ht="24" customHeight="1" x14ac:dyDescent="0.35">
      <c r="B123" s="24" t="s">
        <v>223</v>
      </c>
      <c r="C123" s="77" t="s">
        <v>375</v>
      </c>
      <c r="D123" s="72" t="s">
        <v>378</v>
      </c>
      <c r="E123" s="57" t="s">
        <v>224</v>
      </c>
      <c r="F123"/>
      <c r="G123" s="21" t="s">
        <v>205</v>
      </c>
      <c r="H123" s="53">
        <f t="shared" si="6"/>
        <v>7300</v>
      </c>
      <c r="I123" s="53">
        <f t="shared" si="7"/>
        <v>4350</v>
      </c>
      <c r="J123" s="53">
        <f t="shared" si="8"/>
        <v>4020</v>
      </c>
      <c r="K123" s="48">
        <v>3830</v>
      </c>
      <c r="L123" s="33"/>
      <c r="M123" s="32"/>
      <c r="N123">
        <f t="shared" si="9"/>
        <v>0</v>
      </c>
      <c r="O123">
        <f t="shared" si="10"/>
        <v>0</v>
      </c>
      <c r="P123">
        <f t="shared" si="11"/>
        <v>0</v>
      </c>
    </row>
    <row r="124" spans="2:16" s="3" customFormat="1" ht="24" customHeight="1" x14ac:dyDescent="0.35">
      <c r="B124" s="24" t="s">
        <v>372</v>
      </c>
      <c r="C124" s="77" t="s">
        <v>375</v>
      </c>
      <c r="D124" s="72" t="s">
        <v>378</v>
      </c>
      <c r="E124" s="57" t="s">
        <v>366</v>
      </c>
      <c r="F124"/>
      <c r="G124" s="21" t="s">
        <v>205</v>
      </c>
      <c r="H124" s="53">
        <f t="shared" si="6"/>
        <v>7500</v>
      </c>
      <c r="I124" s="53">
        <f t="shared" si="7"/>
        <v>4500</v>
      </c>
      <c r="J124" s="53">
        <f t="shared" si="8"/>
        <v>4170</v>
      </c>
      <c r="K124" s="48">
        <v>3970</v>
      </c>
      <c r="L124" s="33"/>
      <c r="M124" s="32"/>
      <c r="N124">
        <f>I124*L124</f>
        <v>0</v>
      </c>
      <c r="O124">
        <f>J124*L124</f>
        <v>0</v>
      </c>
      <c r="P124">
        <f>K124*L124</f>
        <v>0</v>
      </c>
    </row>
    <row r="125" spans="2:16" s="3" customFormat="1" ht="24" customHeight="1" x14ac:dyDescent="0.35">
      <c r="B125" s="24" t="s">
        <v>373</v>
      </c>
      <c r="C125" s="77" t="s">
        <v>375</v>
      </c>
      <c r="D125" s="72" t="s">
        <v>378</v>
      </c>
      <c r="E125" s="57" t="s">
        <v>367</v>
      </c>
      <c r="F125"/>
      <c r="G125" s="21" t="s">
        <v>205</v>
      </c>
      <c r="H125" s="53">
        <f t="shared" si="6"/>
        <v>7500</v>
      </c>
      <c r="I125" s="53">
        <f t="shared" si="7"/>
        <v>4500</v>
      </c>
      <c r="J125" s="53">
        <f t="shared" si="8"/>
        <v>4170</v>
      </c>
      <c r="K125" s="48">
        <v>3970</v>
      </c>
      <c r="L125" s="33"/>
      <c r="M125" s="32"/>
      <c r="N125">
        <f>I125*L125</f>
        <v>0</v>
      </c>
      <c r="O125">
        <f>J125*L125</f>
        <v>0</v>
      </c>
      <c r="P125">
        <f>K125*L125</f>
        <v>0</v>
      </c>
    </row>
    <row r="126" spans="2:16" s="3" customFormat="1" ht="24" customHeight="1" x14ac:dyDescent="0.35">
      <c r="B126" s="24" t="s">
        <v>116</v>
      </c>
      <c r="C126" s="77" t="s">
        <v>375</v>
      </c>
      <c r="D126" s="72" t="s">
        <v>378</v>
      </c>
      <c r="E126" s="59" t="s">
        <v>536</v>
      </c>
      <c r="F126"/>
      <c r="G126" s="21" t="s">
        <v>205</v>
      </c>
      <c r="H126" s="53">
        <f t="shared" si="6"/>
        <v>8500</v>
      </c>
      <c r="I126" s="53">
        <f t="shared" si="7"/>
        <v>5050</v>
      </c>
      <c r="J126" s="53">
        <f t="shared" si="8"/>
        <v>4680</v>
      </c>
      <c r="K126" s="48">
        <v>4460</v>
      </c>
      <c r="L126" s="33"/>
      <c r="M126" s="32"/>
      <c r="N126">
        <f t="shared" si="9"/>
        <v>0</v>
      </c>
      <c r="O126">
        <f t="shared" si="10"/>
        <v>0</v>
      </c>
      <c r="P126">
        <f t="shared" si="11"/>
        <v>0</v>
      </c>
    </row>
    <row r="127" spans="2:16" s="3" customFormat="1" ht="24" customHeight="1" x14ac:dyDescent="0.25">
      <c r="B127" s="24" t="s">
        <v>115</v>
      </c>
      <c r="C127" s="77" t="s">
        <v>375</v>
      </c>
      <c r="D127" s="72" t="s">
        <v>378</v>
      </c>
      <c r="E127" s="58" t="s">
        <v>537</v>
      </c>
      <c r="F127"/>
      <c r="G127" s="21" t="s">
        <v>205</v>
      </c>
      <c r="H127" s="53">
        <f t="shared" si="6"/>
        <v>8500</v>
      </c>
      <c r="I127" s="53">
        <f t="shared" si="7"/>
        <v>5050</v>
      </c>
      <c r="J127" s="53">
        <f t="shared" si="8"/>
        <v>4680</v>
      </c>
      <c r="K127" s="48">
        <v>4460</v>
      </c>
      <c r="L127" s="33"/>
      <c r="M127" s="32"/>
      <c r="N127">
        <f t="shared" si="9"/>
        <v>0</v>
      </c>
      <c r="O127">
        <f t="shared" si="10"/>
        <v>0</v>
      </c>
      <c r="P127">
        <f t="shared" si="11"/>
        <v>0</v>
      </c>
    </row>
    <row r="128" spans="2:16" s="3" customFormat="1" ht="24" customHeight="1" x14ac:dyDescent="0.25">
      <c r="B128" s="24" t="s">
        <v>148</v>
      </c>
      <c r="C128" s="77" t="s">
        <v>375</v>
      </c>
      <c r="D128" s="72" t="s">
        <v>378</v>
      </c>
      <c r="E128" s="58" t="s">
        <v>538</v>
      </c>
      <c r="F128"/>
      <c r="G128" s="21" t="s">
        <v>205</v>
      </c>
      <c r="H128" s="53">
        <f t="shared" si="6"/>
        <v>6600</v>
      </c>
      <c r="I128" s="53">
        <f t="shared" si="7"/>
        <v>3950</v>
      </c>
      <c r="J128" s="53">
        <f t="shared" si="8"/>
        <v>3660</v>
      </c>
      <c r="K128" s="48">
        <v>3490</v>
      </c>
      <c r="L128" s="33"/>
      <c r="M128" s="32"/>
      <c r="N128">
        <f t="shared" si="9"/>
        <v>0</v>
      </c>
      <c r="O128">
        <f t="shared" si="10"/>
        <v>0</v>
      </c>
      <c r="P128">
        <f t="shared" si="11"/>
        <v>0</v>
      </c>
    </row>
    <row r="129" spans="2:16" s="3" customFormat="1" ht="24" customHeight="1" x14ac:dyDescent="0.25">
      <c r="B129" s="24" t="s">
        <v>175</v>
      </c>
      <c r="C129" s="77" t="s">
        <v>375</v>
      </c>
      <c r="D129" s="72" t="s">
        <v>378</v>
      </c>
      <c r="E129" s="58" t="s">
        <v>539</v>
      </c>
      <c r="F129"/>
      <c r="G129" s="21" t="s">
        <v>205</v>
      </c>
      <c r="H129" s="53">
        <f t="shared" si="6"/>
        <v>6400</v>
      </c>
      <c r="I129" s="53">
        <f t="shared" si="7"/>
        <v>3800</v>
      </c>
      <c r="J129" s="53">
        <f t="shared" si="8"/>
        <v>3550</v>
      </c>
      <c r="K129" s="48">
        <v>3380</v>
      </c>
      <c r="L129" s="33"/>
      <c r="M129" s="32"/>
      <c r="N129">
        <f t="shared" si="9"/>
        <v>0</v>
      </c>
      <c r="O129">
        <f t="shared" si="10"/>
        <v>0</v>
      </c>
      <c r="P129">
        <f t="shared" si="11"/>
        <v>0</v>
      </c>
    </row>
    <row r="130" spans="2:16" s="3" customFormat="1" ht="24" customHeight="1" x14ac:dyDescent="0.35">
      <c r="B130" s="24" t="s">
        <v>179</v>
      </c>
      <c r="C130" s="77" t="s">
        <v>375</v>
      </c>
      <c r="D130" s="72" t="s">
        <v>378</v>
      </c>
      <c r="E130" s="57" t="s">
        <v>540</v>
      </c>
      <c r="F130"/>
      <c r="G130" s="21" t="s">
        <v>205</v>
      </c>
      <c r="H130" s="53">
        <f t="shared" si="6"/>
        <v>5900</v>
      </c>
      <c r="I130" s="53">
        <f t="shared" si="7"/>
        <v>3550</v>
      </c>
      <c r="J130" s="53">
        <f t="shared" si="8"/>
        <v>3280</v>
      </c>
      <c r="K130" s="48">
        <v>3120</v>
      </c>
      <c r="L130" s="33"/>
      <c r="M130" s="32"/>
      <c r="N130">
        <f t="shared" si="9"/>
        <v>0</v>
      </c>
      <c r="O130">
        <f t="shared" si="10"/>
        <v>0</v>
      </c>
      <c r="P130">
        <f t="shared" si="11"/>
        <v>0</v>
      </c>
    </row>
    <row r="131" spans="2:16" s="3" customFormat="1" ht="24" customHeight="1" x14ac:dyDescent="0.35">
      <c r="B131" s="24" t="s">
        <v>180</v>
      </c>
      <c r="C131" s="77" t="s">
        <v>375</v>
      </c>
      <c r="D131" s="72" t="s">
        <v>378</v>
      </c>
      <c r="E131" s="57" t="s">
        <v>541</v>
      </c>
      <c r="F131"/>
      <c r="G131" s="21" t="s">
        <v>205</v>
      </c>
      <c r="H131" s="53">
        <f t="shared" si="6"/>
        <v>5900</v>
      </c>
      <c r="I131" s="53">
        <f t="shared" si="7"/>
        <v>3550</v>
      </c>
      <c r="J131" s="53">
        <f t="shared" si="8"/>
        <v>3280</v>
      </c>
      <c r="K131" s="48">
        <v>3120</v>
      </c>
      <c r="L131" s="33"/>
      <c r="M131" s="32"/>
      <c r="N131">
        <f t="shared" si="9"/>
        <v>0</v>
      </c>
      <c r="O131">
        <f t="shared" si="10"/>
        <v>0</v>
      </c>
      <c r="P131">
        <f t="shared" si="11"/>
        <v>0</v>
      </c>
    </row>
    <row r="132" spans="2:16" s="3" customFormat="1" ht="24" customHeight="1" x14ac:dyDescent="0.35">
      <c r="B132" s="24" t="s">
        <v>114</v>
      </c>
      <c r="C132" s="77" t="s">
        <v>375</v>
      </c>
      <c r="D132" s="72" t="s">
        <v>378</v>
      </c>
      <c r="E132" s="59" t="s">
        <v>163</v>
      </c>
      <c r="F132"/>
      <c r="G132" s="21" t="s">
        <v>205</v>
      </c>
      <c r="H132" s="53">
        <f t="shared" si="6"/>
        <v>6500</v>
      </c>
      <c r="I132" s="53">
        <f t="shared" si="7"/>
        <v>3900</v>
      </c>
      <c r="J132" s="53">
        <f t="shared" si="8"/>
        <v>3600</v>
      </c>
      <c r="K132" s="48">
        <v>3430</v>
      </c>
      <c r="L132" s="33"/>
      <c r="M132" s="32"/>
      <c r="N132">
        <f t="shared" si="9"/>
        <v>0</v>
      </c>
      <c r="O132">
        <f t="shared" si="10"/>
        <v>0</v>
      </c>
      <c r="P132">
        <f t="shared" si="11"/>
        <v>0</v>
      </c>
    </row>
    <row r="133" spans="2:16" s="3" customFormat="1" ht="24" customHeight="1" x14ac:dyDescent="0.35">
      <c r="B133" s="24" t="s">
        <v>181</v>
      </c>
      <c r="C133" s="77" t="s">
        <v>375</v>
      </c>
      <c r="D133" s="72" t="s">
        <v>378</v>
      </c>
      <c r="E133" s="57" t="s">
        <v>542</v>
      </c>
      <c r="F133"/>
      <c r="G133" s="21" t="s">
        <v>205</v>
      </c>
      <c r="H133" s="53">
        <f t="shared" si="6"/>
        <v>6500</v>
      </c>
      <c r="I133" s="53">
        <f t="shared" si="7"/>
        <v>3900</v>
      </c>
      <c r="J133" s="53">
        <f t="shared" si="8"/>
        <v>3600</v>
      </c>
      <c r="K133" s="48">
        <v>3430</v>
      </c>
      <c r="L133" s="33"/>
      <c r="M133" s="32"/>
      <c r="N133">
        <f t="shared" si="9"/>
        <v>0</v>
      </c>
      <c r="O133">
        <f t="shared" si="10"/>
        <v>0</v>
      </c>
      <c r="P133">
        <f t="shared" si="11"/>
        <v>0</v>
      </c>
    </row>
    <row r="134" spans="2:16" s="3" customFormat="1" ht="24" customHeight="1" x14ac:dyDescent="0.35">
      <c r="B134" s="24" t="s">
        <v>113</v>
      </c>
      <c r="C134" s="77" t="s">
        <v>375</v>
      </c>
      <c r="D134" s="72" t="s">
        <v>378</v>
      </c>
      <c r="E134" s="59" t="s">
        <v>186</v>
      </c>
      <c r="F134"/>
      <c r="G134" s="21" t="s">
        <v>205</v>
      </c>
      <c r="H134" s="53">
        <f t="shared" si="6"/>
        <v>6500</v>
      </c>
      <c r="I134" s="53">
        <f t="shared" si="7"/>
        <v>3900</v>
      </c>
      <c r="J134" s="53">
        <f t="shared" si="8"/>
        <v>3600</v>
      </c>
      <c r="K134" s="48">
        <v>3430</v>
      </c>
      <c r="L134" s="33"/>
      <c r="M134" s="32"/>
      <c r="N134">
        <f t="shared" si="9"/>
        <v>0</v>
      </c>
      <c r="O134">
        <f t="shared" si="10"/>
        <v>0</v>
      </c>
      <c r="P134">
        <f t="shared" si="11"/>
        <v>0</v>
      </c>
    </row>
    <row r="135" spans="2:16" s="3" customFormat="1" ht="24" customHeight="1" x14ac:dyDescent="0.35">
      <c r="B135" s="24" t="s">
        <v>172</v>
      </c>
      <c r="C135" s="77" t="s">
        <v>375</v>
      </c>
      <c r="D135" s="72" t="s">
        <v>378</v>
      </c>
      <c r="E135" s="57" t="s">
        <v>543</v>
      </c>
      <c r="F135"/>
      <c r="G135" s="21" t="s">
        <v>205</v>
      </c>
      <c r="H135" s="53">
        <f t="shared" ref="H135:H169" si="18">100*ROUND((K135*1.9/100),0)</f>
        <v>6500</v>
      </c>
      <c r="I135" s="53">
        <f t="shared" ref="I135:I169" si="19">50*ROUND((K135*1.13/50),0)</f>
        <v>3900</v>
      </c>
      <c r="J135" s="53">
        <f t="shared" ref="J135:J169" si="20">10*ROUND((K135*1.05/10),0)</f>
        <v>3600</v>
      </c>
      <c r="K135" s="48">
        <v>3430</v>
      </c>
      <c r="L135" s="33"/>
      <c r="M135" s="32"/>
      <c r="N135">
        <f t="shared" si="9"/>
        <v>0</v>
      </c>
      <c r="O135">
        <f t="shared" si="10"/>
        <v>0</v>
      </c>
      <c r="P135">
        <f t="shared" si="11"/>
        <v>0</v>
      </c>
    </row>
    <row r="136" spans="2:16" s="3" customFormat="1" ht="24" customHeight="1" x14ac:dyDescent="0.35">
      <c r="B136" s="24" t="s">
        <v>112</v>
      </c>
      <c r="C136" s="77" t="s">
        <v>375</v>
      </c>
      <c r="D136" s="72" t="s">
        <v>378</v>
      </c>
      <c r="E136" s="57" t="s">
        <v>187</v>
      </c>
      <c r="F136"/>
      <c r="G136" s="21" t="s">
        <v>205</v>
      </c>
      <c r="H136" s="53">
        <f t="shared" si="18"/>
        <v>7500</v>
      </c>
      <c r="I136" s="53">
        <f t="shared" si="19"/>
        <v>4500</v>
      </c>
      <c r="J136" s="53">
        <f t="shared" si="20"/>
        <v>4170</v>
      </c>
      <c r="K136" s="48">
        <v>3970</v>
      </c>
      <c r="L136" s="33"/>
      <c r="M136" s="32"/>
      <c r="N136">
        <f t="shared" si="9"/>
        <v>0</v>
      </c>
      <c r="O136">
        <f t="shared" si="10"/>
        <v>0</v>
      </c>
      <c r="P136">
        <f t="shared" si="11"/>
        <v>0</v>
      </c>
    </row>
    <row r="137" spans="2:16" s="3" customFormat="1" ht="24" customHeight="1" x14ac:dyDescent="0.35">
      <c r="B137" s="24" t="s">
        <v>173</v>
      </c>
      <c r="C137" s="77" t="s">
        <v>375</v>
      </c>
      <c r="D137" s="72" t="s">
        <v>378</v>
      </c>
      <c r="E137" s="57" t="s">
        <v>544</v>
      </c>
      <c r="F137"/>
      <c r="G137" s="21" t="s">
        <v>205</v>
      </c>
      <c r="H137" s="53">
        <f t="shared" si="18"/>
        <v>7500</v>
      </c>
      <c r="I137" s="53">
        <f t="shared" si="19"/>
        <v>4500</v>
      </c>
      <c r="J137" s="53">
        <f t="shared" si="20"/>
        <v>4170</v>
      </c>
      <c r="K137" s="48">
        <v>3970</v>
      </c>
      <c r="L137" s="33"/>
      <c r="M137" s="32"/>
      <c r="N137">
        <f t="shared" si="9"/>
        <v>0</v>
      </c>
      <c r="O137">
        <f t="shared" si="10"/>
        <v>0</v>
      </c>
      <c r="P137">
        <f t="shared" si="11"/>
        <v>0</v>
      </c>
    </row>
    <row r="138" spans="2:16" s="3" customFormat="1" ht="24" customHeight="1" x14ac:dyDescent="0.35">
      <c r="B138" s="24" t="s">
        <v>170</v>
      </c>
      <c r="C138" s="77" t="s">
        <v>375</v>
      </c>
      <c r="D138" s="72" t="s">
        <v>378</v>
      </c>
      <c r="E138" s="57" t="s">
        <v>545</v>
      </c>
      <c r="F138"/>
      <c r="G138" s="21" t="s">
        <v>205</v>
      </c>
      <c r="H138" s="53">
        <f t="shared" si="18"/>
        <v>6600</v>
      </c>
      <c r="I138" s="53">
        <f t="shared" si="19"/>
        <v>3950</v>
      </c>
      <c r="J138" s="53">
        <f t="shared" si="20"/>
        <v>3660</v>
      </c>
      <c r="K138" s="48">
        <v>3490</v>
      </c>
      <c r="L138" s="33"/>
      <c r="M138" s="32"/>
      <c r="N138">
        <f t="shared" si="9"/>
        <v>0</v>
      </c>
      <c r="O138">
        <f t="shared" si="10"/>
        <v>0</v>
      </c>
      <c r="P138">
        <f t="shared" si="11"/>
        <v>0</v>
      </c>
    </row>
    <row r="139" spans="2:16" s="3" customFormat="1" ht="22.5" customHeight="1" x14ac:dyDescent="0.35">
      <c r="B139" s="24" t="s">
        <v>182</v>
      </c>
      <c r="C139" s="77" t="s">
        <v>375</v>
      </c>
      <c r="D139" s="72" t="s">
        <v>378</v>
      </c>
      <c r="E139" s="57" t="s">
        <v>546</v>
      </c>
      <c r="F139"/>
      <c r="G139" s="21" t="s">
        <v>205</v>
      </c>
      <c r="H139" s="53">
        <f t="shared" si="18"/>
        <v>5900</v>
      </c>
      <c r="I139" s="53">
        <f t="shared" si="19"/>
        <v>3550</v>
      </c>
      <c r="J139" s="53">
        <f t="shared" si="20"/>
        <v>3280</v>
      </c>
      <c r="K139" s="48">
        <v>3120</v>
      </c>
      <c r="L139" s="33"/>
      <c r="M139" s="32"/>
      <c r="N139">
        <f t="shared" si="9"/>
        <v>0</v>
      </c>
      <c r="O139">
        <f t="shared" si="10"/>
        <v>0</v>
      </c>
      <c r="P139">
        <f t="shared" si="11"/>
        <v>0</v>
      </c>
    </row>
    <row r="140" spans="2:16" s="2" customFormat="1" ht="24" customHeight="1" x14ac:dyDescent="0.25">
      <c r="B140" s="24" t="s">
        <v>236</v>
      </c>
      <c r="C140" s="77" t="s">
        <v>379</v>
      </c>
      <c r="D140" s="72" t="s">
        <v>380</v>
      </c>
      <c r="E140" s="58" t="s">
        <v>547</v>
      </c>
      <c r="F140"/>
      <c r="G140" s="21" t="s">
        <v>204</v>
      </c>
      <c r="H140" s="53">
        <f t="shared" si="18"/>
        <v>6700</v>
      </c>
      <c r="I140" s="53">
        <f t="shared" si="19"/>
        <v>4000</v>
      </c>
      <c r="J140" s="53">
        <f t="shared" si="20"/>
        <v>3710</v>
      </c>
      <c r="K140" s="48">
        <v>3530</v>
      </c>
      <c r="L140" s="31"/>
      <c r="M140" s="32"/>
      <c r="N140">
        <f t="shared" ref="N140:N206" si="21">I140*L140</f>
        <v>0</v>
      </c>
      <c r="O140">
        <f t="shared" ref="O140:O206" si="22">J140*L140</f>
        <v>0</v>
      </c>
      <c r="P140">
        <f t="shared" ref="P140:P206" si="23">K140*L140</f>
        <v>0</v>
      </c>
    </row>
    <row r="141" spans="2:16" s="2" customFormat="1" ht="24" customHeight="1" x14ac:dyDescent="0.25">
      <c r="B141" s="24" t="s">
        <v>237</v>
      </c>
      <c r="C141" s="77" t="s">
        <v>379</v>
      </c>
      <c r="D141" s="72" t="s">
        <v>380</v>
      </c>
      <c r="E141" s="58" t="s">
        <v>584</v>
      </c>
      <c r="F141"/>
      <c r="G141" s="21" t="s">
        <v>204</v>
      </c>
      <c r="H141" s="53">
        <f t="shared" si="18"/>
        <v>6700</v>
      </c>
      <c r="I141" s="53">
        <f t="shared" si="19"/>
        <v>4000</v>
      </c>
      <c r="J141" s="53">
        <f t="shared" si="20"/>
        <v>3710</v>
      </c>
      <c r="K141" s="48">
        <v>3530</v>
      </c>
      <c r="L141" s="31"/>
      <c r="M141" s="32"/>
      <c r="N141">
        <f t="shared" si="21"/>
        <v>0</v>
      </c>
      <c r="O141">
        <f t="shared" si="22"/>
        <v>0</v>
      </c>
      <c r="P141">
        <f t="shared" si="23"/>
        <v>0</v>
      </c>
    </row>
    <row r="142" spans="2:16" s="2" customFormat="1" ht="24" customHeight="1" x14ac:dyDescent="0.25">
      <c r="B142" s="24" t="s">
        <v>238</v>
      </c>
      <c r="C142" s="77" t="s">
        <v>379</v>
      </c>
      <c r="D142" s="72" t="s">
        <v>380</v>
      </c>
      <c r="E142" s="60" t="s">
        <v>548</v>
      </c>
      <c r="F142"/>
      <c r="G142" s="21" t="s">
        <v>204</v>
      </c>
      <c r="H142" s="53">
        <f t="shared" si="18"/>
        <v>6700</v>
      </c>
      <c r="I142" s="53">
        <f t="shared" si="19"/>
        <v>4000</v>
      </c>
      <c r="J142" s="53">
        <f t="shared" si="20"/>
        <v>3710</v>
      </c>
      <c r="K142" s="48">
        <v>3530</v>
      </c>
      <c r="L142" s="31"/>
      <c r="M142" s="32"/>
      <c r="N142">
        <f t="shared" si="21"/>
        <v>0</v>
      </c>
      <c r="O142">
        <f t="shared" si="22"/>
        <v>0</v>
      </c>
      <c r="P142">
        <f t="shared" si="23"/>
        <v>0</v>
      </c>
    </row>
    <row r="143" spans="2:16" s="2" customFormat="1" ht="24" customHeight="1" x14ac:dyDescent="0.25">
      <c r="B143" s="24" t="s">
        <v>243</v>
      </c>
      <c r="C143" s="77" t="s">
        <v>379</v>
      </c>
      <c r="D143" s="72" t="s">
        <v>380</v>
      </c>
      <c r="E143" s="60" t="s">
        <v>549</v>
      </c>
      <c r="F143"/>
      <c r="G143" s="21" t="s">
        <v>204</v>
      </c>
      <c r="H143" s="53">
        <f t="shared" si="18"/>
        <v>6700</v>
      </c>
      <c r="I143" s="53">
        <f t="shared" si="19"/>
        <v>4000</v>
      </c>
      <c r="J143" s="53">
        <f t="shared" si="20"/>
        <v>3710</v>
      </c>
      <c r="K143" s="48">
        <v>3530</v>
      </c>
      <c r="L143" s="31"/>
      <c r="M143" s="32"/>
      <c r="N143">
        <f t="shared" si="21"/>
        <v>0</v>
      </c>
      <c r="O143">
        <f t="shared" si="22"/>
        <v>0</v>
      </c>
      <c r="P143">
        <f t="shared" si="23"/>
        <v>0</v>
      </c>
    </row>
    <row r="144" spans="2:16" s="2" customFormat="1" ht="24" customHeight="1" x14ac:dyDescent="0.25">
      <c r="B144" s="24" t="s">
        <v>239</v>
      </c>
      <c r="C144" s="77" t="s">
        <v>379</v>
      </c>
      <c r="D144" s="72" t="s">
        <v>380</v>
      </c>
      <c r="E144" s="60" t="s">
        <v>550</v>
      </c>
      <c r="F144"/>
      <c r="G144" s="21" t="s">
        <v>204</v>
      </c>
      <c r="H144" s="53">
        <f t="shared" si="18"/>
        <v>6700</v>
      </c>
      <c r="I144" s="53">
        <f t="shared" si="19"/>
        <v>4000</v>
      </c>
      <c r="J144" s="53">
        <f t="shared" si="20"/>
        <v>3710</v>
      </c>
      <c r="K144" s="48">
        <v>3530</v>
      </c>
      <c r="L144" s="31"/>
      <c r="M144" s="32"/>
      <c r="N144">
        <f t="shared" si="21"/>
        <v>0</v>
      </c>
      <c r="O144">
        <f t="shared" si="22"/>
        <v>0</v>
      </c>
      <c r="P144">
        <f t="shared" si="23"/>
        <v>0</v>
      </c>
    </row>
    <row r="145" spans="2:16" s="2" customFormat="1" ht="24" customHeight="1" x14ac:dyDescent="0.25">
      <c r="B145" s="24" t="s">
        <v>240</v>
      </c>
      <c r="C145" s="77" t="s">
        <v>379</v>
      </c>
      <c r="D145" s="72" t="s">
        <v>380</v>
      </c>
      <c r="E145" s="60" t="s">
        <v>551</v>
      </c>
      <c r="F145"/>
      <c r="G145" s="21" t="s">
        <v>204</v>
      </c>
      <c r="H145" s="53">
        <f t="shared" si="18"/>
        <v>6700</v>
      </c>
      <c r="I145" s="53">
        <f t="shared" si="19"/>
        <v>4000</v>
      </c>
      <c r="J145" s="53">
        <f t="shared" si="20"/>
        <v>3710</v>
      </c>
      <c r="K145" s="48">
        <v>3530</v>
      </c>
      <c r="L145" s="31"/>
      <c r="M145" s="32"/>
      <c r="N145">
        <f t="shared" si="21"/>
        <v>0</v>
      </c>
      <c r="O145">
        <f t="shared" si="22"/>
        <v>0</v>
      </c>
      <c r="P145">
        <f t="shared" si="23"/>
        <v>0</v>
      </c>
    </row>
    <row r="146" spans="2:16" s="2" customFormat="1" ht="24" customHeight="1" x14ac:dyDescent="0.25">
      <c r="B146" s="24" t="s">
        <v>241</v>
      </c>
      <c r="C146" s="77" t="s">
        <v>379</v>
      </c>
      <c r="D146" s="72" t="s">
        <v>380</v>
      </c>
      <c r="E146" s="60" t="s">
        <v>552</v>
      </c>
      <c r="F146"/>
      <c r="G146" s="21" t="s">
        <v>204</v>
      </c>
      <c r="H146" s="53">
        <f t="shared" si="18"/>
        <v>6700</v>
      </c>
      <c r="I146" s="53">
        <f t="shared" si="19"/>
        <v>4000</v>
      </c>
      <c r="J146" s="53">
        <f t="shared" si="20"/>
        <v>3710</v>
      </c>
      <c r="K146" s="48">
        <v>3530</v>
      </c>
      <c r="L146" s="31"/>
      <c r="M146" s="32"/>
      <c r="N146">
        <f t="shared" si="21"/>
        <v>0</v>
      </c>
      <c r="O146">
        <f t="shared" si="22"/>
        <v>0</v>
      </c>
      <c r="P146">
        <f t="shared" si="23"/>
        <v>0</v>
      </c>
    </row>
    <row r="147" spans="2:16" s="2" customFormat="1" ht="24" customHeight="1" x14ac:dyDescent="0.25">
      <c r="B147" s="24" t="s">
        <v>242</v>
      </c>
      <c r="C147" s="77" t="s">
        <v>379</v>
      </c>
      <c r="D147" s="72" t="s">
        <v>380</v>
      </c>
      <c r="E147" s="60" t="s">
        <v>553</v>
      </c>
      <c r="F147"/>
      <c r="G147" s="21" t="s">
        <v>204</v>
      </c>
      <c r="H147" s="53">
        <f t="shared" si="18"/>
        <v>6700</v>
      </c>
      <c r="I147" s="53">
        <f t="shared" si="19"/>
        <v>4000</v>
      </c>
      <c r="J147" s="53">
        <f t="shared" si="20"/>
        <v>3710</v>
      </c>
      <c r="K147" s="48">
        <v>3530</v>
      </c>
      <c r="L147" s="31"/>
      <c r="M147" s="32"/>
      <c r="N147">
        <f t="shared" si="21"/>
        <v>0</v>
      </c>
      <c r="O147">
        <f t="shared" si="22"/>
        <v>0</v>
      </c>
      <c r="P147">
        <f t="shared" si="23"/>
        <v>0</v>
      </c>
    </row>
    <row r="148" spans="2:16" s="2" customFormat="1" ht="24" customHeight="1" x14ac:dyDescent="0.25">
      <c r="B148" s="24" t="s">
        <v>244</v>
      </c>
      <c r="C148" s="77" t="s">
        <v>379</v>
      </c>
      <c r="D148" s="72" t="s">
        <v>380</v>
      </c>
      <c r="E148" s="58" t="s">
        <v>554</v>
      </c>
      <c r="F148"/>
      <c r="G148" s="21" t="s">
        <v>204</v>
      </c>
      <c r="H148" s="53">
        <f t="shared" si="18"/>
        <v>7300</v>
      </c>
      <c r="I148" s="53">
        <f t="shared" si="19"/>
        <v>4300</v>
      </c>
      <c r="J148" s="53">
        <f t="shared" si="20"/>
        <v>4010</v>
      </c>
      <c r="K148" s="48">
        <v>3820</v>
      </c>
      <c r="L148" s="31"/>
      <c r="M148" s="32"/>
      <c r="N148">
        <f t="shared" si="21"/>
        <v>0</v>
      </c>
      <c r="O148">
        <f t="shared" si="22"/>
        <v>0</v>
      </c>
      <c r="P148">
        <f t="shared" si="23"/>
        <v>0</v>
      </c>
    </row>
    <row r="149" spans="2:16" s="2" customFormat="1" ht="24" customHeight="1" x14ac:dyDescent="0.25">
      <c r="B149" s="24" t="s">
        <v>245</v>
      </c>
      <c r="C149" s="77" t="s">
        <v>379</v>
      </c>
      <c r="D149" s="72" t="s">
        <v>380</v>
      </c>
      <c r="E149" s="58" t="s">
        <v>555</v>
      </c>
      <c r="F149"/>
      <c r="G149" s="21" t="s">
        <v>204</v>
      </c>
      <c r="H149" s="53">
        <f t="shared" si="18"/>
        <v>7300</v>
      </c>
      <c r="I149" s="53">
        <f t="shared" si="19"/>
        <v>4300</v>
      </c>
      <c r="J149" s="53">
        <f t="shared" si="20"/>
        <v>4010</v>
      </c>
      <c r="K149" s="48">
        <v>3820</v>
      </c>
      <c r="L149" s="31"/>
      <c r="M149" s="32"/>
      <c r="N149">
        <f t="shared" si="21"/>
        <v>0</v>
      </c>
      <c r="O149">
        <f t="shared" si="22"/>
        <v>0</v>
      </c>
      <c r="P149">
        <f t="shared" si="23"/>
        <v>0</v>
      </c>
    </row>
    <row r="150" spans="2:16" s="2" customFormat="1" ht="24" customHeight="1" x14ac:dyDescent="0.25">
      <c r="B150" s="24" t="s">
        <v>246</v>
      </c>
      <c r="C150" s="77" t="s">
        <v>379</v>
      </c>
      <c r="D150" s="72" t="s">
        <v>380</v>
      </c>
      <c r="E150" s="60" t="s">
        <v>556</v>
      </c>
      <c r="F150"/>
      <c r="G150" s="21" t="s">
        <v>204</v>
      </c>
      <c r="H150" s="53">
        <f t="shared" si="18"/>
        <v>7300</v>
      </c>
      <c r="I150" s="53">
        <f t="shared" si="19"/>
        <v>4300</v>
      </c>
      <c r="J150" s="53">
        <f t="shared" si="20"/>
        <v>4010</v>
      </c>
      <c r="K150" s="48">
        <v>3820</v>
      </c>
      <c r="L150" s="31"/>
      <c r="M150" s="32"/>
      <c r="N150">
        <f t="shared" si="21"/>
        <v>0</v>
      </c>
      <c r="O150">
        <f t="shared" si="22"/>
        <v>0</v>
      </c>
      <c r="P150">
        <f t="shared" si="23"/>
        <v>0</v>
      </c>
    </row>
    <row r="151" spans="2:16" s="2" customFormat="1" ht="24" customHeight="1" x14ac:dyDescent="0.25">
      <c r="B151" s="24" t="s">
        <v>247</v>
      </c>
      <c r="C151" s="77" t="s">
        <v>379</v>
      </c>
      <c r="D151" s="72" t="s">
        <v>380</v>
      </c>
      <c r="E151" s="60" t="s">
        <v>557</v>
      </c>
      <c r="F151"/>
      <c r="G151" s="21" t="s">
        <v>204</v>
      </c>
      <c r="H151" s="53">
        <f t="shared" si="18"/>
        <v>7300</v>
      </c>
      <c r="I151" s="53">
        <f t="shared" si="19"/>
        <v>4300</v>
      </c>
      <c r="J151" s="53">
        <f t="shared" si="20"/>
        <v>4010</v>
      </c>
      <c r="K151" s="48">
        <v>3820</v>
      </c>
      <c r="L151" s="31"/>
      <c r="M151" s="32"/>
      <c r="N151">
        <f t="shared" si="21"/>
        <v>0</v>
      </c>
      <c r="O151">
        <f t="shared" si="22"/>
        <v>0</v>
      </c>
      <c r="P151">
        <f t="shared" si="23"/>
        <v>0</v>
      </c>
    </row>
    <row r="152" spans="2:16" s="2" customFormat="1" ht="24" customHeight="1" x14ac:dyDescent="0.25">
      <c r="B152" s="24" t="s">
        <v>248</v>
      </c>
      <c r="C152" s="77" t="s">
        <v>379</v>
      </c>
      <c r="D152" s="72" t="s">
        <v>380</v>
      </c>
      <c r="E152" s="60" t="s">
        <v>558</v>
      </c>
      <c r="F152"/>
      <c r="G152" s="21" t="s">
        <v>204</v>
      </c>
      <c r="H152" s="53">
        <f t="shared" si="18"/>
        <v>7300</v>
      </c>
      <c r="I152" s="53">
        <f t="shared" si="19"/>
        <v>4300</v>
      </c>
      <c r="J152" s="53">
        <f t="shared" si="20"/>
        <v>4010</v>
      </c>
      <c r="K152" s="48">
        <v>3820</v>
      </c>
      <c r="L152" s="31"/>
      <c r="M152" s="32"/>
      <c r="N152">
        <f t="shared" si="21"/>
        <v>0</v>
      </c>
      <c r="O152">
        <f t="shared" si="22"/>
        <v>0</v>
      </c>
      <c r="P152">
        <f t="shared" si="23"/>
        <v>0</v>
      </c>
    </row>
    <row r="153" spans="2:16" s="2" customFormat="1" ht="24" customHeight="1" x14ac:dyDescent="0.25">
      <c r="B153" s="24" t="s">
        <v>249</v>
      </c>
      <c r="C153" s="77" t="s">
        <v>379</v>
      </c>
      <c r="D153" s="72" t="s">
        <v>380</v>
      </c>
      <c r="E153" s="60" t="s">
        <v>559</v>
      </c>
      <c r="F153"/>
      <c r="G153" s="21" t="s">
        <v>204</v>
      </c>
      <c r="H153" s="53">
        <f t="shared" si="18"/>
        <v>7300</v>
      </c>
      <c r="I153" s="53">
        <f t="shared" si="19"/>
        <v>4300</v>
      </c>
      <c r="J153" s="53">
        <f t="shared" si="20"/>
        <v>4010</v>
      </c>
      <c r="K153" s="48">
        <v>3820</v>
      </c>
      <c r="L153" s="31"/>
      <c r="M153" s="32"/>
      <c r="N153">
        <f t="shared" si="21"/>
        <v>0</v>
      </c>
      <c r="O153">
        <f t="shared" si="22"/>
        <v>0</v>
      </c>
      <c r="P153">
        <f t="shared" si="23"/>
        <v>0</v>
      </c>
    </row>
    <row r="154" spans="2:16" s="2" customFormat="1" ht="24" customHeight="1" x14ac:dyDescent="0.25">
      <c r="B154" s="24" t="s">
        <v>250</v>
      </c>
      <c r="C154" s="77" t="s">
        <v>379</v>
      </c>
      <c r="D154" s="72" t="s">
        <v>380</v>
      </c>
      <c r="E154" s="60" t="s">
        <v>560</v>
      </c>
      <c r="F154"/>
      <c r="G154" s="21" t="s">
        <v>204</v>
      </c>
      <c r="H154" s="53">
        <f t="shared" si="18"/>
        <v>7300</v>
      </c>
      <c r="I154" s="53">
        <f t="shared" si="19"/>
        <v>4300</v>
      </c>
      <c r="J154" s="53">
        <f t="shared" si="20"/>
        <v>4010</v>
      </c>
      <c r="K154" s="48">
        <v>3820</v>
      </c>
      <c r="L154" s="31"/>
      <c r="M154" s="32"/>
      <c r="N154">
        <f t="shared" si="21"/>
        <v>0</v>
      </c>
      <c r="O154">
        <f t="shared" si="22"/>
        <v>0</v>
      </c>
      <c r="P154">
        <f t="shared" si="23"/>
        <v>0</v>
      </c>
    </row>
    <row r="155" spans="2:16" s="2" customFormat="1" ht="24" customHeight="1" x14ac:dyDescent="0.25">
      <c r="B155" s="24" t="s">
        <v>251</v>
      </c>
      <c r="C155" s="77" t="s">
        <v>379</v>
      </c>
      <c r="D155" s="72" t="s">
        <v>380</v>
      </c>
      <c r="E155" s="60" t="s">
        <v>561</v>
      </c>
      <c r="F155"/>
      <c r="G155" s="21" t="s">
        <v>204</v>
      </c>
      <c r="H155" s="53">
        <f t="shared" si="18"/>
        <v>7300</v>
      </c>
      <c r="I155" s="53">
        <f t="shared" si="19"/>
        <v>4300</v>
      </c>
      <c r="J155" s="53">
        <f t="shared" si="20"/>
        <v>4010</v>
      </c>
      <c r="K155" s="48">
        <v>3820</v>
      </c>
      <c r="L155" s="31"/>
      <c r="M155" s="32"/>
      <c r="N155">
        <f t="shared" si="21"/>
        <v>0</v>
      </c>
      <c r="O155">
        <f t="shared" si="22"/>
        <v>0</v>
      </c>
      <c r="P155">
        <f t="shared" si="23"/>
        <v>0</v>
      </c>
    </row>
    <row r="156" spans="2:16" s="2" customFormat="1" ht="24" customHeight="1" x14ac:dyDescent="0.25">
      <c r="B156" s="24" t="s">
        <v>418</v>
      </c>
      <c r="C156" s="77" t="s">
        <v>379</v>
      </c>
      <c r="D156" s="72" t="s">
        <v>381</v>
      </c>
      <c r="E156" s="58" t="s">
        <v>419</v>
      </c>
      <c r="F156"/>
      <c r="G156" s="21" t="s">
        <v>205</v>
      </c>
      <c r="H156" s="53">
        <f t="shared" si="18"/>
        <v>6800</v>
      </c>
      <c r="I156" s="53">
        <f t="shared" si="19"/>
        <v>4000</v>
      </c>
      <c r="J156" s="53">
        <f t="shared" si="20"/>
        <v>3740</v>
      </c>
      <c r="K156" s="48">
        <v>3560</v>
      </c>
      <c r="L156" s="33"/>
      <c r="M156" s="32"/>
      <c r="N156">
        <f t="shared" si="21"/>
        <v>0</v>
      </c>
      <c r="O156">
        <f t="shared" si="22"/>
        <v>0</v>
      </c>
      <c r="P156">
        <f t="shared" si="23"/>
        <v>0</v>
      </c>
    </row>
    <row r="157" spans="2:16" s="3" customFormat="1" ht="24" customHeight="1" x14ac:dyDescent="0.25">
      <c r="B157" s="24" t="s">
        <v>126</v>
      </c>
      <c r="C157" s="77" t="s">
        <v>379</v>
      </c>
      <c r="D157" s="72" t="s">
        <v>381</v>
      </c>
      <c r="E157" s="58" t="s">
        <v>37</v>
      </c>
      <c r="F157"/>
      <c r="G157" s="21" t="s">
        <v>205</v>
      </c>
      <c r="H157" s="53">
        <f t="shared" si="18"/>
        <v>6800</v>
      </c>
      <c r="I157" s="53">
        <f t="shared" si="19"/>
        <v>4000</v>
      </c>
      <c r="J157" s="53">
        <f t="shared" si="20"/>
        <v>3740</v>
      </c>
      <c r="K157" s="48">
        <v>3560</v>
      </c>
      <c r="L157" s="33"/>
      <c r="M157" s="32"/>
      <c r="N157">
        <f t="shared" si="21"/>
        <v>0</v>
      </c>
      <c r="O157">
        <f t="shared" si="22"/>
        <v>0</v>
      </c>
      <c r="P157">
        <f t="shared" si="23"/>
        <v>0</v>
      </c>
    </row>
    <row r="158" spans="2:16" s="3" customFormat="1" ht="24" customHeight="1" x14ac:dyDescent="0.25">
      <c r="B158" s="24" t="s">
        <v>120</v>
      </c>
      <c r="C158" s="77" t="s">
        <v>379</v>
      </c>
      <c r="D158" s="72" t="s">
        <v>381</v>
      </c>
      <c r="E158" s="58" t="s">
        <v>38</v>
      </c>
      <c r="F158"/>
      <c r="G158" s="21" t="s">
        <v>205</v>
      </c>
      <c r="H158" s="53">
        <f t="shared" si="18"/>
        <v>6800</v>
      </c>
      <c r="I158" s="53">
        <f t="shared" si="19"/>
        <v>4000</v>
      </c>
      <c r="J158" s="53">
        <f t="shared" si="20"/>
        <v>3740</v>
      </c>
      <c r="K158" s="48">
        <v>3560</v>
      </c>
      <c r="L158" s="33"/>
      <c r="M158" s="32"/>
      <c r="N158">
        <f t="shared" si="21"/>
        <v>0</v>
      </c>
      <c r="O158">
        <f t="shared" si="22"/>
        <v>0</v>
      </c>
      <c r="P158">
        <f t="shared" si="23"/>
        <v>0</v>
      </c>
    </row>
    <row r="159" spans="2:16" s="3" customFormat="1" ht="24" customHeight="1" x14ac:dyDescent="0.25">
      <c r="B159" s="24" t="s">
        <v>125</v>
      </c>
      <c r="C159" s="77" t="s">
        <v>379</v>
      </c>
      <c r="D159" s="72" t="s">
        <v>381</v>
      </c>
      <c r="E159" s="58" t="s">
        <v>39</v>
      </c>
      <c r="F159"/>
      <c r="G159" s="21" t="s">
        <v>205</v>
      </c>
      <c r="H159" s="53">
        <f t="shared" si="18"/>
        <v>6800</v>
      </c>
      <c r="I159" s="53">
        <f t="shared" si="19"/>
        <v>4000</v>
      </c>
      <c r="J159" s="53">
        <f t="shared" si="20"/>
        <v>3740</v>
      </c>
      <c r="K159" s="48">
        <v>3560</v>
      </c>
      <c r="L159" s="33"/>
      <c r="M159" s="32"/>
      <c r="N159">
        <f t="shared" si="21"/>
        <v>0</v>
      </c>
      <c r="O159">
        <f t="shared" si="22"/>
        <v>0</v>
      </c>
      <c r="P159">
        <f t="shared" si="23"/>
        <v>0</v>
      </c>
    </row>
    <row r="160" spans="2:16" s="3" customFormat="1" ht="24" customHeight="1" x14ac:dyDescent="0.25">
      <c r="B160" s="24" t="s">
        <v>420</v>
      </c>
      <c r="C160" s="77" t="s">
        <v>379</v>
      </c>
      <c r="D160" s="72" t="s">
        <v>382</v>
      </c>
      <c r="E160" s="58" t="s">
        <v>421</v>
      </c>
      <c r="F160"/>
      <c r="G160" s="21" t="s">
        <v>205</v>
      </c>
      <c r="H160" s="53">
        <f t="shared" si="18"/>
        <v>10100</v>
      </c>
      <c r="I160" s="53">
        <f t="shared" si="19"/>
        <v>6000</v>
      </c>
      <c r="J160" s="53">
        <f t="shared" si="20"/>
        <v>5570</v>
      </c>
      <c r="K160" s="48">
        <v>5300</v>
      </c>
      <c r="L160" s="33"/>
      <c r="M160" s="32"/>
      <c r="N160">
        <f t="shared" si="21"/>
        <v>0</v>
      </c>
      <c r="O160">
        <f t="shared" si="22"/>
        <v>0</v>
      </c>
      <c r="P160">
        <f t="shared" si="23"/>
        <v>0</v>
      </c>
    </row>
    <row r="161" spans="2:16" s="3" customFormat="1" ht="24" customHeight="1" x14ac:dyDescent="0.25">
      <c r="B161" s="24" t="s">
        <v>121</v>
      </c>
      <c r="C161" s="77" t="s">
        <v>379</v>
      </c>
      <c r="D161" s="72" t="s">
        <v>382</v>
      </c>
      <c r="E161" s="58" t="s">
        <v>209</v>
      </c>
      <c r="F161"/>
      <c r="G161" s="21" t="s">
        <v>205</v>
      </c>
      <c r="H161" s="53">
        <f t="shared" si="18"/>
        <v>10100</v>
      </c>
      <c r="I161" s="53">
        <f t="shared" si="19"/>
        <v>6000</v>
      </c>
      <c r="J161" s="53">
        <f t="shared" si="20"/>
        <v>5570</v>
      </c>
      <c r="K161" s="48">
        <v>5300</v>
      </c>
      <c r="L161" s="33"/>
      <c r="M161" s="32"/>
      <c r="N161">
        <f t="shared" si="21"/>
        <v>0</v>
      </c>
      <c r="O161">
        <f t="shared" si="22"/>
        <v>0</v>
      </c>
      <c r="P161">
        <f t="shared" si="23"/>
        <v>0</v>
      </c>
    </row>
    <row r="162" spans="2:16" s="3" customFormat="1" ht="24" customHeight="1" x14ac:dyDescent="0.25">
      <c r="B162" s="24" t="s">
        <v>122</v>
      </c>
      <c r="C162" s="77" t="s">
        <v>379</v>
      </c>
      <c r="D162" s="72" t="s">
        <v>383</v>
      </c>
      <c r="E162" s="58" t="s">
        <v>208</v>
      </c>
      <c r="F162"/>
      <c r="G162" s="21" t="s">
        <v>205</v>
      </c>
      <c r="H162" s="53">
        <f t="shared" si="18"/>
        <v>10400</v>
      </c>
      <c r="I162" s="53">
        <f t="shared" si="19"/>
        <v>6150</v>
      </c>
      <c r="J162" s="53">
        <f t="shared" si="20"/>
        <v>5730</v>
      </c>
      <c r="K162" s="48">
        <v>5460</v>
      </c>
      <c r="L162" s="33"/>
      <c r="M162" s="32"/>
      <c r="N162">
        <f t="shared" si="21"/>
        <v>0</v>
      </c>
      <c r="O162">
        <f t="shared" si="22"/>
        <v>0</v>
      </c>
      <c r="P162">
        <f t="shared" si="23"/>
        <v>0</v>
      </c>
    </row>
    <row r="163" spans="2:16" s="3" customFormat="1" ht="24" customHeight="1" x14ac:dyDescent="0.25">
      <c r="B163" s="24" t="s">
        <v>123</v>
      </c>
      <c r="C163" s="77" t="s">
        <v>379</v>
      </c>
      <c r="D163" s="72" t="s">
        <v>384</v>
      </c>
      <c r="E163" s="58" t="s">
        <v>207</v>
      </c>
      <c r="F163"/>
      <c r="G163" s="21" t="s">
        <v>205</v>
      </c>
      <c r="H163" s="53">
        <f t="shared" si="18"/>
        <v>3600</v>
      </c>
      <c r="I163" s="53">
        <f t="shared" si="19"/>
        <v>2150</v>
      </c>
      <c r="J163" s="53">
        <f t="shared" si="20"/>
        <v>1980</v>
      </c>
      <c r="K163" s="48">
        <v>1890</v>
      </c>
      <c r="L163" s="33"/>
      <c r="M163" s="32"/>
      <c r="N163">
        <f t="shared" si="21"/>
        <v>0</v>
      </c>
      <c r="O163">
        <f t="shared" si="22"/>
        <v>0</v>
      </c>
      <c r="P163">
        <f t="shared" si="23"/>
        <v>0</v>
      </c>
    </row>
    <row r="164" spans="2:16" s="3" customFormat="1" ht="24" customHeight="1" x14ac:dyDescent="0.25">
      <c r="B164" s="24" t="s">
        <v>424</v>
      </c>
      <c r="C164" s="77" t="s">
        <v>379</v>
      </c>
      <c r="D164" s="72" t="s">
        <v>426</v>
      </c>
      <c r="E164" s="106" t="s">
        <v>425</v>
      </c>
      <c r="F164"/>
      <c r="G164" s="21" t="s">
        <v>205</v>
      </c>
      <c r="H164" s="53">
        <f t="shared" si="18"/>
        <v>3400</v>
      </c>
      <c r="I164" s="53">
        <f t="shared" si="19"/>
        <v>2000</v>
      </c>
      <c r="J164" s="53">
        <f t="shared" si="20"/>
        <v>1860</v>
      </c>
      <c r="K164" s="48">
        <v>1770</v>
      </c>
      <c r="L164" s="33"/>
      <c r="M164" s="32"/>
      <c r="N164">
        <f t="shared" si="21"/>
        <v>0</v>
      </c>
      <c r="O164">
        <f t="shared" si="22"/>
        <v>0</v>
      </c>
      <c r="P164">
        <f t="shared" si="23"/>
        <v>0</v>
      </c>
    </row>
    <row r="165" spans="2:16" s="3" customFormat="1" ht="24" customHeight="1" x14ac:dyDescent="0.25">
      <c r="B165" s="24" t="s">
        <v>422</v>
      </c>
      <c r="C165" s="77" t="s">
        <v>379</v>
      </c>
      <c r="D165" s="72" t="s">
        <v>385</v>
      </c>
      <c r="E165" s="58" t="s">
        <v>423</v>
      </c>
      <c r="F165"/>
      <c r="G165" s="21" t="s">
        <v>205</v>
      </c>
      <c r="H165" s="53">
        <f t="shared" si="18"/>
        <v>11700</v>
      </c>
      <c r="I165" s="53">
        <f t="shared" si="19"/>
        <v>6950</v>
      </c>
      <c r="J165" s="53">
        <f t="shared" si="20"/>
        <v>6450</v>
      </c>
      <c r="K165" s="48">
        <v>6140</v>
      </c>
      <c r="L165" s="33"/>
      <c r="M165" s="32"/>
      <c r="N165">
        <f t="shared" si="21"/>
        <v>0</v>
      </c>
      <c r="O165">
        <f t="shared" si="22"/>
        <v>0</v>
      </c>
      <c r="P165">
        <f t="shared" si="23"/>
        <v>0</v>
      </c>
    </row>
    <row r="166" spans="2:16" s="3" customFormat="1" ht="24" customHeight="1" x14ac:dyDescent="0.25">
      <c r="B166" s="24" t="s">
        <v>124</v>
      </c>
      <c r="C166" s="77" t="s">
        <v>379</v>
      </c>
      <c r="D166" s="72" t="s">
        <v>385</v>
      </c>
      <c r="E166" s="58" t="s">
        <v>206</v>
      </c>
      <c r="F166"/>
      <c r="G166" s="21" t="s">
        <v>205</v>
      </c>
      <c r="H166" s="53">
        <f t="shared" si="18"/>
        <v>11700</v>
      </c>
      <c r="I166" s="53">
        <f t="shared" si="19"/>
        <v>6950</v>
      </c>
      <c r="J166" s="53">
        <f t="shared" si="20"/>
        <v>6450</v>
      </c>
      <c r="K166" s="48">
        <v>6140</v>
      </c>
      <c r="L166" s="33"/>
      <c r="M166" s="32"/>
      <c r="N166">
        <f t="shared" si="21"/>
        <v>0</v>
      </c>
      <c r="O166">
        <f t="shared" si="22"/>
        <v>0</v>
      </c>
      <c r="P166">
        <f t="shared" si="23"/>
        <v>0</v>
      </c>
    </row>
    <row r="167" spans="2:16" s="3" customFormat="1" ht="24" customHeight="1" x14ac:dyDescent="0.25">
      <c r="B167" s="24" t="s">
        <v>127</v>
      </c>
      <c r="C167" s="77" t="s">
        <v>379</v>
      </c>
      <c r="D167" s="72" t="s">
        <v>386</v>
      </c>
      <c r="E167" s="58" t="s">
        <v>40</v>
      </c>
      <c r="F167"/>
      <c r="G167" s="21" t="s">
        <v>205</v>
      </c>
      <c r="H167" s="53">
        <f t="shared" si="18"/>
        <v>7100</v>
      </c>
      <c r="I167" s="53">
        <f t="shared" si="19"/>
        <v>4250</v>
      </c>
      <c r="J167" s="53">
        <f t="shared" si="20"/>
        <v>3950</v>
      </c>
      <c r="K167" s="48">
        <v>3760</v>
      </c>
      <c r="L167" s="33"/>
      <c r="M167" s="32"/>
      <c r="N167">
        <f t="shared" si="21"/>
        <v>0</v>
      </c>
      <c r="O167">
        <f t="shared" si="22"/>
        <v>0</v>
      </c>
      <c r="P167">
        <f t="shared" si="23"/>
        <v>0</v>
      </c>
    </row>
    <row r="168" spans="2:16" s="3" customFormat="1" ht="24" customHeight="1" x14ac:dyDescent="0.25">
      <c r="B168" s="24" t="s">
        <v>427</v>
      </c>
      <c r="C168" s="77" t="s">
        <v>379</v>
      </c>
      <c r="D168" s="72" t="s">
        <v>386</v>
      </c>
      <c r="E168" s="58" t="s">
        <v>428</v>
      </c>
      <c r="F168"/>
      <c r="G168" s="21" t="s">
        <v>205</v>
      </c>
      <c r="H168" s="53">
        <f t="shared" si="18"/>
        <v>7100</v>
      </c>
      <c r="I168" s="53">
        <f t="shared" si="19"/>
        <v>4250</v>
      </c>
      <c r="J168" s="53">
        <f t="shared" si="20"/>
        <v>3950</v>
      </c>
      <c r="K168" s="48">
        <v>3760</v>
      </c>
      <c r="L168" s="33"/>
      <c r="M168" s="32"/>
      <c r="N168">
        <f t="shared" si="21"/>
        <v>0</v>
      </c>
      <c r="O168">
        <f t="shared" si="22"/>
        <v>0</v>
      </c>
      <c r="P168">
        <f t="shared" si="23"/>
        <v>0</v>
      </c>
    </row>
    <row r="169" spans="2:16" s="3" customFormat="1" ht="24" customHeight="1" x14ac:dyDescent="0.25">
      <c r="B169" s="24" t="s">
        <v>128</v>
      </c>
      <c r="C169" s="77" t="s">
        <v>379</v>
      </c>
      <c r="D169" s="72" t="s">
        <v>386</v>
      </c>
      <c r="E169" s="60" t="s">
        <v>41</v>
      </c>
      <c r="F169"/>
      <c r="G169" s="21" t="s">
        <v>205</v>
      </c>
      <c r="H169" s="53">
        <f t="shared" si="18"/>
        <v>7100</v>
      </c>
      <c r="I169" s="53">
        <f t="shared" si="19"/>
        <v>4250</v>
      </c>
      <c r="J169" s="53">
        <f t="shared" si="20"/>
        <v>3950</v>
      </c>
      <c r="K169" s="48">
        <v>3760</v>
      </c>
      <c r="L169" s="33"/>
      <c r="M169" s="32"/>
      <c r="N169">
        <f t="shared" si="21"/>
        <v>0</v>
      </c>
      <c r="O169">
        <f t="shared" si="22"/>
        <v>0</v>
      </c>
      <c r="P169">
        <f t="shared" si="23"/>
        <v>0</v>
      </c>
    </row>
    <row r="170" spans="2:16" s="3" customFormat="1" ht="24" customHeight="1" x14ac:dyDescent="0.25">
      <c r="B170" s="24" t="s">
        <v>129</v>
      </c>
      <c r="C170" s="77" t="s">
        <v>379</v>
      </c>
      <c r="D170" s="72" t="s">
        <v>386</v>
      </c>
      <c r="E170" s="60" t="s">
        <v>42</v>
      </c>
      <c r="F170"/>
      <c r="G170" s="21" t="s">
        <v>205</v>
      </c>
      <c r="H170" s="53">
        <f>100*ROUND((K170*1.9/100),0)</f>
        <v>7100</v>
      </c>
      <c r="I170" s="53">
        <f>50*ROUND((K170*1.13/50),0)</f>
        <v>4250</v>
      </c>
      <c r="J170" s="53">
        <f>10*ROUND((K170*1.05/10),0)</f>
        <v>3950</v>
      </c>
      <c r="K170" s="48">
        <v>3760</v>
      </c>
      <c r="L170" s="33"/>
      <c r="M170" s="32"/>
      <c r="N170">
        <f t="shared" si="21"/>
        <v>0</v>
      </c>
      <c r="O170">
        <f t="shared" si="22"/>
        <v>0</v>
      </c>
      <c r="P170">
        <f t="shared" si="23"/>
        <v>0</v>
      </c>
    </row>
    <row r="171" spans="2:16" s="3" customFormat="1" ht="24" customHeight="1" x14ac:dyDescent="0.3">
      <c r="B171" s="24" t="s">
        <v>429</v>
      </c>
      <c r="C171" s="77" t="s">
        <v>379</v>
      </c>
      <c r="D171" s="72" t="s">
        <v>386</v>
      </c>
      <c r="E171" s="61" t="s">
        <v>430</v>
      </c>
      <c r="F171" s="46"/>
      <c r="G171" s="47" t="s">
        <v>205</v>
      </c>
      <c r="H171" s="53">
        <f>100*ROUND((K171*1.9/100),0)</f>
        <v>8400</v>
      </c>
      <c r="I171" s="53">
        <f>50*ROUND((K171*1.13/50),0)</f>
        <v>5000</v>
      </c>
      <c r="J171" s="53">
        <f>10*ROUND((K171*1.05/10),0)</f>
        <v>4630</v>
      </c>
      <c r="K171" s="48">
        <v>4410</v>
      </c>
      <c r="L171" s="45"/>
      <c r="M171" s="32"/>
      <c r="N171">
        <f t="shared" si="21"/>
        <v>0</v>
      </c>
      <c r="O171">
        <f t="shared" si="22"/>
        <v>0</v>
      </c>
      <c r="P171">
        <f t="shared" si="23"/>
        <v>0</v>
      </c>
    </row>
    <row r="172" spans="2:16" s="3" customFormat="1" ht="24" customHeight="1" x14ac:dyDescent="0.3">
      <c r="B172" s="24" t="s">
        <v>130</v>
      </c>
      <c r="C172" s="77" t="s">
        <v>379</v>
      </c>
      <c r="D172" s="72" t="s">
        <v>386</v>
      </c>
      <c r="E172" s="61" t="s">
        <v>43</v>
      </c>
      <c r="F172" s="46"/>
      <c r="G172" s="47" t="s">
        <v>205</v>
      </c>
      <c r="H172" s="53">
        <f t="shared" ref="H172:H175" si="24">100*ROUND((K172*1.9/100),0)</f>
        <v>8400</v>
      </c>
      <c r="I172" s="53">
        <f t="shared" ref="I172:I175" si="25">50*ROUND((K172*1.13/50),0)</f>
        <v>5000</v>
      </c>
      <c r="J172" s="53">
        <f t="shared" ref="J172:J238" si="26">10*ROUND((K172*1.05/10),0)</f>
        <v>4630</v>
      </c>
      <c r="K172" s="48">
        <v>4410</v>
      </c>
      <c r="L172" s="45"/>
      <c r="M172" s="32"/>
      <c r="N172">
        <f t="shared" si="21"/>
        <v>0</v>
      </c>
      <c r="O172">
        <f t="shared" si="22"/>
        <v>0</v>
      </c>
      <c r="P172">
        <f t="shared" si="23"/>
        <v>0</v>
      </c>
    </row>
    <row r="173" spans="2:16" s="3" customFormat="1" ht="24" customHeight="1" x14ac:dyDescent="0.3">
      <c r="B173" s="24" t="s">
        <v>431</v>
      </c>
      <c r="C173" s="77" t="s">
        <v>379</v>
      </c>
      <c r="D173" s="72" t="s">
        <v>386</v>
      </c>
      <c r="E173" s="61" t="s">
        <v>432</v>
      </c>
      <c r="F173" s="46"/>
      <c r="G173" s="47" t="s">
        <v>205</v>
      </c>
      <c r="H173" s="53">
        <f t="shared" si="24"/>
        <v>8400</v>
      </c>
      <c r="I173" s="53">
        <f t="shared" si="25"/>
        <v>5000</v>
      </c>
      <c r="J173" s="53">
        <f t="shared" si="26"/>
        <v>4630</v>
      </c>
      <c r="K173" s="48">
        <v>4410</v>
      </c>
      <c r="L173" s="45"/>
      <c r="M173" s="32"/>
      <c r="N173">
        <f t="shared" si="21"/>
        <v>0</v>
      </c>
      <c r="O173">
        <f t="shared" si="22"/>
        <v>0</v>
      </c>
      <c r="P173">
        <f t="shared" si="23"/>
        <v>0</v>
      </c>
    </row>
    <row r="174" spans="2:16" s="3" customFormat="1" ht="24" customHeight="1" x14ac:dyDescent="0.3">
      <c r="B174" s="24" t="s">
        <v>131</v>
      </c>
      <c r="C174" s="77" t="s">
        <v>379</v>
      </c>
      <c r="D174" s="72" t="s">
        <v>386</v>
      </c>
      <c r="E174" s="61" t="s">
        <v>44</v>
      </c>
      <c r="F174" s="46"/>
      <c r="G174" s="47" t="s">
        <v>205</v>
      </c>
      <c r="H174" s="53">
        <f t="shared" si="24"/>
        <v>8400</v>
      </c>
      <c r="I174" s="53">
        <f t="shared" si="25"/>
        <v>5000</v>
      </c>
      <c r="J174" s="53">
        <f t="shared" si="26"/>
        <v>4630</v>
      </c>
      <c r="K174" s="48">
        <v>4410</v>
      </c>
      <c r="L174" s="45"/>
      <c r="M174" s="32"/>
      <c r="N174">
        <f t="shared" si="21"/>
        <v>0</v>
      </c>
      <c r="O174">
        <f t="shared" si="22"/>
        <v>0</v>
      </c>
      <c r="P174">
        <f t="shared" si="23"/>
        <v>0</v>
      </c>
    </row>
    <row r="175" spans="2:16" s="3" customFormat="1" ht="24" customHeight="1" x14ac:dyDescent="0.3">
      <c r="B175" s="24" t="s">
        <v>191</v>
      </c>
      <c r="C175" s="77" t="s">
        <v>379</v>
      </c>
      <c r="D175" s="72" t="s">
        <v>387</v>
      </c>
      <c r="E175" s="61" t="s">
        <v>562</v>
      </c>
      <c r="F175" s="46"/>
      <c r="G175" s="47" t="s">
        <v>205</v>
      </c>
      <c r="H175" s="53">
        <f t="shared" si="24"/>
        <v>8400</v>
      </c>
      <c r="I175" s="53">
        <f t="shared" si="25"/>
        <v>5000</v>
      </c>
      <c r="J175" s="53">
        <f t="shared" si="26"/>
        <v>4630</v>
      </c>
      <c r="K175" s="48">
        <v>4410</v>
      </c>
      <c r="L175" s="45"/>
      <c r="M175" s="32"/>
      <c r="N175">
        <f t="shared" si="21"/>
        <v>0</v>
      </c>
      <c r="O175">
        <f t="shared" si="22"/>
        <v>0</v>
      </c>
      <c r="P175">
        <f t="shared" si="23"/>
        <v>0</v>
      </c>
    </row>
    <row r="176" spans="2:16" s="3" customFormat="1" ht="24" customHeight="1" x14ac:dyDescent="0.25">
      <c r="B176" s="24" t="s">
        <v>192</v>
      </c>
      <c r="C176" s="77" t="s">
        <v>379</v>
      </c>
      <c r="D176" s="72" t="s">
        <v>434</v>
      </c>
      <c r="E176" s="58" t="s">
        <v>563</v>
      </c>
      <c r="F176"/>
      <c r="G176" s="21" t="s">
        <v>205</v>
      </c>
      <c r="H176" s="53">
        <f>100*ROUND((K176*1.9/100),0)</f>
        <v>9600</v>
      </c>
      <c r="I176" s="53">
        <f>50*ROUND((K176*1.13/50),0)</f>
        <v>5700</v>
      </c>
      <c r="J176" s="53">
        <f>10*ROUND((K176*1.05/10),0)</f>
        <v>5290</v>
      </c>
      <c r="K176" s="48">
        <v>5040</v>
      </c>
      <c r="L176" s="33"/>
      <c r="M176" s="32"/>
      <c r="N176"/>
      <c r="O176"/>
      <c r="P176"/>
    </row>
    <row r="177" spans="2:16" s="3" customFormat="1" ht="24" customHeight="1" x14ac:dyDescent="0.25">
      <c r="B177" s="24" t="s">
        <v>193</v>
      </c>
      <c r="C177" s="77" t="s">
        <v>379</v>
      </c>
      <c r="D177" s="72" t="s">
        <v>434</v>
      </c>
      <c r="E177" s="58" t="s">
        <v>564</v>
      </c>
      <c r="F177"/>
      <c r="G177" s="21" t="s">
        <v>205</v>
      </c>
      <c r="H177" s="53">
        <f>100*ROUND((K177*1.9/100),0)</f>
        <v>9600</v>
      </c>
      <c r="I177" s="53">
        <f>50*ROUND((K177*1.13/50),0)</f>
        <v>5700</v>
      </c>
      <c r="J177" s="53">
        <f>10*ROUND((K177*1.05/10),0)</f>
        <v>5290</v>
      </c>
      <c r="K177" s="48">
        <v>5040</v>
      </c>
      <c r="L177" s="33"/>
      <c r="M177" s="32"/>
      <c r="N177"/>
      <c r="O177"/>
      <c r="P177"/>
    </row>
    <row r="178" spans="2:16" s="3" customFormat="1" ht="24" customHeight="1" x14ac:dyDescent="0.25">
      <c r="B178" s="24"/>
      <c r="C178" s="77" t="s">
        <v>379</v>
      </c>
      <c r="D178" s="72" t="s">
        <v>434</v>
      </c>
      <c r="E178" s="107" t="s">
        <v>748</v>
      </c>
      <c r="F178"/>
      <c r="G178" s="21" t="s">
        <v>205</v>
      </c>
      <c r="H178" s="53">
        <f t="shared" ref="H178:H180" si="27">100*ROUND((K178*1.9/100),0)</f>
        <v>11700</v>
      </c>
      <c r="I178" s="53">
        <f t="shared" ref="I178:I180" si="28">50*ROUND((K178*1.13/50),0)</f>
        <v>6950</v>
      </c>
      <c r="J178" s="53">
        <f t="shared" ref="J178:J180" si="29">10*ROUND((K178*1.05/10),0)</f>
        <v>6450</v>
      </c>
      <c r="K178" s="48">
        <v>6140</v>
      </c>
      <c r="L178" s="33"/>
      <c r="M178" s="32"/>
      <c r="N178">
        <f>I176*L176</f>
        <v>0</v>
      </c>
      <c r="O178">
        <f>J176*L176</f>
        <v>0</v>
      </c>
      <c r="P178">
        <f>K176*L176</f>
        <v>0</v>
      </c>
    </row>
    <row r="179" spans="2:16" s="3" customFormat="1" ht="24" customHeight="1" x14ac:dyDescent="0.25">
      <c r="B179" s="24"/>
      <c r="C179" s="77" t="s">
        <v>379</v>
      </c>
      <c r="D179" s="72" t="s">
        <v>434</v>
      </c>
      <c r="E179" s="107" t="s">
        <v>749</v>
      </c>
      <c r="F179"/>
      <c r="G179" s="21" t="s">
        <v>205</v>
      </c>
      <c r="H179" s="53">
        <f t="shared" si="27"/>
        <v>11700</v>
      </c>
      <c r="I179" s="53">
        <f t="shared" si="28"/>
        <v>6950</v>
      </c>
      <c r="J179" s="53">
        <f t="shared" si="29"/>
        <v>6450</v>
      </c>
      <c r="K179" s="48">
        <v>6140</v>
      </c>
      <c r="L179" s="33"/>
      <c r="M179" s="32"/>
      <c r="N179">
        <f>I177*L177</f>
        <v>0</v>
      </c>
      <c r="O179">
        <f>J177*L177</f>
        <v>0</v>
      </c>
      <c r="P179">
        <f>K177*L177</f>
        <v>0</v>
      </c>
    </row>
    <row r="180" spans="2:16" s="3" customFormat="1" ht="24" customHeight="1" x14ac:dyDescent="0.25">
      <c r="B180" s="24"/>
      <c r="C180" s="77" t="s">
        <v>379</v>
      </c>
      <c r="D180" s="72" t="s">
        <v>434</v>
      </c>
      <c r="E180" s="107" t="s">
        <v>744</v>
      </c>
      <c r="F180"/>
      <c r="G180" s="21" t="s">
        <v>205</v>
      </c>
      <c r="H180" s="53">
        <f t="shared" si="27"/>
        <v>6000</v>
      </c>
      <c r="I180" s="53">
        <f t="shared" si="28"/>
        <v>3550</v>
      </c>
      <c r="J180" s="53">
        <f t="shared" si="29"/>
        <v>3310</v>
      </c>
      <c r="K180" s="48">
        <v>3150</v>
      </c>
      <c r="L180" s="33"/>
      <c r="M180" s="32"/>
      <c r="N180">
        <f>I177*L177</f>
        <v>0</v>
      </c>
      <c r="O180">
        <f>J177*L177</f>
        <v>0</v>
      </c>
      <c r="P180">
        <f>K177*L177</f>
        <v>0</v>
      </c>
    </row>
    <row r="181" spans="2:16" s="3" customFormat="1" ht="24" customHeight="1" x14ac:dyDescent="0.25">
      <c r="B181" s="24" t="s">
        <v>132</v>
      </c>
      <c r="C181" s="77" t="s">
        <v>379</v>
      </c>
      <c r="D181" s="72" t="s">
        <v>433</v>
      </c>
      <c r="E181" s="58" t="s">
        <v>45</v>
      </c>
      <c r="F181"/>
      <c r="G181" s="21" t="s">
        <v>205</v>
      </c>
      <c r="H181" s="53">
        <f t="shared" ref="H181:H244" si="30">100*ROUND((K181*1.9/100),0)</f>
        <v>4000</v>
      </c>
      <c r="I181" s="53">
        <f t="shared" ref="I181:I244" si="31">50*ROUND((K181*1.13/50),0)</f>
        <v>2350</v>
      </c>
      <c r="J181" s="53">
        <f t="shared" si="26"/>
        <v>2210</v>
      </c>
      <c r="K181" s="48">
        <v>2100</v>
      </c>
      <c r="L181" s="33"/>
      <c r="M181" s="32"/>
      <c r="N181">
        <f t="shared" si="21"/>
        <v>0</v>
      </c>
      <c r="O181">
        <f t="shared" si="22"/>
        <v>0</v>
      </c>
      <c r="P181">
        <f t="shared" si="23"/>
        <v>0</v>
      </c>
    </row>
    <row r="182" spans="2:16" s="3" customFormat="1" ht="24" customHeight="1" x14ac:dyDescent="0.25">
      <c r="B182" s="24" t="s">
        <v>133</v>
      </c>
      <c r="C182" s="77" t="s">
        <v>379</v>
      </c>
      <c r="D182" s="72" t="s">
        <v>433</v>
      </c>
      <c r="E182" s="58" t="s">
        <v>46</v>
      </c>
      <c r="F182"/>
      <c r="G182" s="21" t="s">
        <v>205</v>
      </c>
      <c r="H182" s="53">
        <f t="shared" si="30"/>
        <v>4000</v>
      </c>
      <c r="I182" s="53">
        <f t="shared" si="31"/>
        <v>2350</v>
      </c>
      <c r="J182" s="53">
        <f t="shared" si="26"/>
        <v>2210</v>
      </c>
      <c r="K182" s="48">
        <v>2100</v>
      </c>
      <c r="L182" s="33"/>
      <c r="M182" s="32"/>
      <c r="N182">
        <f t="shared" si="21"/>
        <v>0</v>
      </c>
      <c r="O182">
        <f t="shared" si="22"/>
        <v>0</v>
      </c>
      <c r="P182">
        <f t="shared" si="23"/>
        <v>0</v>
      </c>
    </row>
    <row r="183" spans="2:16" s="3" customFormat="1" ht="24" customHeight="1" x14ac:dyDescent="0.25">
      <c r="B183" s="24" t="s">
        <v>134</v>
      </c>
      <c r="C183" s="77" t="s">
        <v>379</v>
      </c>
      <c r="D183" s="72" t="s">
        <v>435</v>
      </c>
      <c r="E183" s="58" t="s">
        <v>195</v>
      </c>
      <c r="F183"/>
      <c r="G183" s="21" t="s">
        <v>205</v>
      </c>
      <c r="H183" s="53">
        <f t="shared" si="30"/>
        <v>6000</v>
      </c>
      <c r="I183" s="53">
        <f t="shared" si="31"/>
        <v>3550</v>
      </c>
      <c r="J183" s="53">
        <f t="shared" si="26"/>
        <v>3310</v>
      </c>
      <c r="K183" s="48">
        <v>3150</v>
      </c>
      <c r="L183" s="33"/>
      <c r="M183" s="32"/>
      <c r="N183">
        <f t="shared" si="21"/>
        <v>0</v>
      </c>
      <c r="O183">
        <f t="shared" si="22"/>
        <v>0</v>
      </c>
      <c r="P183">
        <f t="shared" si="23"/>
        <v>0</v>
      </c>
    </row>
    <row r="184" spans="2:16" s="3" customFormat="1" ht="24" customHeight="1" x14ac:dyDescent="0.25">
      <c r="B184" s="24" t="s">
        <v>135</v>
      </c>
      <c r="C184" s="77" t="s">
        <v>379</v>
      </c>
      <c r="D184" s="72" t="s">
        <v>435</v>
      </c>
      <c r="E184" s="58" t="s">
        <v>194</v>
      </c>
      <c r="F184"/>
      <c r="G184" s="21" t="s">
        <v>205</v>
      </c>
      <c r="H184" s="53">
        <f t="shared" si="30"/>
        <v>6000</v>
      </c>
      <c r="I184" s="53">
        <f t="shared" si="31"/>
        <v>3550</v>
      </c>
      <c r="J184" s="53">
        <f t="shared" si="26"/>
        <v>3310</v>
      </c>
      <c r="K184" s="48">
        <v>3150</v>
      </c>
      <c r="L184" s="33"/>
      <c r="M184" s="32"/>
      <c r="N184">
        <f t="shared" si="21"/>
        <v>0</v>
      </c>
      <c r="O184">
        <f t="shared" si="22"/>
        <v>0</v>
      </c>
      <c r="P184">
        <f t="shared" si="23"/>
        <v>0</v>
      </c>
    </row>
    <row r="185" spans="2:16" s="3" customFormat="1" ht="24" customHeight="1" x14ac:dyDescent="0.25">
      <c r="B185" s="24" t="s">
        <v>436</v>
      </c>
      <c r="C185" s="77" t="s">
        <v>379</v>
      </c>
      <c r="D185" s="72" t="s">
        <v>435</v>
      </c>
      <c r="E185" s="58" t="s">
        <v>437</v>
      </c>
      <c r="F185"/>
      <c r="G185" s="21" t="s">
        <v>205</v>
      </c>
      <c r="H185" s="53">
        <f t="shared" si="30"/>
        <v>6000</v>
      </c>
      <c r="I185" s="53">
        <f t="shared" si="31"/>
        <v>3550</v>
      </c>
      <c r="J185" s="53">
        <f t="shared" si="26"/>
        <v>3310</v>
      </c>
      <c r="K185" s="48">
        <v>3150</v>
      </c>
      <c r="L185" s="33"/>
      <c r="M185" s="32"/>
      <c r="N185">
        <f t="shared" si="21"/>
        <v>0</v>
      </c>
      <c r="O185">
        <f t="shared" si="22"/>
        <v>0</v>
      </c>
      <c r="P185">
        <f t="shared" si="23"/>
        <v>0</v>
      </c>
    </row>
    <row r="186" spans="2:16" s="3" customFormat="1" ht="24" customHeight="1" x14ac:dyDescent="0.25">
      <c r="B186" s="24" t="s">
        <v>136</v>
      </c>
      <c r="C186" s="77" t="s">
        <v>379</v>
      </c>
      <c r="D186" s="72" t="s">
        <v>435</v>
      </c>
      <c r="E186" s="58" t="s">
        <v>47</v>
      </c>
      <c r="F186"/>
      <c r="G186" s="21" t="s">
        <v>205</v>
      </c>
      <c r="H186" s="53">
        <f t="shared" si="30"/>
        <v>6000</v>
      </c>
      <c r="I186" s="53">
        <f t="shared" si="31"/>
        <v>3550</v>
      </c>
      <c r="J186" s="53">
        <f t="shared" si="26"/>
        <v>3310</v>
      </c>
      <c r="K186" s="48">
        <v>3150</v>
      </c>
      <c r="L186" s="33"/>
      <c r="M186" s="32"/>
      <c r="N186">
        <f t="shared" si="21"/>
        <v>0</v>
      </c>
      <c r="O186">
        <f t="shared" si="22"/>
        <v>0</v>
      </c>
      <c r="P186">
        <f t="shared" si="23"/>
        <v>0</v>
      </c>
    </row>
    <row r="187" spans="2:16" s="3" customFormat="1" ht="24" customHeight="1" x14ac:dyDescent="0.25">
      <c r="B187" s="24" t="s">
        <v>438</v>
      </c>
      <c r="C187" s="77" t="s">
        <v>379</v>
      </c>
      <c r="D187" s="72" t="s">
        <v>440</v>
      </c>
      <c r="E187" s="58" t="s">
        <v>439</v>
      </c>
      <c r="F187"/>
      <c r="G187" s="21" t="s">
        <v>205</v>
      </c>
      <c r="H187" s="53">
        <f t="shared" si="30"/>
        <v>3300</v>
      </c>
      <c r="I187" s="53">
        <f t="shared" si="31"/>
        <v>2000</v>
      </c>
      <c r="J187" s="53">
        <f t="shared" si="26"/>
        <v>1850</v>
      </c>
      <c r="K187" s="48">
        <v>1760</v>
      </c>
      <c r="L187" s="33"/>
      <c r="M187" s="32"/>
      <c r="N187">
        <f t="shared" si="21"/>
        <v>0</v>
      </c>
      <c r="O187">
        <f t="shared" si="22"/>
        <v>0</v>
      </c>
      <c r="P187">
        <f t="shared" si="23"/>
        <v>0</v>
      </c>
    </row>
    <row r="188" spans="2:16" s="3" customFormat="1" ht="24" customHeight="1" x14ac:dyDescent="0.25">
      <c r="B188" s="24" t="s">
        <v>137</v>
      </c>
      <c r="C188" s="77" t="s">
        <v>379</v>
      </c>
      <c r="D188" s="72" t="s">
        <v>440</v>
      </c>
      <c r="E188" s="58" t="s">
        <v>48</v>
      </c>
      <c r="F188"/>
      <c r="G188" s="21" t="s">
        <v>205</v>
      </c>
      <c r="H188" s="53">
        <f t="shared" si="30"/>
        <v>4200</v>
      </c>
      <c r="I188" s="53">
        <f t="shared" si="31"/>
        <v>2500</v>
      </c>
      <c r="J188" s="53">
        <f t="shared" si="26"/>
        <v>2330</v>
      </c>
      <c r="K188" s="48">
        <v>2220</v>
      </c>
      <c r="L188" s="33"/>
      <c r="M188" s="32"/>
      <c r="N188">
        <f t="shared" si="21"/>
        <v>0</v>
      </c>
      <c r="O188">
        <f t="shared" si="22"/>
        <v>0</v>
      </c>
      <c r="P188">
        <f t="shared" si="23"/>
        <v>0</v>
      </c>
    </row>
    <row r="189" spans="2:16" s="3" customFormat="1" ht="24" customHeight="1" x14ac:dyDescent="0.25">
      <c r="B189" s="24" t="s">
        <v>138</v>
      </c>
      <c r="C189" s="77" t="s">
        <v>379</v>
      </c>
      <c r="D189" s="72" t="s">
        <v>388</v>
      </c>
      <c r="E189" s="58" t="s">
        <v>49</v>
      </c>
      <c r="F189"/>
      <c r="G189" s="21" t="s">
        <v>205</v>
      </c>
      <c r="H189" s="53">
        <f t="shared" si="30"/>
        <v>3900</v>
      </c>
      <c r="I189" s="53">
        <f t="shared" si="31"/>
        <v>2300</v>
      </c>
      <c r="J189" s="53">
        <f t="shared" si="26"/>
        <v>2130</v>
      </c>
      <c r="K189" s="48">
        <v>2030</v>
      </c>
      <c r="L189" s="33"/>
      <c r="M189" s="32"/>
      <c r="N189">
        <f t="shared" si="21"/>
        <v>0</v>
      </c>
      <c r="O189">
        <f t="shared" si="22"/>
        <v>0</v>
      </c>
      <c r="P189">
        <f t="shared" si="23"/>
        <v>0</v>
      </c>
    </row>
    <row r="190" spans="2:16" s="3" customFormat="1" ht="24" customHeight="1" x14ac:dyDescent="0.25">
      <c r="B190" s="24" t="s">
        <v>441</v>
      </c>
      <c r="C190" s="77" t="s">
        <v>379</v>
      </c>
      <c r="D190" s="72" t="s">
        <v>453</v>
      </c>
      <c r="E190" s="58" t="s">
        <v>452</v>
      </c>
      <c r="F190"/>
      <c r="G190" s="21" t="s">
        <v>205</v>
      </c>
      <c r="H190" s="53">
        <f t="shared" si="30"/>
        <v>5500</v>
      </c>
      <c r="I190" s="53">
        <f t="shared" si="31"/>
        <v>3250</v>
      </c>
      <c r="J190" s="53">
        <f t="shared" si="26"/>
        <v>3030</v>
      </c>
      <c r="K190" s="48">
        <v>2890</v>
      </c>
      <c r="L190" s="33"/>
      <c r="M190" s="32"/>
      <c r="N190">
        <f t="shared" si="21"/>
        <v>0</v>
      </c>
      <c r="O190">
        <f t="shared" si="22"/>
        <v>0</v>
      </c>
      <c r="P190">
        <f t="shared" si="23"/>
        <v>0</v>
      </c>
    </row>
    <row r="191" spans="2:16" s="3" customFormat="1" ht="24" customHeight="1" x14ac:dyDescent="0.25">
      <c r="B191" s="24" t="s">
        <v>149</v>
      </c>
      <c r="C191" s="77" t="s">
        <v>379</v>
      </c>
      <c r="D191" s="72" t="s">
        <v>389</v>
      </c>
      <c r="E191" s="58" t="s">
        <v>457</v>
      </c>
      <c r="F191"/>
      <c r="G191" s="21" t="s">
        <v>205</v>
      </c>
      <c r="H191" s="53">
        <f t="shared" si="30"/>
        <v>2400</v>
      </c>
      <c r="I191" s="53">
        <f t="shared" si="31"/>
        <v>1400</v>
      </c>
      <c r="J191" s="53">
        <f t="shared" si="26"/>
        <v>1310</v>
      </c>
      <c r="K191" s="48">
        <v>1250</v>
      </c>
      <c r="L191" s="33"/>
      <c r="M191" s="32"/>
      <c r="N191">
        <f t="shared" si="21"/>
        <v>0</v>
      </c>
      <c r="O191">
        <f t="shared" si="22"/>
        <v>0</v>
      </c>
      <c r="P191">
        <f t="shared" si="23"/>
        <v>0</v>
      </c>
    </row>
    <row r="192" spans="2:16" s="3" customFormat="1" ht="24" customHeight="1" x14ac:dyDescent="0.25">
      <c r="B192" s="24" t="s">
        <v>150</v>
      </c>
      <c r="C192" s="77" t="s">
        <v>379</v>
      </c>
      <c r="D192" s="72" t="s">
        <v>389</v>
      </c>
      <c r="E192" s="58" t="s">
        <v>458</v>
      </c>
      <c r="F192"/>
      <c r="G192" s="21" t="s">
        <v>205</v>
      </c>
      <c r="H192" s="53">
        <f t="shared" si="30"/>
        <v>2400</v>
      </c>
      <c r="I192" s="53">
        <f t="shared" si="31"/>
        <v>1400</v>
      </c>
      <c r="J192" s="53">
        <f t="shared" si="26"/>
        <v>1310</v>
      </c>
      <c r="K192" s="48">
        <v>1250</v>
      </c>
      <c r="L192" s="33"/>
      <c r="M192" s="32"/>
      <c r="N192">
        <f t="shared" si="21"/>
        <v>0</v>
      </c>
      <c r="O192">
        <f t="shared" si="22"/>
        <v>0</v>
      </c>
      <c r="P192">
        <f t="shared" si="23"/>
        <v>0</v>
      </c>
    </row>
    <row r="193" spans="2:16" s="3" customFormat="1" ht="24" customHeight="1" x14ac:dyDescent="0.25">
      <c r="B193" s="24" t="s">
        <v>151</v>
      </c>
      <c r="C193" s="77" t="s">
        <v>379</v>
      </c>
      <c r="D193" s="72" t="s">
        <v>389</v>
      </c>
      <c r="E193" s="58" t="s">
        <v>459</v>
      </c>
      <c r="F193"/>
      <c r="G193" s="21" t="s">
        <v>205</v>
      </c>
      <c r="H193" s="53">
        <f t="shared" si="30"/>
        <v>2400</v>
      </c>
      <c r="I193" s="53">
        <f t="shared" si="31"/>
        <v>1400</v>
      </c>
      <c r="J193" s="53">
        <f t="shared" si="26"/>
        <v>1310</v>
      </c>
      <c r="K193" s="48">
        <v>1250</v>
      </c>
      <c r="L193" s="33"/>
      <c r="M193" s="32"/>
      <c r="N193">
        <f t="shared" si="21"/>
        <v>0</v>
      </c>
      <c r="O193">
        <f t="shared" si="22"/>
        <v>0</v>
      </c>
      <c r="P193">
        <f t="shared" si="23"/>
        <v>0</v>
      </c>
    </row>
    <row r="194" spans="2:16" s="3" customFormat="1" ht="24" customHeight="1" x14ac:dyDescent="0.25">
      <c r="B194" s="24" t="s">
        <v>152</v>
      </c>
      <c r="C194" s="77" t="s">
        <v>379</v>
      </c>
      <c r="D194" s="72" t="s">
        <v>389</v>
      </c>
      <c r="E194" s="58" t="s">
        <v>460</v>
      </c>
      <c r="F194"/>
      <c r="G194" s="21" t="s">
        <v>205</v>
      </c>
      <c r="H194" s="53">
        <f t="shared" si="30"/>
        <v>2400</v>
      </c>
      <c r="I194" s="53">
        <f t="shared" si="31"/>
        <v>1400</v>
      </c>
      <c r="J194" s="53">
        <f t="shared" si="26"/>
        <v>1310</v>
      </c>
      <c r="K194" s="48">
        <v>1250</v>
      </c>
      <c r="L194" s="33"/>
      <c r="M194" s="32"/>
      <c r="N194">
        <f t="shared" si="21"/>
        <v>0</v>
      </c>
      <c r="O194">
        <f t="shared" si="22"/>
        <v>0</v>
      </c>
      <c r="P194">
        <f t="shared" si="23"/>
        <v>0</v>
      </c>
    </row>
    <row r="195" spans="2:16" s="3" customFormat="1" ht="24" customHeight="1" x14ac:dyDescent="0.25">
      <c r="B195" s="24" t="s">
        <v>188</v>
      </c>
      <c r="C195" s="77" t="s">
        <v>379</v>
      </c>
      <c r="D195" s="72" t="s">
        <v>389</v>
      </c>
      <c r="E195" s="58" t="s">
        <v>461</v>
      </c>
      <c r="F195"/>
      <c r="G195" s="21" t="s">
        <v>205</v>
      </c>
      <c r="H195" s="53">
        <f t="shared" si="30"/>
        <v>2400</v>
      </c>
      <c r="I195" s="53">
        <f t="shared" si="31"/>
        <v>1400</v>
      </c>
      <c r="J195" s="53">
        <f t="shared" si="26"/>
        <v>1310</v>
      </c>
      <c r="K195" s="48">
        <v>1250</v>
      </c>
      <c r="L195" s="33"/>
      <c r="M195" s="32"/>
      <c r="N195"/>
      <c r="O195"/>
      <c r="P195"/>
    </row>
    <row r="196" spans="2:16" s="3" customFormat="1" ht="24" customHeight="1" x14ac:dyDescent="0.25">
      <c r="B196" s="24" t="s">
        <v>456</v>
      </c>
      <c r="C196" s="77" t="s">
        <v>379</v>
      </c>
      <c r="D196" s="72" t="s">
        <v>389</v>
      </c>
      <c r="E196" s="58" t="s">
        <v>462</v>
      </c>
      <c r="F196"/>
      <c r="G196" s="21" t="s">
        <v>205</v>
      </c>
      <c r="H196" s="53">
        <f t="shared" si="30"/>
        <v>2400</v>
      </c>
      <c r="I196" s="53">
        <f t="shared" si="31"/>
        <v>1400</v>
      </c>
      <c r="J196" s="53">
        <f t="shared" si="26"/>
        <v>1310</v>
      </c>
      <c r="K196" s="48">
        <v>1250</v>
      </c>
      <c r="L196" s="33"/>
      <c r="M196" s="32"/>
      <c r="N196">
        <f t="shared" si="21"/>
        <v>0</v>
      </c>
      <c r="O196">
        <f t="shared" si="22"/>
        <v>0</v>
      </c>
      <c r="P196">
        <f t="shared" si="23"/>
        <v>0</v>
      </c>
    </row>
    <row r="197" spans="2:16" s="3" customFormat="1" ht="24" customHeight="1" x14ac:dyDescent="0.25">
      <c r="B197" s="24" t="s">
        <v>225</v>
      </c>
      <c r="C197" s="77" t="s">
        <v>379</v>
      </c>
      <c r="D197" s="73" t="s">
        <v>389</v>
      </c>
      <c r="E197" s="58" t="s">
        <v>463</v>
      </c>
      <c r="F197"/>
      <c r="G197" s="21" t="s">
        <v>205</v>
      </c>
      <c r="H197" s="53">
        <f t="shared" si="30"/>
        <v>2400</v>
      </c>
      <c r="I197" s="53">
        <f t="shared" si="31"/>
        <v>1400</v>
      </c>
      <c r="J197" s="53">
        <f t="shared" si="26"/>
        <v>1310</v>
      </c>
      <c r="K197" s="48">
        <v>1250</v>
      </c>
      <c r="L197" s="33"/>
      <c r="M197" s="32"/>
      <c r="N197">
        <f t="shared" si="21"/>
        <v>0</v>
      </c>
      <c r="O197">
        <f t="shared" si="22"/>
        <v>0</v>
      </c>
      <c r="P197">
        <f t="shared" si="23"/>
        <v>0</v>
      </c>
    </row>
    <row r="198" spans="2:16" s="3" customFormat="1" ht="24" customHeight="1" x14ac:dyDescent="0.25">
      <c r="B198" s="24" t="s">
        <v>226</v>
      </c>
      <c r="C198" s="77" t="s">
        <v>379</v>
      </c>
      <c r="D198" s="73" t="s">
        <v>389</v>
      </c>
      <c r="E198" s="58" t="s">
        <v>464</v>
      </c>
      <c r="F198"/>
      <c r="G198" s="21" t="s">
        <v>205</v>
      </c>
      <c r="H198" s="53">
        <f t="shared" si="30"/>
        <v>2400</v>
      </c>
      <c r="I198" s="53">
        <f t="shared" si="31"/>
        <v>1400</v>
      </c>
      <c r="J198" s="53">
        <f t="shared" si="26"/>
        <v>1310</v>
      </c>
      <c r="K198" s="48">
        <v>1250</v>
      </c>
      <c r="L198" s="33"/>
      <c r="M198" s="32"/>
      <c r="N198">
        <f t="shared" si="21"/>
        <v>0</v>
      </c>
      <c r="O198">
        <f t="shared" si="22"/>
        <v>0</v>
      </c>
      <c r="P198">
        <f t="shared" si="23"/>
        <v>0</v>
      </c>
    </row>
    <row r="199" spans="2:16" s="3" customFormat="1" ht="24" customHeight="1" x14ac:dyDescent="0.25">
      <c r="B199" s="24" t="s">
        <v>227</v>
      </c>
      <c r="C199" s="77" t="s">
        <v>379</v>
      </c>
      <c r="D199" s="73" t="s">
        <v>389</v>
      </c>
      <c r="E199" s="58" t="s">
        <v>465</v>
      </c>
      <c r="F199"/>
      <c r="G199" s="21" t="s">
        <v>205</v>
      </c>
      <c r="H199" s="53">
        <f t="shared" si="30"/>
        <v>2400</v>
      </c>
      <c r="I199" s="53">
        <f t="shared" si="31"/>
        <v>1400</v>
      </c>
      <c r="J199" s="53">
        <f t="shared" si="26"/>
        <v>1310</v>
      </c>
      <c r="K199" s="48">
        <v>1250</v>
      </c>
      <c r="L199" s="33"/>
      <c r="M199" s="32"/>
      <c r="N199">
        <f t="shared" si="21"/>
        <v>0</v>
      </c>
      <c r="O199">
        <f t="shared" si="22"/>
        <v>0</v>
      </c>
      <c r="P199">
        <f t="shared" si="23"/>
        <v>0</v>
      </c>
    </row>
    <row r="200" spans="2:16" s="3" customFormat="1" ht="24" customHeight="1" x14ac:dyDescent="0.25">
      <c r="B200" s="24" t="s">
        <v>228</v>
      </c>
      <c r="C200" s="77" t="s">
        <v>379</v>
      </c>
      <c r="D200" s="73" t="s">
        <v>389</v>
      </c>
      <c r="E200" s="58" t="s">
        <v>442</v>
      </c>
      <c r="F200"/>
      <c r="G200" s="21" t="s">
        <v>205</v>
      </c>
      <c r="H200" s="53">
        <f t="shared" si="30"/>
        <v>2400</v>
      </c>
      <c r="I200" s="53">
        <f t="shared" si="31"/>
        <v>1400</v>
      </c>
      <c r="J200" s="53">
        <f t="shared" si="26"/>
        <v>1310</v>
      </c>
      <c r="K200" s="48">
        <v>1250</v>
      </c>
      <c r="L200" s="33"/>
      <c r="M200" s="32"/>
      <c r="N200">
        <f t="shared" si="21"/>
        <v>0</v>
      </c>
      <c r="O200">
        <f t="shared" si="22"/>
        <v>0</v>
      </c>
      <c r="P200">
        <f t="shared" si="23"/>
        <v>0</v>
      </c>
    </row>
    <row r="201" spans="2:16" s="3" customFormat="1" ht="24" customHeight="1" x14ac:dyDescent="0.25">
      <c r="B201" s="24" t="s">
        <v>153</v>
      </c>
      <c r="C201" s="77" t="s">
        <v>379</v>
      </c>
      <c r="D201" s="74" t="s">
        <v>451</v>
      </c>
      <c r="E201" s="58" t="s">
        <v>443</v>
      </c>
      <c r="F201"/>
      <c r="G201" s="21" t="s">
        <v>205</v>
      </c>
      <c r="H201" s="53">
        <f t="shared" si="30"/>
        <v>3600</v>
      </c>
      <c r="I201" s="53">
        <f t="shared" si="31"/>
        <v>2100</v>
      </c>
      <c r="J201" s="53">
        <f t="shared" si="26"/>
        <v>1960</v>
      </c>
      <c r="K201" s="48">
        <v>1870</v>
      </c>
      <c r="L201" s="33"/>
      <c r="M201" s="32"/>
      <c r="N201">
        <f t="shared" si="21"/>
        <v>0</v>
      </c>
      <c r="O201">
        <f t="shared" si="22"/>
        <v>0</v>
      </c>
      <c r="P201">
        <f t="shared" si="23"/>
        <v>0</v>
      </c>
    </row>
    <row r="202" spans="2:16" s="3" customFormat="1" ht="24" customHeight="1" x14ac:dyDescent="0.25">
      <c r="B202" s="24" t="s">
        <v>154</v>
      </c>
      <c r="C202" s="77" t="s">
        <v>379</v>
      </c>
      <c r="D202" s="74" t="s">
        <v>451</v>
      </c>
      <c r="E202" s="58" t="s">
        <v>444</v>
      </c>
      <c r="F202"/>
      <c r="G202" s="21" t="s">
        <v>205</v>
      </c>
      <c r="H202" s="53">
        <f t="shared" si="30"/>
        <v>3600</v>
      </c>
      <c r="I202" s="53">
        <f t="shared" si="31"/>
        <v>2100</v>
      </c>
      <c r="J202" s="53">
        <f t="shared" si="26"/>
        <v>1960</v>
      </c>
      <c r="K202" s="48">
        <v>1870</v>
      </c>
      <c r="L202" s="33"/>
      <c r="M202" s="32"/>
      <c r="N202">
        <f t="shared" si="21"/>
        <v>0</v>
      </c>
      <c r="O202">
        <f t="shared" si="22"/>
        <v>0</v>
      </c>
      <c r="P202">
        <f t="shared" si="23"/>
        <v>0</v>
      </c>
    </row>
    <row r="203" spans="2:16" s="3" customFormat="1" ht="24" customHeight="1" x14ac:dyDescent="0.25">
      <c r="B203" s="24" t="s">
        <v>229</v>
      </c>
      <c r="C203" s="77" t="s">
        <v>379</v>
      </c>
      <c r="D203" s="74" t="s">
        <v>451</v>
      </c>
      <c r="E203" s="58" t="s">
        <v>445</v>
      </c>
      <c r="F203"/>
      <c r="G203" s="21" t="s">
        <v>205</v>
      </c>
      <c r="H203" s="53">
        <f t="shared" si="30"/>
        <v>3600</v>
      </c>
      <c r="I203" s="53">
        <f t="shared" si="31"/>
        <v>2100</v>
      </c>
      <c r="J203" s="53">
        <f t="shared" si="26"/>
        <v>1960</v>
      </c>
      <c r="K203" s="48">
        <v>1870</v>
      </c>
      <c r="L203" s="33"/>
      <c r="M203" s="32"/>
      <c r="N203">
        <f t="shared" si="21"/>
        <v>0</v>
      </c>
      <c r="O203">
        <f t="shared" si="22"/>
        <v>0</v>
      </c>
      <c r="P203">
        <f t="shared" si="23"/>
        <v>0</v>
      </c>
    </row>
    <row r="204" spans="2:16" s="3" customFormat="1" ht="24" customHeight="1" x14ac:dyDescent="0.25">
      <c r="B204" s="24" t="s">
        <v>230</v>
      </c>
      <c r="C204" s="77" t="s">
        <v>379</v>
      </c>
      <c r="D204" s="74" t="s">
        <v>451</v>
      </c>
      <c r="E204" s="58" t="s">
        <v>446</v>
      </c>
      <c r="F204"/>
      <c r="G204" s="21" t="s">
        <v>205</v>
      </c>
      <c r="H204" s="53">
        <f t="shared" si="30"/>
        <v>3600</v>
      </c>
      <c r="I204" s="53">
        <f t="shared" si="31"/>
        <v>2100</v>
      </c>
      <c r="J204" s="53">
        <f t="shared" si="26"/>
        <v>1960</v>
      </c>
      <c r="K204" s="48">
        <v>1870</v>
      </c>
      <c r="L204" s="33"/>
      <c r="M204" s="32"/>
      <c r="N204">
        <f t="shared" si="21"/>
        <v>0</v>
      </c>
      <c r="O204">
        <f t="shared" si="22"/>
        <v>0</v>
      </c>
      <c r="P204">
        <f t="shared" si="23"/>
        <v>0</v>
      </c>
    </row>
    <row r="205" spans="2:16" s="3" customFormat="1" ht="24" customHeight="1" x14ac:dyDescent="0.25">
      <c r="B205" s="24" t="s">
        <v>155</v>
      </c>
      <c r="C205" s="77" t="s">
        <v>379</v>
      </c>
      <c r="D205" s="74" t="s">
        <v>451</v>
      </c>
      <c r="E205" s="60" t="s">
        <v>447</v>
      </c>
      <c r="F205"/>
      <c r="G205" s="21" t="s">
        <v>205</v>
      </c>
      <c r="H205" s="53">
        <f t="shared" si="30"/>
        <v>3600</v>
      </c>
      <c r="I205" s="53">
        <f t="shared" si="31"/>
        <v>2100</v>
      </c>
      <c r="J205" s="53">
        <f t="shared" si="26"/>
        <v>1960</v>
      </c>
      <c r="K205" s="48">
        <v>1870</v>
      </c>
      <c r="L205" s="33"/>
      <c r="M205" s="32"/>
      <c r="N205">
        <f t="shared" si="21"/>
        <v>0</v>
      </c>
      <c r="O205">
        <f t="shared" si="22"/>
        <v>0</v>
      </c>
      <c r="P205">
        <f t="shared" si="23"/>
        <v>0</v>
      </c>
    </row>
    <row r="206" spans="2:16" s="3" customFormat="1" ht="24" customHeight="1" x14ac:dyDescent="0.25">
      <c r="B206" s="24" t="s">
        <v>156</v>
      </c>
      <c r="C206" s="77" t="s">
        <v>379</v>
      </c>
      <c r="D206" s="74" t="s">
        <v>451</v>
      </c>
      <c r="E206" s="58" t="s">
        <v>448</v>
      </c>
      <c r="F206"/>
      <c r="G206" s="21" t="s">
        <v>205</v>
      </c>
      <c r="H206" s="53">
        <f t="shared" si="30"/>
        <v>3600</v>
      </c>
      <c r="I206" s="53">
        <f t="shared" si="31"/>
        <v>2100</v>
      </c>
      <c r="J206" s="53">
        <f t="shared" si="26"/>
        <v>1960</v>
      </c>
      <c r="K206" s="48">
        <v>1870</v>
      </c>
      <c r="L206" s="33"/>
      <c r="M206" s="32"/>
      <c r="N206">
        <f t="shared" si="21"/>
        <v>0</v>
      </c>
      <c r="O206">
        <f t="shared" si="22"/>
        <v>0</v>
      </c>
      <c r="P206">
        <f t="shared" si="23"/>
        <v>0</v>
      </c>
    </row>
    <row r="207" spans="2:16" s="3" customFormat="1" ht="24" customHeight="1" x14ac:dyDescent="0.25">
      <c r="B207" s="24" t="s">
        <v>157</v>
      </c>
      <c r="C207" s="77" t="s">
        <v>379</v>
      </c>
      <c r="D207" s="74" t="s">
        <v>451</v>
      </c>
      <c r="E207" s="58" t="s">
        <v>450</v>
      </c>
      <c r="F207"/>
      <c r="G207" s="21" t="s">
        <v>205</v>
      </c>
      <c r="H207" s="53">
        <f t="shared" si="30"/>
        <v>3600</v>
      </c>
      <c r="I207" s="53">
        <f t="shared" si="31"/>
        <v>2100</v>
      </c>
      <c r="J207" s="53">
        <f t="shared" si="26"/>
        <v>1960</v>
      </c>
      <c r="K207" s="48">
        <v>1870</v>
      </c>
      <c r="L207" s="33"/>
      <c r="M207" s="32"/>
      <c r="N207">
        <f t="shared" ref="N207:N273" si="32">I207*L207</f>
        <v>0</v>
      </c>
      <c r="O207">
        <f t="shared" ref="O207:O273" si="33">J207*L207</f>
        <v>0</v>
      </c>
      <c r="P207">
        <f t="shared" ref="P207:P273" si="34">K207*L207</f>
        <v>0</v>
      </c>
    </row>
    <row r="208" spans="2:16" s="3" customFormat="1" ht="23.25" customHeight="1" x14ac:dyDescent="0.25">
      <c r="B208" s="24" t="s">
        <v>158</v>
      </c>
      <c r="C208" s="77" t="s">
        <v>379</v>
      </c>
      <c r="D208" s="74" t="s">
        <v>451</v>
      </c>
      <c r="E208" s="60" t="s">
        <v>449</v>
      </c>
      <c r="F208"/>
      <c r="G208" s="21" t="s">
        <v>205</v>
      </c>
      <c r="H208" s="53">
        <f t="shared" si="30"/>
        <v>3600</v>
      </c>
      <c r="I208" s="53">
        <f t="shared" si="31"/>
        <v>2100</v>
      </c>
      <c r="J208" s="53">
        <f t="shared" si="26"/>
        <v>1960</v>
      </c>
      <c r="K208" s="48">
        <v>1870</v>
      </c>
      <c r="L208" s="33"/>
      <c r="M208" s="32"/>
      <c r="N208">
        <f t="shared" si="32"/>
        <v>0</v>
      </c>
      <c r="O208">
        <f t="shared" si="33"/>
        <v>0</v>
      </c>
      <c r="P208">
        <f t="shared" si="34"/>
        <v>0</v>
      </c>
    </row>
    <row r="209" spans="2:16" s="3" customFormat="1" ht="23.25" customHeight="1" x14ac:dyDescent="0.25">
      <c r="B209" s="24" t="s">
        <v>454</v>
      </c>
      <c r="C209" s="77" t="s">
        <v>379</v>
      </c>
      <c r="D209" s="74" t="s">
        <v>451</v>
      </c>
      <c r="E209" s="58" t="s">
        <v>455</v>
      </c>
      <c r="F209"/>
      <c r="G209" s="21" t="s">
        <v>205</v>
      </c>
      <c r="H209" s="53">
        <f t="shared" si="30"/>
        <v>3600</v>
      </c>
      <c r="I209" s="53">
        <f t="shared" si="31"/>
        <v>2100</v>
      </c>
      <c r="J209" s="53">
        <f t="shared" si="26"/>
        <v>1960</v>
      </c>
      <c r="K209" s="48">
        <v>1870</v>
      </c>
      <c r="L209" s="33"/>
      <c r="M209" s="32"/>
      <c r="N209">
        <f t="shared" si="32"/>
        <v>0</v>
      </c>
      <c r="O209">
        <f t="shared" si="33"/>
        <v>0</v>
      </c>
      <c r="P209">
        <f t="shared" si="34"/>
        <v>0</v>
      </c>
    </row>
    <row r="210" spans="2:16" s="3" customFormat="1" ht="23.25" customHeight="1" x14ac:dyDescent="0.25">
      <c r="B210" s="24" t="s">
        <v>158</v>
      </c>
      <c r="C210" s="77" t="s">
        <v>379</v>
      </c>
      <c r="D210" s="74" t="s">
        <v>451</v>
      </c>
      <c r="E210" s="60" t="s">
        <v>746</v>
      </c>
      <c r="F210"/>
      <c r="G210" s="21" t="s">
        <v>205</v>
      </c>
      <c r="H210" s="53">
        <f t="shared" ref="H210:H211" si="35">100*ROUND((K210*1.9/100),0)</f>
        <v>3600</v>
      </c>
      <c r="I210" s="53">
        <f t="shared" ref="I210:I211" si="36">50*ROUND((K210*1.13/50),0)</f>
        <v>2100</v>
      </c>
      <c r="J210" s="53">
        <f t="shared" ref="J210:J211" si="37">10*ROUND((K210*1.05/10),0)</f>
        <v>1960</v>
      </c>
      <c r="K210" s="48">
        <v>1870</v>
      </c>
      <c r="L210" s="33"/>
      <c r="M210" s="32"/>
      <c r="N210">
        <f t="shared" ref="N210:N211" si="38">I210*L210</f>
        <v>0</v>
      </c>
      <c r="O210">
        <f t="shared" ref="O210:O211" si="39">J210*L210</f>
        <v>0</v>
      </c>
      <c r="P210">
        <f t="shared" ref="P210:P211" si="40">K210*L210</f>
        <v>0</v>
      </c>
    </row>
    <row r="211" spans="2:16" s="3" customFormat="1" ht="23.25" customHeight="1" x14ac:dyDescent="0.25">
      <c r="B211" s="24" t="s">
        <v>454</v>
      </c>
      <c r="C211" s="77" t="s">
        <v>379</v>
      </c>
      <c r="D211" s="74" t="s">
        <v>451</v>
      </c>
      <c r="E211" s="58" t="s">
        <v>747</v>
      </c>
      <c r="F211"/>
      <c r="G211" s="21" t="s">
        <v>205</v>
      </c>
      <c r="H211" s="53">
        <f t="shared" si="35"/>
        <v>3600</v>
      </c>
      <c r="I211" s="53">
        <f t="shared" si="36"/>
        <v>2100</v>
      </c>
      <c r="J211" s="53">
        <f t="shared" si="37"/>
        <v>1960</v>
      </c>
      <c r="K211" s="48">
        <v>1870</v>
      </c>
      <c r="L211" s="33"/>
      <c r="M211" s="32"/>
      <c r="N211">
        <f t="shared" si="38"/>
        <v>0</v>
      </c>
      <c r="O211">
        <f t="shared" si="39"/>
        <v>0</v>
      </c>
      <c r="P211">
        <f t="shared" si="40"/>
        <v>0</v>
      </c>
    </row>
    <row r="212" spans="2:16" s="3" customFormat="1" ht="24" customHeight="1" x14ac:dyDescent="0.25">
      <c r="B212" s="24" t="s">
        <v>313</v>
      </c>
      <c r="C212" s="77" t="s">
        <v>379</v>
      </c>
      <c r="D212" s="75" t="s">
        <v>404</v>
      </c>
      <c r="E212" s="60" t="s">
        <v>509</v>
      </c>
      <c r="F212"/>
      <c r="G212" s="21" t="s">
        <v>205</v>
      </c>
      <c r="H212" s="53">
        <f t="shared" si="30"/>
        <v>4100</v>
      </c>
      <c r="I212" s="53">
        <f t="shared" si="31"/>
        <v>2450</v>
      </c>
      <c r="J212" s="53">
        <f t="shared" si="26"/>
        <v>2270</v>
      </c>
      <c r="K212" s="48">
        <v>2160</v>
      </c>
      <c r="L212" s="22"/>
      <c r="M212" s="32"/>
      <c r="N212">
        <f t="shared" si="32"/>
        <v>0</v>
      </c>
      <c r="O212">
        <f t="shared" si="33"/>
        <v>0</v>
      </c>
      <c r="P212">
        <f t="shared" si="34"/>
        <v>0</v>
      </c>
    </row>
    <row r="213" spans="2:16" s="3" customFormat="1" ht="24" customHeight="1" x14ac:dyDescent="0.25">
      <c r="B213" s="24" t="s">
        <v>314</v>
      </c>
      <c r="C213" s="77" t="s">
        <v>379</v>
      </c>
      <c r="D213" s="75" t="s">
        <v>404</v>
      </c>
      <c r="E213" s="58" t="s">
        <v>510</v>
      </c>
      <c r="F213"/>
      <c r="G213" s="21" t="s">
        <v>205</v>
      </c>
      <c r="H213" s="53">
        <f t="shared" si="30"/>
        <v>4100</v>
      </c>
      <c r="I213" s="53">
        <f t="shared" si="31"/>
        <v>2450</v>
      </c>
      <c r="J213" s="53">
        <f t="shared" si="26"/>
        <v>2270</v>
      </c>
      <c r="K213" s="48">
        <v>2160</v>
      </c>
      <c r="L213" s="22"/>
      <c r="M213" s="32"/>
      <c r="N213">
        <f t="shared" si="32"/>
        <v>0</v>
      </c>
      <c r="O213">
        <f t="shared" si="33"/>
        <v>0</v>
      </c>
      <c r="P213">
        <f t="shared" si="34"/>
        <v>0</v>
      </c>
    </row>
    <row r="214" spans="2:16" s="3" customFormat="1" ht="24" customHeight="1" x14ac:dyDescent="0.25">
      <c r="B214" s="24" t="s">
        <v>320</v>
      </c>
      <c r="C214" s="77" t="s">
        <v>379</v>
      </c>
      <c r="D214" s="75" t="s">
        <v>404</v>
      </c>
      <c r="E214" s="58" t="s">
        <v>511</v>
      </c>
      <c r="F214"/>
      <c r="G214" s="21" t="s">
        <v>205</v>
      </c>
      <c r="H214" s="53">
        <f t="shared" si="30"/>
        <v>4100</v>
      </c>
      <c r="I214" s="53">
        <f t="shared" si="31"/>
        <v>2450</v>
      </c>
      <c r="J214" s="53">
        <f t="shared" si="26"/>
        <v>2270</v>
      </c>
      <c r="K214" s="48">
        <v>2160</v>
      </c>
      <c r="L214" s="22"/>
      <c r="M214" s="32"/>
      <c r="N214">
        <f t="shared" si="32"/>
        <v>0</v>
      </c>
      <c r="O214">
        <f t="shared" si="33"/>
        <v>0</v>
      </c>
      <c r="P214">
        <f t="shared" si="34"/>
        <v>0</v>
      </c>
    </row>
    <row r="215" spans="2:16" s="3" customFormat="1" ht="24" customHeight="1" x14ac:dyDescent="0.25">
      <c r="B215" s="24" t="s">
        <v>405</v>
      </c>
      <c r="C215" s="77" t="s">
        <v>379</v>
      </c>
      <c r="D215" s="75" t="s">
        <v>404</v>
      </c>
      <c r="E215" s="58" t="s">
        <v>512</v>
      </c>
      <c r="F215"/>
      <c r="G215" s="21" t="s">
        <v>205</v>
      </c>
      <c r="H215" s="53">
        <f t="shared" si="30"/>
        <v>4100</v>
      </c>
      <c r="I215" s="53">
        <f t="shared" si="31"/>
        <v>2450</v>
      </c>
      <c r="J215" s="53">
        <f t="shared" si="26"/>
        <v>2270</v>
      </c>
      <c r="K215" s="48">
        <v>2160</v>
      </c>
      <c r="L215" s="22"/>
      <c r="M215" s="32"/>
      <c r="N215">
        <f t="shared" si="32"/>
        <v>0</v>
      </c>
      <c r="O215">
        <f t="shared" si="33"/>
        <v>0</v>
      </c>
      <c r="P215">
        <f t="shared" si="34"/>
        <v>0</v>
      </c>
    </row>
    <row r="216" spans="2:16" s="3" customFormat="1" ht="24" customHeight="1" x14ac:dyDescent="0.25">
      <c r="B216" s="24" t="s">
        <v>406</v>
      </c>
      <c r="C216" s="77" t="s">
        <v>379</v>
      </c>
      <c r="D216" s="75" t="s">
        <v>404</v>
      </c>
      <c r="E216" s="58" t="s">
        <v>513</v>
      </c>
      <c r="F216"/>
      <c r="G216" s="21" t="s">
        <v>205</v>
      </c>
      <c r="H216" s="53">
        <f t="shared" si="30"/>
        <v>4100</v>
      </c>
      <c r="I216" s="53">
        <f t="shared" si="31"/>
        <v>2450</v>
      </c>
      <c r="J216" s="53">
        <f t="shared" si="26"/>
        <v>2270</v>
      </c>
      <c r="K216" s="48">
        <v>2160</v>
      </c>
      <c r="L216" s="22"/>
      <c r="M216" s="32"/>
      <c r="N216">
        <f t="shared" si="32"/>
        <v>0</v>
      </c>
      <c r="O216">
        <f t="shared" si="33"/>
        <v>0</v>
      </c>
      <c r="P216">
        <f t="shared" si="34"/>
        <v>0</v>
      </c>
    </row>
    <row r="217" spans="2:16" s="3" customFormat="1" ht="24" customHeight="1" x14ac:dyDescent="0.25">
      <c r="B217" s="24" t="s">
        <v>505</v>
      </c>
      <c r="C217" s="77" t="s">
        <v>379</v>
      </c>
      <c r="D217" s="75" t="s">
        <v>404</v>
      </c>
      <c r="E217" s="60" t="s">
        <v>515</v>
      </c>
      <c r="F217"/>
      <c r="G217" s="21" t="s">
        <v>205</v>
      </c>
      <c r="H217" s="53">
        <f t="shared" si="30"/>
        <v>6800</v>
      </c>
      <c r="I217" s="53">
        <f t="shared" si="31"/>
        <v>4050</v>
      </c>
      <c r="J217" s="53">
        <f t="shared" si="26"/>
        <v>3750</v>
      </c>
      <c r="K217" s="48">
        <v>3570</v>
      </c>
      <c r="L217" s="22"/>
      <c r="M217" s="32"/>
      <c r="N217">
        <f t="shared" si="32"/>
        <v>0</v>
      </c>
      <c r="O217">
        <f t="shared" si="33"/>
        <v>0</v>
      </c>
      <c r="P217">
        <f t="shared" si="34"/>
        <v>0</v>
      </c>
    </row>
    <row r="218" spans="2:16" s="3" customFormat="1" ht="24" customHeight="1" x14ac:dyDescent="0.25">
      <c r="B218" s="24" t="s">
        <v>506</v>
      </c>
      <c r="C218" s="77" t="s">
        <v>379</v>
      </c>
      <c r="D218" s="75" t="s">
        <v>404</v>
      </c>
      <c r="E218" s="60" t="s">
        <v>517</v>
      </c>
      <c r="F218"/>
      <c r="G218" s="21" t="s">
        <v>205</v>
      </c>
      <c r="H218" s="53">
        <f t="shared" si="30"/>
        <v>6800</v>
      </c>
      <c r="I218" s="53">
        <f t="shared" si="31"/>
        <v>4050</v>
      </c>
      <c r="J218" s="53">
        <f t="shared" si="26"/>
        <v>3750</v>
      </c>
      <c r="K218" s="48">
        <v>3570</v>
      </c>
      <c r="L218" s="22"/>
      <c r="M218" s="32"/>
      <c r="N218"/>
      <c r="O218"/>
      <c r="P218"/>
    </row>
    <row r="219" spans="2:16" s="3" customFormat="1" ht="24" customHeight="1" x14ac:dyDescent="0.25">
      <c r="B219" s="24" t="s">
        <v>507</v>
      </c>
      <c r="C219" s="77" t="s">
        <v>379</v>
      </c>
      <c r="D219" s="75" t="s">
        <v>404</v>
      </c>
      <c r="E219" s="60" t="s">
        <v>518</v>
      </c>
      <c r="F219"/>
      <c r="G219" s="21" t="s">
        <v>205</v>
      </c>
      <c r="H219" s="53">
        <f t="shared" si="30"/>
        <v>6800</v>
      </c>
      <c r="I219" s="53">
        <f t="shared" si="31"/>
        <v>4050</v>
      </c>
      <c r="J219" s="53">
        <f t="shared" si="26"/>
        <v>3750</v>
      </c>
      <c r="K219" s="48">
        <v>3570</v>
      </c>
      <c r="L219" s="22"/>
      <c r="M219" s="32"/>
      <c r="N219"/>
      <c r="O219"/>
      <c r="P219"/>
    </row>
    <row r="220" spans="2:16" s="3" customFormat="1" ht="24" customHeight="1" x14ac:dyDescent="0.25">
      <c r="B220" s="24" t="s">
        <v>508</v>
      </c>
      <c r="C220" s="77" t="s">
        <v>379</v>
      </c>
      <c r="D220" s="75" t="s">
        <v>404</v>
      </c>
      <c r="E220" s="60" t="s">
        <v>516</v>
      </c>
      <c r="F220"/>
      <c r="G220" s="21" t="s">
        <v>205</v>
      </c>
      <c r="H220" s="53">
        <f t="shared" si="30"/>
        <v>6800</v>
      </c>
      <c r="I220" s="53">
        <f t="shared" si="31"/>
        <v>4050</v>
      </c>
      <c r="J220" s="53">
        <f t="shared" si="26"/>
        <v>3750</v>
      </c>
      <c r="K220" s="48">
        <v>3570</v>
      </c>
      <c r="L220" s="22"/>
      <c r="M220" s="32"/>
      <c r="N220"/>
      <c r="O220"/>
      <c r="P220"/>
    </row>
    <row r="221" spans="2:16" s="3" customFormat="1" ht="24" customHeight="1" x14ac:dyDescent="0.25">
      <c r="B221" s="24" t="s">
        <v>407</v>
      </c>
      <c r="C221" s="77" t="s">
        <v>379</v>
      </c>
      <c r="D221" s="75" t="s">
        <v>404</v>
      </c>
      <c r="E221" s="58" t="s">
        <v>514</v>
      </c>
      <c r="F221"/>
      <c r="G221" s="21" t="s">
        <v>205</v>
      </c>
      <c r="H221" s="53">
        <f t="shared" si="30"/>
        <v>4100</v>
      </c>
      <c r="I221" s="53">
        <f t="shared" si="31"/>
        <v>2450</v>
      </c>
      <c r="J221" s="53">
        <f t="shared" si="26"/>
        <v>2270</v>
      </c>
      <c r="K221" s="48">
        <v>2160</v>
      </c>
      <c r="L221" s="22"/>
      <c r="M221" s="32"/>
      <c r="N221">
        <f t="shared" si="32"/>
        <v>0</v>
      </c>
      <c r="O221">
        <f t="shared" si="33"/>
        <v>0</v>
      </c>
      <c r="P221">
        <f t="shared" si="34"/>
        <v>0</v>
      </c>
    </row>
    <row r="222" spans="2:16" s="3" customFormat="1" ht="24" customHeight="1" x14ac:dyDescent="0.25">
      <c r="B222" s="24" t="s">
        <v>409</v>
      </c>
      <c r="C222" s="77" t="s">
        <v>379</v>
      </c>
      <c r="D222" s="75" t="s">
        <v>390</v>
      </c>
      <c r="E222" s="58" t="s">
        <v>565</v>
      </c>
      <c r="F222"/>
      <c r="G222" s="21" t="s">
        <v>205</v>
      </c>
      <c r="H222" s="53">
        <f t="shared" si="30"/>
        <v>2800</v>
      </c>
      <c r="I222" s="53">
        <f t="shared" si="31"/>
        <v>1700</v>
      </c>
      <c r="J222" s="53">
        <f t="shared" si="26"/>
        <v>1560</v>
      </c>
      <c r="K222" s="48">
        <v>1490</v>
      </c>
      <c r="L222" s="22"/>
      <c r="M222" s="32"/>
      <c r="N222">
        <f>I222*L222</f>
        <v>0</v>
      </c>
      <c r="O222">
        <f>J222*L222</f>
        <v>0</v>
      </c>
      <c r="P222">
        <f>K222*L222</f>
        <v>0</v>
      </c>
    </row>
    <row r="223" spans="2:16" s="3" customFormat="1" ht="24" customHeight="1" x14ac:dyDescent="0.25">
      <c r="B223" s="24" t="s">
        <v>410</v>
      </c>
      <c r="C223" s="77" t="s">
        <v>379</v>
      </c>
      <c r="D223" s="75" t="s">
        <v>390</v>
      </c>
      <c r="E223" s="58" t="s">
        <v>566</v>
      </c>
      <c r="F223"/>
      <c r="G223" s="21" t="s">
        <v>205</v>
      </c>
      <c r="H223" s="53">
        <f t="shared" si="30"/>
        <v>2800</v>
      </c>
      <c r="I223" s="53">
        <f t="shared" si="31"/>
        <v>1700</v>
      </c>
      <c r="J223" s="53">
        <f t="shared" si="26"/>
        <v>1560</v>
      </c>
      <c r="K223" s="48">
        <v>1490</v>
      </c>
      <c r="L223" s="22"/>
      <c r="M223" s="32"/>
      <c r="N223">
        <f>I223*L223</f>
        <v>0</v>
      </c>
      <c r="O223">
        <f>J223*L223</f>
        <v>0</v>
      </c>
      <c r="P223">
        <f>K223*L223</f>
        <v>0</v>
      </c>
    </row>
    <row r="224" spans="2:16" s="3" customFormat="1" ht="24" customHeight="1" x14ac:dyDescent="0.25">
      <c r="B224" s="24" t="s">
        <v>408</v>
      </c>
      <c r="C224" s="77" t="s">
        <v>379</v>
      </c>
      <c r="D224" s="75" t="s">
        <v>390</v>
      </c>
      <c r="E224" s="58" t="s">
        <v>567</v>
      </c>
      <c r="F224"/>
      <c r="G224" s="21" t="s">
        <v>205</v>
      </c>
      <c r="H224" s="53">
        <f t="shared" si="30"/>
        <v>2800</v>
      </c>
      <c r="I224" s="53">
        <f t="shared" si="31"/>
        <v>1700</v>
      </c>
      <c r="J224" s="53">
        <f t="shared" si="26"/>
        <v>1560</v>
      </c>
      <c r="K224" s="48">
        <v>1490</v>
      </c>
      <c r="L224" s="22"/>
      <c r="M224" s="32"/>
      <c r="N224">
        <f>I224*L224</f>
        <v>0</v>
      </c>
      <c r="O224">
        <f>J224*L224</f>
        <v>0</v>
      </c>
      <c r="P224">
        <f>K224*L224</f>
        <v>0</v>
      </c>
    </row>
    <row r="225" spans="2:16" s="3" customFormat="1" ht="24" customHeight="1" x14ac:dyDescent="0.25">
      <c r="B225" s="24" t="s">
        <v>315</v>
      </c>
      <c r="C225" s="77" t="s">
        <v>379</v>
      </c>
      <c r="D225" s="75" t="s">
        <v>390</v>
      </c>
      <c r="E225" s="58" t="s">
        <v>568</v>
      </c>
      <c r="F225"/>
      <c r="G225" s="21" t="s">
        <v>205</v>
      </c>
      <c r="H225" s="53">
        <f t="shared" si="30"/>
        <v>2800</v>
      </c>
      <c r="I225" s="53">
        <f t="shared" si="31"/>
        <v>1700</v>
      </c>
      <c r="J225" s="53">
        <f t="shared" si="26"/>
        <v>1560</v>
      </c>
      <c r="K225" s="48">
        <v>1490</v>
      </c>
      <c r="L225" s="22"/>
      <c r="M225" s="32"/>
      <c r="N225">
        <f t="shared" si="32"/>
        <v>0</v>
      </c>
      <c r="O225">
        <f t="shared" si="33"/>
        <v>0</v>
      </c>
      <c r="P225">
        <f t="shared" si="34"/>
        <v>0</v>
      </c>
    </row>
    <row r="226" spans="2:16" s="3" customFormat="1" ht="24" customHeight="1" x14ac:dyDescent="0.25">
      <c r="B226" s="24" t="s">
        <v>316</v>
      </c>
      <c r="C226" s="77" t="s">
        <v>379</v>
      </c>
      <c r="D226" s="75" t="s">
        <v>390</v>
      </c>
      <c r="E226" s="58" t="s">
        <v>569</v>
      </c>
      <c r="F226"/>
      <c r="G226" s="21" t="s">
        <v>205</v>
      </c>
      <c r="H226" s="53">
        <f t="shared" si="30"/>
        <v>2800</v>
      </c>
      <c r="I226" s="53">
        <f t="shared" si="31"/>
        <v>1700</v>
      </c>
      <c r="J226" s="53">
        <f t="shared" si="26"/>
        <v>1560</v>
      </c>
      <c r="K226" s="48">
        <v>1490</v>
      </c>
      <c r="L226" s="22"/>
      <c r="M226" s="32"/>
      <c r="N226">
        <f t="shared" si="32"/>
        <v>0</v>
      </c>
      <c r="O226">
        <f t="shared" si="33"/>
        <v>0</v>
      </c>
      <c r="P226">
        <f t="shared" si="34"/>
        <v>0</v>
      </c>
    </row>
    <row r="227" spans="2:16" s="3" customFormat="1" ht="24" customHeight="1" x14ac:dyDescent="0.25">
      <c r="B227" s="24" t="s">
        <v>317</v>
      </c>
      <c r="C227" s="77" t="s">
        <v>379</v>
      </c>
      <c r="D227" s="75" t="s">
        <v>390</v>
      </c>
      <c r="E227" s="58" t="s">
        <v>570</v>
      </c>
      <c r="F227"/>
      <c r="G227" s="21" t="s">
        <v>205</v>
      </c>
      <c r="H227" s="53">
        <f t="shared" si="30"/>
        <v>2800</v>
      </c>
      <c r="I227" s="53">
        <f t="shared" si="31"/>
        <v>1700</v>
      </c>
      <c r="J227" s="53">
        <f t="shared" si="26"/>
        <v>1560</v>
      </c>
      <c r="K227" s="48">
        <v>1490</v>
      </c>
      <c r="L227" s="22"/>
      <c r="M227" s="32"/>
      <c r="N227">
        <f t="shared" si="32"/>
        <v>0</v>
      </c>
      <c r="O227">
        <f t="shared" si="33"/>
        <v>0</v>
      </c>
      <c r="P227">
        <f t="shared" si="34"/>
        <v>0</v>
      </c>
    </row>
    <row r="228" spans="2:16" s="3" customFormat="1" ht="24" customHeight="1" x14ac:dyDescent="0.25">
      <c r="B228" s="24" t="s">
        <v>318</v>
      </c>
      <c r="C228" s="77" t="s">
        <v>379</v>
      </c>
      <c r="D228" s="75" t="s">
        <v>390</v>
      </c>
      <c r="E228" s="58" t="s">
        <v>571</v>
      </c>
      <c r="F228"/>
      <c r="G228" s="21" t="s">
        <v>205</v>
      </c>
      <c r="H228" s="53">
        <f t="shared" si="30"/>
        <v>2800</v>
      </c>
      <c r="I228" s="53">
        <f t="shared" si="31"/>
        <v>1700</v>
      </c>
      <c r="J228" s="53">
        <f t="shared" si="26"/>
        <v>1560</v>
      </c>
      <c r="K228" s="48">
        <v>1490</v>
      </c>
      <c r="L228" s="22"/>
      <c r="M228" s="32"/>
      <c r="N228">
        <f t="shared" si="32"/>
        <v>0</v>
      </c>
      <c r="O228">
        <f t="shared" si="33"/>
        <v>0</v>
      </c>
      <c r="P228">
        <f t="shared" si="34"/>
        <v>0</v>
      </c>
    </row>
    <row r="229" spans="2:16" s="3" customFormat="1" ht="24" customHeight="1" x14ac:dyDescent="0.25">
      <c r="B229" s="24" t="s">
        <v>319</v>
      </c>
      <c r="C229" s="77" t="s">
        <v>379</v>
      </c>
      <c r="D229" s="75" t="s">
        <v>390</v>
      </c>
      <c r="E229" s="58" t="s">
        <v>572</v>
      </c>
      <c r="F229"/>
      <c r="G229" s="21" t="s">
        <v>205</v>
      </c>
      <c r="H229" s="53">
        <f t="shared" si="30"/>
        <v>2800</v>
      </c>
      <c r="I229" s="53">
        <f t="shared" si="31"/>
        <v>1700</v>
      </c>
      <c r="J229" s="53">
        <f t="shared" si="26"/>
        <v>1560</v>
      </c>
      <c r="K229" s="48">
        <v>1490</v>
      </c>
      <c r="L229" s="22"/>
      <c r="M229" s="32"/>
      <c r="N229">
        <f t="shared" si="32"/>
        <v>0</v>
      </c>
      <c r="O229">
        <f t="shared" si="33"/>
        <v>0</v>
      </c>
      <c r="P229">
        <f t="shared" si="34"/>
        <v>0</v>
      </c>
    </row>
    <row r="230" spans="2:16" s="3" customFormat="1" ht="24" customHeight="1" x14ac:dyDescent="0.35">
      <c r="B230" s="24" t="s">
        <v>139</v>
      </c>
      <c r="C230" s="77" t="s">
        <v>391</v>
      </c>
      <c r="D230" s="72" t="s">
        <v>503</v>
      </c>
      <c r="E230" s="59" t="s">
        <v>159</v>
      </c>
      <c r="F230"/>
      <c r="G230" s="21" t="s">
        <v>205</v>
      </c>
      <c r="H230" s="53">
        <f t="shared" si="30"/>
        <v>2300</v>
      </c>
      <c r="I230" s="53">
        <f t="shared" si="31"/>
        <v>1350</v>
      </c>
      <c r="J230" s="53">
        <f t="shared" si="26"/>
        <v>1250</v>
      </c>
      <c r="K230" s="48">
        <v>1190</v>
      </c>
      <c r="L230" s="33"/>
      <c r="M230" s="32"/>
      <c r="N230">
        <f t="shared" si="32"/>
        <v>0</v>
      </c>
      <c r="O230">
        <f t="shared" si="33"/>
        <v>0</v>
      </c>
      <c r="P230">
        <f t="shared" si="34"/>
        <v>0</v>
      </c>
    </row>
    <row r="231" spans="2:16" s="3" customFormat="1" ht="24" customHeight="1" x14ac:dyDescent="0.25">
      <c r="B231" s="24" t="s">
        <v>140</v>
      </c>
      <c r="C231" s="77" t="s">
        <v>391</v>
      </c>
      <c r="D231" s="72" t="s">
        <v>503</v>
      </c>
      <c r="E231" s="58" t="s">
        <v>160</v>
      </c>
      <c r="F231"/>
      <c r="G231" s="21" t="s">
        <v>205</v>
      </c>
      <c r="H231" s="53">
        <f t="shared" si="30"/>
        <v>1300</v>
      </c>
      <c r="I231" s="53">
        <f t="shared" si="31"/>
        <v>800</v>
      </c>
      <c r="J231" s="53">
        <f t="shared" si="26"/>
        <v>750</v>
      </c>
      <c r="K231" s="48">
        <v>710</v>
      </c>
      <c r="L231" s="33"/>
      <c r="M231" s="32"/>
      <c r="N231">
        <f t="shared" si="32"/>
        <v>0</v>
      </c>
      <c r="O231">
        <f t="shared" si="33"/>
        <v>0</v>
      </c>
      <c r="P231">
        <f t="shared" si="34"/>
        <v>0</v>
      </c>
    </row>
    <row r="232" spans="2:16" s="3" customFormat="1" ht="24" customHeight="1" x14ac:dyDescent="0.25">
      <c r="B232" s="24" t="s">
        <v>141</v>
      </c>
      <c r="C232" s="77" t="s">
        <v>391</v>
      </c>
      <c r="D232" s="72" t="s">
        <v>503</v>
      </c>
      <c r="E232" s="58" t="s">
        <v>161</v>
      </c>
      <c r="F232"/>
      <c r="G232" s="21" t="s">
        <v>205</v>
      </c>
      <c r="H232" s="53">
        <f t="shared" si="30"/>
        <v>2700</v>
      </c>
      <c r="I232" s="53">
        <f t="shared" si="31"/>
        <v>1600</v>
      </c>
      <c r="J232" s="53">
        <f t="shared" si="26"/>
        <v>1480</v>
      </c>
      <c r="K232" s="48">
        <v>1410</v>
      </c>
      <c r="L232" s="33"/>
      <c r="M232" s="32"/>
      <c r="N232">
        <f t="shared" si="32"/>
        <v>0</v>
      </c>
      <c r="O232">
        <f t="shared" si="33"/>
        <v>0</v>
      </c>
      <c r="P232">
        <f t="shared" si="34"/>
        <v>0</v>
      </c>
    </row>
    <row r="233" spans="2:16" s="3" customFormat="1" ht="24" customHeight="1" x14ac:dyDescent="0.25">
      <c r="B233" s="24" t="s">
        <v>142</v>
      </c>
      <c r="C233" s="77" t="s">
        <v>392</v>
      </c>
      <c r="D233" s="72" t="s">
        <v>504</v>
      </c>
      <c r="E233" s="108" t="s">
        <v>745</v>
      </c>
      <c r="F233"/>
      <c r="G233" s="21" t="s">
        <v>205</v>
      </c>
      <c r="H233" s="53">
        <f t="shared" ref="H233" si="41">100*ROUND((K233*1.9/100),0)</f>
        <v>2300</v>
      </c>
      <c r="I233" s="53">
        <f t="shared" ref="I233" si="42">50*ROUND((K233*1.13/50),0)</f>
        <v>1350</v>
      </c>
      <c r="J233" s="53">
        <f t="shared" ref="J233" si="43">10*ROUND((K233*1.05/10),0)</f>
        <v>1250</v>
      </c>
      <c r="K233" s="48">
        <v>1190</v>
      </c>
      <c r="L233" s="33"/>
      <c r="M233" s="32"/>
      <c r="N233">
        <f t="shared" si="32"/>
        <v>0</v>
      </c>
      <c r="O233">
        <f t="shared" si="33"/>
        <v>0</v>
      </c>
      <c r="P233">
        <f t="shared" si="34"/>
        <v>0</v>
      </c>
    </row>
    <row r="234" spans="2:16" s="3" customFormat="1" ht="24" customHeight="1" x14ac:dyDescent="0.25">
      <c r="B234" s="24" t="s">
        <v>142</v>
      </c>
      <c r="C234" s="77" t="s">
        <v>392</v>
      </c>
      <c r="D234" s="72" t="s">
        <v>504</v>
      </c>
      <c r="E234" s="58" t="s">
        <v>34</v>
      </c>
      <c r="F234"/>
      <c r="G234" s="21" t="s">
        <v>205</v>
      </c>
      <c r="H234" s="53">
        <f t="shared" ref="H234" si="44">100*ROUND((K234*1.9/100),0)</f>
        <v>1300</v>
      </c>
      <c r="I234" s="53">
        <f t="shared" ref="I234" si="45">50*ROUND((K234*1.13/50),0)</f>
        <v>800</v>
      </c>
      <c r="J234" s="53">
        <f t="shared" ref="J234" si="46">10*ROUND((K234*1.05/10),0)</f>
        <v>740</v>
      </c>
      <c r="K234" s="48">
        <v>700</v>
      </c>
      <c r="L234" s="33"/>
      <c r="M234" s="32"/>
      <c r="N234">
        <f t="shared" ref="N234" si="47">I234*L234</f>
        <v>0</v>
      </c>
      <c r="O234">
        <f t="shared" ref="O234" si="48">J234*L234</f>
        <v>0</v>
      </c>
      <c r="P234">
        <f t="shared" ref="P234" si="49">K234*L234</f>
        <v>0</v>
      </c>
    </row>
    <row r="235" spans="2:16" s="3" customFormat="1" ht="24" customHeight="1" x14ac:dyDescent="0.35">
      <c r="B235" s="24" t="s">
        <v>143</v>
      </c>
      <c r="C235" s="77" t="s">
        <v>392</v>
      </c>
      <c r="D235" s="72" t="s">
        <v>504</v>
      </c>
      <c r="E235" s="57" t="s">
        <v>35</v>
      </c>
      <c r="F235"/>
      <c r="G235" s="21" t="s">
        <v>205</v>
      </c>
      <c r="H235" s="53">
        <f t="shared" si="30"/>
        <v>1800</v>
      </c>
      <c r="I235" s="53">
        <f t="shared" si="31"/>
        <v>1050</v>
      </c>
      <c r="J235" s="53">
        <f t="shared" si="26"/>
        <v>990</v>
      </c>
      <c r="K235" s="48">
        <v>940</v>
      </c>
      <c r="L235" s="33"/>
      <c r="M235" s="32"/>
      <c r="N235">
        <f t="shared" si="32"/>
        <v>0</v>
      </c>
      <c r="O235">
        <f t="shared" si="33"/>
        <v>0</v>
      </c>
      <c r="P235">
        <f t="shared" si="34"/>
        <v>0</v>
      </c>
    </row>
    <row r="236" spans="2:16" s="3" customFormat="1" ht="24" customHeight="1" x14ac:dyDescent="0.35">
      <c r="B236" s="24" t="s">
        <v>144</v>
      </c>
      <c r="C236" s="77" t="s">
        <v>392</v>
      </c>
      <c r="D236" s="72" t="s">
        <v>504</v>
      </c>
      <c r="E236" s="57" t="s">
        <v>36</v>
      </c>
      <c r="F236"/>
      <c r="G236" s="21" t="s">
        <v>205</v>
      </c>
      <c r="H236" s="53">
        <f t="shared" si="30"/>
        <v>2000</v>
      </c>
      <c r="I236" s="53">
        <f t="shared" si="31"/>
        <v>1200</v>
      </c>
      <c r="J236" s="53">
        <f t="shared" si="26"/>
        <v>1120</v>
      </c>
      <c r="K236" s="48">
        <v>1070</v>
      </c>
      <c r="L236" s="33"/>
      <c r="M236" s="32"/>
      <c r="N236">
        <f t="shared" si="32"/>
        <v>0</v>
      </c>
      <c r="O236">
        <f t="shared" si="33"/>
        <v>0</v>
      </c>
      <c r="P236">
        <f t="shared" si="34"/>
        <v>0</v>
      </c>
    </row>
    <row r="237" spans="2:16" s="3" customFormat="1" ht="24" customHeight="1" x14ac:dyDescent="0.35">
      <c r="B237" s="24" t="s">
        <v>190</v>
      </c>
      <c r="C237" s="77" t="s">
        <v>399</v>
      </c>
      <c r="D237" s="72" t="s">
        <v>400</v>
      </c>
      <c r="E237" s="57" t="s">
        <v>573</v>
      </c>
      <c r="F237"/>
      <c r="G237" s="21" t="s">
        <v>205</v>
      </c>
      <c r="H237" s="53">
        <f t="shared" si="30"/>
        <v>1000</v>
      </c>
      <c r="I237" s="53">
        <f t="shared" si="31"/>
        <v>600</v>
      </c>
      <c r="J237" s="53">
        <f t="shared" si="26"/>
        <v>560</v>
      </c>
      <c r="K237" s="48">
        <v>530</v>
      </c>
      <c r="L237" s="33"/>
      <c r="M237" s="32"/>
      <c r="N237">
        <f t="shared" si="32"/>
        <v>0</v>
      </c>
      <c r="O237">
        <f t="shared" si="33"/>
        <v>0</v>
      </c>
      <c r="P237">
        <f t="shared" si="34"/>
        <v>0</v>
      </c>
    </row>
    <row r="238" spans="2:16" s="3" customFormat="1" ht="24" customHeight="1" x14ac:dyDescent="0.35">
      <c r="B238" s="24" t="s">
        <v>253</v>
      </c>
      <c r="C238" s="77" t="s">
        <v>393</v>
      </c>
      <c r="D238" s="72" t="s">
        <v>394</v>
      </c>
      <c r="E238" s="57" t="s">
        <v>254</v>
      </c>
      <c r="F238"/>
      <c r="G238" s="21" t="s">
        <v>205</v>
      </c>
      <c r="H238" s="53">
        <f t="shared" si="30"/>
        <v>1000</v>
      </c>
      <c r="I238" s="53">
        <f t="shared" si="31"/>
        <v>600</v>
      </c>
      <c r="J238" s="53">
        <f t="shared" si="26"/>
        <v>540</v>
      </c>
      <c r="K238" s="48">
        <v>510</v>
      </c>
      <c r="L238" s="22"/>
      <c r="M238" s="32"/>
      <c r="N238">
        <f t="shared" si="32"/>
        <v>0</v>
      </c>
      <c r="O238">
        <f t="shared" si="33"/>
        <v>0</v>
      </c>
      <c r="P238">
        <f t="shared" si="34"/>
        <v>0</v>
      </c>
    </row>
    <row r="239" spans="2:16" s="3" customFormat="1" ht="24" customHeight="1" x14ac:dyDescent="0.35">
      <c r="B239" s="24" t="s">
        <v>255</v>
      </c>
      <c r="C239" s="77" t="s">
        <v>393</v>
      </c>
      <c r="D239" s="72" t="s">
        <v>394</v>
      </c>
      <c r="E239" s="57" t="s">
        <v>256</v>
      </c>
      <c r="F239"/>
      <c r="G239" s="21" t="s">
        <v>205</v>
      </c>
      <c r="H239" s="53">
        <f t="shared" si="30"/>
        <v>1000</v>
      </c>
      <c r="I239" s="53">
        <f t="shared" si="31"/>
        <v>600</v>
      </c>
      <c r="J239" s="53">
        <f t="shared" ref="J239:J278" si="50">10*ROUND((K239*1.05/10),0)</f>
        <v>540</v>
      </c>
      <c r="K239" s="48">
        <v>510</v>
      </c>
      <c r="L239" s="22"/>
      <c r="M239" s="32"/>
      <c r="N239">
        <f t="shared" si="32"/>
        <v>0</v>
      </c>
      <c r="O239">
        <f t="shared" si="33"/>
        <v>0</v>
      </c>
      <c r="P239">
        <f t="shared" si="34"/>
        <v>0</v>
      </c>
    </row>
    <row r="240" spans="2:16" s="3" customFormat="1" ht="24" customHeight="1" x14ac:dyDescent="0.35">
      <c r="B240" s="24" t="s">
        <v>257</v>
      </c>
      <c r="C240" s="77" t="s">
        <v>393</v>
      </c>
      <c r="D240" s="72" t="s">
        <v>394</v>
      </c>
      <c r="E240" s="57" t="s">
        <v>258</v>
      </c>
      <c r="F240"/>
      <c r="G240" s="21" t="s">
        <v>205</v>
      </c>
      <c r="H240" s="53">
        <f t="shared" si="30"/>
        <v>1000</v>
      </c>
      <c r="I240" s="53">
        <f t="shared" si="31"/>
        <v>600</v>
      </c>
      <c r="J240" s="53">
        <f t="shared" si="50"/>
        <v>540</v>
      </c>
      <c r="K240" s="48">
        <v>510</v>
      </c>
      <c r="L240" s="22"/>
      <c r="M240" s="32"/>
      <c r="N240">
        <f t="shared" si="32"/>
        <v>0</v>
      </c>
      <c r="O240">
        <f t="shared" si="33"/>
        <v>0</v>
      </c>
      <c r="P240">
        <f t="shared" si="34"/>
        <v>0</v>
      </c>
    </row>
    <row r="241" spans="2:16" s="3" customFormat="1" ht="24" customHeight="1" x14ac:dyDescent="0.35">
      <c r="B241" s="24" t="s">
        <v>259</v>
      </c>
      <c r="C241" s="77" t="s">
        <v>393</v>
      </c>
      <c r="D241" s="72" t="s">
        <v>394</v>
      </c>
      <c r="E241" s="57" t="s">
        <v>260</v>
      </c>
      <c r="F241"/>
      <c r="G241" s="21" t="s">
        <v>205</v>
      </c>
      <c r="H241" s="53">
        <f t="shared" si="30"/>
        <v>1000</v>
      </c>
      <c r="I241" s="53">
        <f t="shared" si="31"/>
        <v>600</v>
      </c>
      <c r="J241" s="53">
        <f t="shared" si="50"/>
        <v>540</v>
      </c>
      <c r="K241" s="48">
        <v>510</v>
      </c>
      <c r="L241" s="22"/>
      <c r="M241" s="32"/>
      <c r="N241">
        <f t="shared" si="32"/>
        <v>0</v>
      </c>
      <c r="O241">
        <f t="shared" si="33"/>
        <v>0</v>
      </c>
      <c r="P241">
        <f t="shared" si="34"/>
        <v>0</v>
      </c>
    </row>
    <row r="242" spans="2:16" s="3" customFormat="1" ht="24" customHeight="1" x14ac:dyDescent="0.35">
      <c r="B242" s="24" t="s">
        <v>261</v>
      </c>
      <c r="C242" s="77" t="s">
        <v>393</v>
      </c>
      <c r="D242" s="72" t="s">
        <v>394</v>
      </c>
      <c r="E242" s="57" t="s">
        <v>262</v>
      </c>
      <c r="F242"/>
      <c r="G242" s="21" t="s">
        <v>205</v>
      </c>
      <c r="H242" s="53">
        <f t="shared" si="30"/>
        <v>1000</v>
      </c>
      <c r="I242" s="53">
        <f t="shared" si="31"/>
        <v>600</v>
      </c>
      <c r="J242" s="53">
        <f t="shared" si="50"/>
        <v>540</v>
      </c>
      <c r="K242" s="48">
        <v>510</v>
      </c>
      <c r="L242" s="22"/>
      <c r="M242" s="32"/>
      <c r="N242">
        <f t="shared" si="32"/>
        <v>0</v>
      </c>
      <c r="O242">
        <f t="shared" si="33"/>
        <v>0</v>
      </c>
      <c r="P242">
        <f t="shared" si="34"/>
        <v>0</v>
      </c>
    </row>
    <row r="243" spans="2:16" s="3" customFormat="1" ht="24" customHeight="1" x14ac:dyDescent="0.35">
      <c r="B243" s="24" t="s">
        <v>263</v>
      </c>
      <c r="C243" s="77" t="s">
        <v>396</v>
      </c>
      <c r="D243" s="72" t="s">
        <v>395</v>
      </c>
      <c r="E243" s="57" t="s">
        <v>264</v>
      </c>
      <c r="F243"/>
      <c r="G243" s="21" t="s">
        <v>205</v>
      </c>
      <c r="H243" s="53">
        <f t="shared" si="30"/>
        <v>700</v>
      </c>
      <c r="I243" s="53">
        <f t="shared" si="31"/>
        <v>450</v>
      </c>
      <c r="J243" s="53">
        <f t="shared" si="50"/>
        <v>400</v>
      </c>
      <c r="K243" s="48">
        <v>380</v>
      </c>
      <c r="L243" s="22"/>
      <c r="M243" s="32"/>
      <c r="N243">
        <f t="shared" si="32"/>
        <v>0</v>
      </c>
      <c r="O243">
        <f t="shared" si="33"/>
        <v>0</v>
      </c>
      <c r="P243">
        <f t="shared" si="34"/>
        <v>0</v>
      </c>
    </row>
    <row r="244" spans="2:16" s="3" customFormat="1" ht="24" customHeight="1" x14ac:dyDescent="0.35">
      <c r="B244" s="24" t="s">
        <v>265</v>
      </c>
      <c r="C244" s="77" t="s">
        <v>396</v>
      </c>
      <c r="D244" s="72" t="s">
        <v>395</v>
      </c>
      <c r="E244" s="57" t="s">
        <v>266</v>
      </c>
      <c r="F244"/>
      <c r="G244" s="21" t="s">
        <v>205</v>
      </c>
      <c r="H244" s="53">
        <f t="shared" si="30"/>
        <v>700</v>
      </c>
      <c r="I244" s="53">
        <f t="shared" si="31"/>
        <v>450</v>
      </c>
      <c r="J244" s="53">
        <f t="shared" si="50"/>
        <v>400</v>
      </c>
      <c r="K244" s="48">
        <v>380</v>
      </c>
      <c r="L244" s="22"/>
      <c r="M244" s="32"/>
      <c r="N244">
        <f t="shared" si="32"/>
        <v>0</v>
      </c>
      <c r="O244">
        <f t="shared" si="33"/>
        <v>0</v>
      </c>
      <c r="P244">
        <f t="shared" si="34"/>
        <v>0</v>
      </c>
    </row>
    <row r="245" spans="2:16" s="3" customFormat="1" ht="24" customHeight="1" x14ac:dyDescent="0.35">
      <c r="B245" s="24" t="s">
        <v>267</v>
      </c>
      <c r="C245" s="77" t="s">
        <v>396</v>
      </c>
      <c r="D245" s="72" t="s">
        <v>395</v>
      </c>
      <c r="E245" s="57" t="s">
        <v>268</v>
      </c>
      <c r="F245"/>
      <c r="G245" s="21" t="s">
        <v>205</v>
      </c>
      <c r="H245" s="53">
        <f t="shared" ref="H245:H278" si="51">100*ROUND((K245*1.9/100),0)</f>
        <v>700</v>
      </c>
      <c r="I245" s="53">
        <f t="shared" ref="I245:I278" si="52">50*ROUND((K245*1.13/50),0)</f>
        <v>450</v>
      </c>
      <c r="J245" s="53">
        <f t="shared" si="50"/>
        <v>400</v>
      </c>
      <c r="K245" s="48">
        <v>380</v>
      </c>
      <c r="L245" s="22"/>
      <c r="M245" s="32"/>
      <c r="N245">
        <f t="shared" si="32"/>
        <v>0</v>
      </c>
      <c r="O245">
        <f t="shared" si="33"/>
        <v>0</v>
      </c>
      <c r="P245">
        <f t="shared" si="34"/>
        <v>0</v>
      </c>
    </row>
    <row r="246" spans="2:16" s="3" customFormat="1" ht="24" customHeight="1" x14ac:dyDescent="0.35">
      <c r="B246" s="24" t="s">
        <v>269</v>
      </c>
      <c r="C246" s="77" t="s">
        <v>396</v>
      </c>
      <c r="D246" s="72" t="s">
        <v>395</v>
      </c>
      <c r="E246" s="57" t="s">
        <v>270</v>
      </c>
      <c r="F246"/>
      <c r="G246" s="21" t="s">
        <v>205</v>
      </c>
      <c r="H246" s="53">
        <f t="shared" si="51"/>
        <v>700</v>
      </c>
      <c r="I246" s="53">
        <f t="shared" si="52"/>
        <v>450</v>
      </c>
      <c r="J246" s="53">
        <f t="shared" si="50"/>
        <v>400</v>
      </c>
      <c r="K246" s="48">
        <v>380</v>
      </c>
      <c r="L246" s="22"/>
      <c r="M246" s="32"/>
      <c r="N246">
        <f t="shared" si="32"/>
        <v>0</v>
      </c>
      <c r="O246">
        <f t="shared" si="33"/>
        <v>0</v>
      </c>
      <c r="P246">
        <f t="shared" si="34"/>
        <v>0</v>
      </c>
    </row>
    <row r="247" spans="2:16" s="3" customFormat="1" ht="24" customHeight="1" x14ac:dyDescent="0.35">
      <c r="B247" s="24" t="s">
        <v>271</v>
      </c>
      <c r="C247" s="77" t="s">
        <v>396</v>
      </c>
      <c r="D247" s="72" t="s">
        <v>395</v>
      </c>
      <c r="E247" s="59" t="s">
        <v>272</v>
      </c>
      <c r="F247"/>
      <c r="G247" s="21" t="s">
        <v>205</v>
      </c>
      <c r="H247" s="53">
        <f t="shared" si="51"/>
        <v>700</v>
      </c>
      <c r="I247" s="53">
        <f t="shared" si="52"/>
        <v>450</v>
      </c>
      <c r="J247" s="53">
        <f t="shared" si="50"/>
        <v>400</v>
      </c>
      <c r="K247" s="48">
        <v>380</v>
      </c>
      <c r="L247" s="22"/>
      <c r="M247" s="32"/>
      <c r="N247">
        <f t="shared" si="32"/>
        <v>0</v>
      </c>
      <c r="O247">
        <f t="shared" si="33"/>
        <v>0</v>
      </c>
      <c r="P247">
        <f t="shared" si="34"/>
        <v>0</v>
      </c>
    </row>
    <row r="248" spans="2:16" s="3" customFormat="1" ht="24" customHeight="1" x14ac:dyDescent="0.35">
      <c r="B248" s="24" t="s">
        <v>273</v>
      </c>
      <c r="C248" s="77" t="s">
        <v>396</v>
      </c>
      <c r="D248" s="72" t="s">
        <v>395</v>
      </c>
      <c r="E248" s="59" t="s">
        <v>274</v>
      </c>
      <c r="F248"/>
      <c r="G248" s="21" t="s">
        <v>205</v>
      </c>
      <c r="H248" s="53">
        <f t="shared" si="51"/>
        <v>700</v>
      </c>
      <c r="I248" s="53">
        <f t="shared" si="52"/>
        <v>450</v>
      </c>
      <c r="J248" s="53">
        <f t="shared" si="50"/>
        <v>400</v>
      </c>
      <c r="K248" s="48">
        <v>380</v>
      </c>
      <c r="L248" s="22"/>
      <c r="M248" s="32"/>
      <c r="N248">
        <f t="shared" si="32"/>
        <v>0</v>
      </c>
      <c r="O248">
        <f t="shared" si="33"/>
        <v>0</v>
      </c>
      <c r="P248">
        <f t="shared" si="34"/>
        <v>0</v>
      </c>
    </row>
    <row r="249" spans="2:16" s="3" customFormat="1" ht="24" customHeight="1" x14ac:dyDescent="0.35">
      <c r="B249" s="24" t="s">
        <v>275</v>
      </c>
      <c r="C249" s="77" t="s">
        <v>396</v>
      </c>
      <c r="D249" s="72" t="s">
        <v>395</v>
      </c>
      <c r="E249" s="57" t="s">
        <v>276</v>
      </c>
      <c r="F249"/>
      <c r="G249" s="21" t="s">
        <v>205</v>
      </c>
      <c r="H249" s="53">
        <f t="shared" si="51"/>
        <v>700</v>
      </c>
      <c r="I249" s="53">
        <f t="shared" si="52"/>
        <v>450</v>
      </c>
      <c r="J249" s="53">
        <f t="shared" si="50"/>
        <v>400</v>
      </c>
      <c r="K249" s="48">
        <v>380</v>
      </c>
      <c r="L249" s="22"/>
      <c r="M249" s="32"/>
      <c r="N249">
        <f t="shared" si="32"/>
        <v>0</v>
      </c>
      <c r="O249">
        <f t="shared" si="33"/>
        <v>0</v>
      </c>
      <c r="P249">
        <f t="shared" si="34"/>
        <v>0</v>
      </c>
    </row>
    <row r="250" spans="2:16" s="3" customFormat="1" ht="24" customHeight="1" x14ac:dyDescent="0.35">
      <c r="B250" s="24" t="s">
        <v>277</v>
      </c>
      <c r="C250" s="77" t="s">
        <v>396</v>
      </c>
      <c r="D250" s="72" t="s">
        <v>395</v>
      </c>
      <c r="E250" s="57" t="s">
        <v>278</v>
      </c>
      <c r="F250"/>
      <c r="G250" s="21" t="s">
        <v>205</v>
      </c>
      <c r="H250" s="53">
        <f t="shared" si="51"/>
        <v>700</v>
      </c>
      <c r="I250" s="53">
        <f t="shared" si="52"/>
        <v>450</v>
      </c>
      <c r="J250" s="53">
        <f t="shared" si="50"/>
        <v>400</v>
      </c>
      <c r="K250" s="48">
        <v>380</v>
      </c>
      <c r="L250" s="22"/>
      <c r="M250" s="32"/>
      <c r="N250">
        <f t="shared" si="32"/>
        <v>0</v>
      </c>
      <c r="O250">
        <f t="shared" si="33"/>
        <v>0</v>
      </c>
      <c r="P250">
        <f t="shared" si="34"/>
        <v>0</v>
      </c>
    </row>
    <row r="251" spans="2:16" s="3" customFormat="1" ht="24" customHeight="1" x14ac:dyDescent="0.35">
      <c r="B251" s="24" t="s">
        <v>279</v>
      </c>
      <c r="C251" s="77" t="s">
        <v>396</v>
      </c>
      <c r="D251" s="72" t="s">
        <v>397</v>
      </c>
      <c r="E251" s="57" t="s">
        <v>280</v>
      </c>
      <c r="F251"/>
      <c r="G251" s="21" t="s">
        <v>205</v>
      </c>
      <c r="H251" s="53">
        <f t="shared" si="51"/>
        <v>700</v>
      </c>
      <c r="I251" s="53">
        <f t="shared" si="52"/>
        <v>400</v>
      </c>
      <c r="J251" s="53">
        <f t="shared" si="50"/>
        <v>370</v>
      </c>
      <c r="K251" s="48">
        <v>350</v>
      </c>
      <c r="L251" s="22"/>
      <c r="M251" s="32"/>
      <c r="N251">
        <f t="shared" si="32"/>
        <v>0</v>
      </c>
      <c r="O251">
        <f t="shared" si="33"/>
        <v>0</v>
      </c>
      <c r="P251">
        <f t="shared" si="34"/>
        <v>0</v>
      </c>
    </row>
    <row r="252" spans="2:16" s="3" customFormat="1" ht="24" customHeight="1" x14ac:dyDescent="0.35">
      <c r="B252" s="24" t="s">
        <v>281</v>
      </c>
      <c r="C252" s="77" t="s">
        <v>396</v>
      </c>
      <c r="D252" s="72" t="s">
        <v>397</v>
      </c>
      <c r="E252" s="57" t="s">
        <v>282</v>
      </c>
      <c r="F252"/>
      <c r="G252" s="21" t="s">
        <v>205</v>
      </c>
      <c r="H252" s="53">
        <f t="shared" si="51"/>
        <v>700</v>
      </c>
      <c r="I252" s="53">
        <f t="shared" si="52"/>
        <v>400</v>
      </c>
      <c r="J252" s="53">
        <f t="shared" si="50"/>
        <v>370</v>
      </c>
      <c r="K252" s="48">
        <v>350</v>
      </c>
      <c r="L252" s="22"/>
      <c r="M252" s="32"/>
      <c r="N252">
        <f t="shared" si="32"/>
        <v>0</v>
      </c>
      <c r="O252">
        <f t="shared" si="33"/>
        <v>0</v>
      </c>
      <c r="P252">
        <f t="shared" si="34"/>
        <v>0</v>
      </c>
    </row>
    <row r="253" spans="2:16" s="3" customFormat="1" ht="24" customHeight="1" x14ac:dyDescent="0.35">
      <c r="B253" s="24" t="s">
        <v>283</v>
      </c>
      <c r="C253" s="77" t="s">
        <v>396</v>
      </c>
      <c r="D253" s="72" t="s">
        <v>397</v>
      </c>
      <c r="E253" s="57" t="s">
        <v>284</v>
      </c>
      <c r="F253"/>
      <c r="G253" s="21" t="s">
        <v>205</v>
      </c>
      <c r="H253" s="53">
        <f t="shared" si="51"/>
        <v>700</v>
      </c>
      <c r="I253" s="53">
        <f t="shared" si="52"/>
        <v>400</v>
      </c>
      <c r="J253" s="53">
        <f t="shared" si="50"/>
        <v>370</v>
      </c>
      <c r="K253" s="48">
        <v>350</v>
      </c>
      <c r="L253" s="22"/>
      <c r="M253" s="32"/>
      <c r="N253">
        <f t="shared" si="32"/>
        <v>0</v>
      </c>
      <c r="O253">
        <f t="shared" si="33"/>
        <v>0</v>
      </c>
      <c r="P253">
        <f t="shared" si="34"/>
        <v>0</v>
      </c>
    </row>
    <row r="254" spans="2:16" s="3" customFormat="1" ht="24" customHeight="1" x14ac:dyDescent="0.35">
      <c r="B254" s="24" t="s">
        <v>285</v>
      </c>
      <c r="C254" s="77" t="s">
        <v>396</v>
      </c>
      <c r="D254" s="72" t="s">
        <v>397</v>
      </c>
      <c r="E254" s="57" t="s">
        <v>286</v>
      </c>
      <c r="F254"/>
      <c r="G254" s="21" t="s">
        <v>205</v>
      </c>
      <c r="H254" s="53">
        <f t="shared" si="51"/>
        <v>700</v>
      </c>
      <c r="I254" s="53">
        <f t="shared" si="52"/>
        <v>400</v>
      </c>
      <c r="J254" s="53">
        <f t="shared" si="50"/>
        <v>370</v>
      </c>
      <c r="K254" s="48">
        <v>350</v>
      </c>
      <c r="L254" s="22"/>
      <c r="M254" s="32"/>
      <c r="N254">
        <f t="shared" si="32"/>
        <v>0</v>
      </c>
      <c r="O254">
        <f t="shared" si="33"/>
        <v>0</v>
      </c>
      <c r="P254">
        <f t="shared" si="34"/>
        <v>0</v>
      </c>
    </row>
    <row r="255" spans="2:16" s="3" customFormat="1" ht="24" customHeight="1" x14ac:dyDescent="0.35">
      <c r="B255" s="24" t="s">
        <v>287</v>
      </c>
      <c r="C255" s="77" t="s">
        <v>396</v>
      </c>
      <c r="D255" s="72" t="s">
        <v>411</v>
      </c>
      <c r="E255" s="57" t="s">
        <v>288</v>
      </c>
      <c r="F255"/>
      <c r="G255" s="21" t="s">
        <v>205</v>
      </c>
      <c r="H255" s="53">
        <f t="shared" si="51"/>
        <v>700</v>
      </c>
      <c r="I255" s="53">
        <f t="shared" si="52"/>
        <v>400</v>
      </c>
      <c r="J255" s="53">
        <f t="shared" si="50"/>
        <v>370</v>
      </c>
      <c r="K255" s="48">
        <v>350</v>
      </c>
      <c r="L255" s="22"/>
      <c r="M255" s="32"/>
      <c r="N255">
        <f t="shared" si="32"/>
        <v>0</v>
      </c>
      <c r="O255">
        <f t="shared" si="33"/>
        <v>0</v>
      </c>
      <c r="P255">
        <f t="shared" si="34"/>
        <v>0</v>
      </c>
    </row>
    <row r="256" spans="2:16" s="3" customFormat="1" ht="24" customHeight="1" x14ac:dyDescent="0.35">
      <c r="B256" s="24" t="s">
        <v>289</v>
      </c>
      <c r="C256" s="77" t="s">
        <v>396</v>
      </c>
      <c r="D256" s="72" t="s">
        <v>411</v>
      </c>
      <c r="E256" s="57" t="s">
        <v>290</v>
      </c>
      <c r="F256"/>
      <c r="G256" s="21" t="s">
        <v>205</v>
      </c>
      <c r="H256" s="53">
        <f t="shared" si="51"/>
        <v>700</v>
      </c>
      <c r="I256" s="53">
        <f t="shared" si="52"/>
        <v>400</v>
      </c>
      <c r="J256" s="53">
        <f t="shared" si="50"/>
        <v>370</v>
      </c>
      <c r="K256" s="48">
        <v>350</v>
      </c>
      <c r="L256" s="22"/>
      <c r="M256" s="32"/>
      <c r="N256">
        <f t="shared" si="32"/>
        <v>0</v>
      </c>
      <c r="O256">
        <f t="shared" si="33"/>
        <v>0</v>
      </c>
      <c r="P256">
        <f t="shared" si="34"/>
        <v>0</v>
      </c>
    </row>
    <row r="257" spans="1:16" s="3" customFormat="1" ht="24" customHeight="1" x14ac:dyDescent="0.35">
      <c r="B257" s="24" t="s">
        <v>291</v>
      </c>
      <c r="C257" s="77" t="s">
        <v>396</v>
      </c>
      <c r="D257" s="72" t="s">
        <v>411</v>
      </c>
      <c r="E257" s="57" t="s">
        <v>292</v>
      </c>
      <c r="F257"/>
      <c r="G257" s="21" t="s">
        <v>205</v>
      </c>
      <c r="H257" s="53">
        <f t="shared" si="51"/>
        <v>700</v>
      </c>
      <c r="I257" s="53">
        <f t="shared" si="52"/>
        <v>400</v>
      </c>
      <c r="J257" s="53">
        <f t="shared" si="50"/>
        <v>370</v>
      </c>
      <c r="K257" s="48">
        <v>350</v>
      </c>
      <c r="L257" s="22"/>
      <c r="M257" s="32"/>
      <c r="N257">
        <f t="shared" si="32"/>
        <v>0</v>
      </c>
      <c r="O257">
        <f t="shared" si="33"/>
        <v>0</v>
      </c>
      <c r="P257">
        <f t="shared" si="34"/>
        <v>0</v>
      </c>
    </row>
    <row r="258" spans="1:16" s="3" customFormat="1" ht="24" customHeight="1" x14ac:dyDescent="0.35">
      <c r="B258" s="24" t="s">
        <v>293</v>
      </c>
      <c r="C258" s="77" t="s">
        <v>396</v>
      </c>
      <c r="D258" s="72" t="s">
        <v>411</v>
      </c>
      <c r="E258" s="57" t="s">
        <v>294</v>
      </c>
      <c r="F258"/>
      <c r="G258" s="21" t="s">
        <v>205</v>
      </c>
      <c r="H258" s="53">
        <f t="shared" si="51"/>
        <v>700</v>
      </c>
      <c r="I258" s="53">
        <f t="shared" si="52"/>
        <v>400</v>
      </c>
      <c r="J258" s="53">
        <f t="shared" si="50"/>
        <v>370</v>
      </c>
      <c r="K258" s="48">
        <v>350</v>
      </c>
      <c r="L258" s="22"/>
      <c r="M258" s="32"/>
      <c r="N258">
        <f t="shared" si="32"/>
        <v>0</v>
      </c>
      <c r="O258">
        <f t="shared" si="33"/>
        <v>0</v>
      </c>
      <c r="P258">
        <f t="shared" si="34"/>
        <v>0</v>
      </c>
    </row>
    <row r="259" spans="1:16" s="3" customFormat="1" ht="24" customHeight="1" x14ac:dyDescent="0.35">
      <c r="B259" s="24" t="s">
        <v>295</v>
      </c>
      <c r="C259" s="77" t="s">
        <v>396</v>
      </c>
      <c r="D259" s="72" t="s">
        <v>411</v>
      </c>
      <c r="E259" s="57" t="s">
        <v>296</v>
      </c>
      <c r="F259"/>
      <c r="G259" s="21" t="s">
        <v>205</v>
      </c>
      <c r="H259" s="53">
        <f t="shared" si="51"/>
        <v>700</v>
      </c>
      <c r="I259" s="53">
        <f t="shared" si="52"/>
        <v>400</v>
      </c>
      <c r="J259" s="53">
        <f t="shared" si="50"/>
        <v>370</v>
      </c>
      <c r="K259" s="48">
        <v>350</v>
      </c>
      <c r="L259" s="22"/>
      <c r="M259" s="32"/>
      <c r="N259">
        <f t="shared" si="32"/>
        <v>0</v>
      </c>
      <c r="O259">
        <f t="shared" si="33"/>
        <v>0</v>
      </c>
      <c r="P259">
        <f t="shared" si="34"/>
        <v>0</v>
      </c>
    </row>
    <row r="260" spans="1:16" s="3" customFormat="1" ht="24" customHeight="1" x14ac:dyDescent="0.35">
      <c r="B260" s="24" t="s">
        <v>297</v>
      </c>
      <c r="C260" s="77" t="s">
        <v>396</v>
      </c>
      <c r="D260" s="72" t="s">
        <v>411</v>
      </c>
      <c r="E260" s="57" t="s">
        <v>298</v>
      </c>
      <c r="F260"/>
      <c r="G260" s="21" t="s">
        <v>205</v>
      </c>
      <c r="H260" s="53">
        <f t="shared" si="51"/>
        <v>700</v>
      </c>
      <c r="I260" s="53">
        <f t="shared" si="52"/>
        <v>400</v>
      </c>
      <c r="J260" s="53">
        <f t="shared" si="50"/>
        <v>370</v>
      </c>
      <c r="K260" s="48">
        <v>350</v>
      </c>
      <c r="L260" s="22"/>
      <c r="M260" s="32"/>
      <c r="N260">
        <f t="shared" si="32"/>
        <v>0</v>
      </c>
      <c r="O260">
        <f t="shared" si="33"/>
        <v>0</v>
      </c>
      <c r="P260">
        <f t="shared" si="34"/>
        <v>0</v>
      </c>
    </row>
    <row r="261" spans="1:16" s="3" customFormat="1" ht="24" customHeight="1" x14ac:dyDescent="0.35">
      <c r="B261" s="24" t="s">
        <v>299</v>
      </c>
      <c r="C261" s="77" t="s">
        <v>396</v>
      </c>
      <c r="D261" s="72" t="s">
        <v>411</v>
      </c>
      <c r="E261" s="57" t="s">
        <v>300</v>
      </c>
      <c r="F261"/>
      <c r="G261" s="21" t="s">
        <v>205</v>
      </c>
      <c r="H261" s="53">
        <f t="shared" si="51"/>
        <v>700</v>
      </c>
      <c r="I261" s="53">
        <f t="shared" si="52"/>
        <v>400</v>
      </c>
      <c r="J261" s="53">
        <f t="shared" si="50"/>
        <v>370</v>
      </c>
      <c r="K261" s="48">
        <v>350</v>
      </c>
      <c r="L261" s="22"/>
      <c r="M261" s="32"/>
      <c r="N261">
        <f t="shared" si="32"/>
        <v>0</v>
      </c>
      <c r="O261">
        <f t="shared" si="33"/>
        <v>0</v>
      </c>
      <c r="P261">
        <f t="shared" si="34"/>
        <v>0</v>
      </c>
    </row>
    <row r="262" spans="1:16" s="3" customFormat="1" ht="24" customHeight="1" x14ac:dyDescent="0.35">
      <c r="B262" s="24" t="s">
        <v>301</v>
      </c>
      <c r="C262" s="77" t="s">
        <v>396</v>
      </c>
      <c r="D262" s="72" t="s">
        <v>411</v>
      </c>
      <c r="E262" s="57" t="s">
        <v>302</v>
      </c>
      <c r="F262"/>
      <c r="G262" s="21" t="s">
        <v>205</v>
      </c>
      <c r="H262" s="53">
        <f t="shared" si="51"/>
        <v>700</v>
      </c>
      <c r="I262" s="53">
        <f t="shared" si="52"/>
        <v>400</v>
      </c>
      <c r="J262" s="53">
        <f t="shared" si="50"/>
        <v>370</v>
      </c>
      <c r="K262" s="48">
        <v>350</v>
      </c>
      <c r="L262" s="22"/>
      <c r="M262" s="32"/>
      <c r="N262">
        <f t="shared" si="32"/>
        <v>0</v>
      </c>
      <c r="O262">
        <f t="shared" si="33"/>
        <v>0</v>
      </c>
      <c r="P262">
        <f t="shared" si="34"/>
        <v>0</v>
      </c>
    </row>
    <row r="263" spans="1:16" s="3" customFormat="1" ht="24" customHeight="1" x14ac:dyDescent="0.35">
      <c r="B263" s="24" t="s">
        <v>303</v>
      </c>
      <c r="C263" s="77" t="s">
        <v>396</v>
      </c>
      <c r="D263" s="72" t="s">
        <v>411</v>
      </c>
      <c r="E263" s="57" t="s">
        <v>304</v>
      </c>
      <c r="F263"/>
      <c r="G263" s="21" t="s">
        <v>205</v>
      </c>
      <c r="H263" s="53">
        <f t="shared" si="51"/>
        <v>700</v>
      </c>
      <c r="I263" s="53">
        <f t="shared" si="52"/>
        <v>400</v>
      </c>
      <c r="J263" s="53">
        <f t="shared" si="50"/>
        <v>370</v>
      </c>
      <c r="K263" s="48">
        <v>350</v>
      </c>
      <c r="L263" s="22"/>
      <c r="M263" s="32"/>
      <c r="N263">
        <f t="shared" si="32"/>
        <v>0</v>
      </c>
      <c r="O263">
        <f t="shared" si="33"/>
        <v>0</v>
      </c>
      <c r="P263">
        <f t="shared" si="34"/>
        <v>0</v>
      </c>
    </row>
    <row r="264" spans="1:16" s="3" customFormat="1" ht="24" customHeight="1" x14ac:dyDescent="0.35">
      <c r="B264" s="24" t="s">
        <v>305</v>
      </c>
      <c r="C264" s="77" t="s">
        <v>396</v>
      </c>
      <c r="D264" s="72" t="s">
        <v>411</v>
      </c>
      <c r="E264" s="57" t="s">
        <v>306</v>
      </c>
      <c r="F264"/>
      <c r="G264" s="21" t="s">
        <v>205</v>
      </c>
      <c r="H264" s="53">
        <f t="shared" si="51"/>
        <v>700</v>
      </c>
      <c r="I264" s="53">
        <f t="shared" si="52"/>
        <v>400</v>
      </c>
      <c r="J264" s="53">
        <f t="shared" si="50"/>
        <v>370</v>
      </c>
      <c r="K264" s="48">
        <v>350</v>
      </c>
      <c r="L264" s="22"/>
      <c r="M264" s="32"/>
      <c r="N264">
        <f t="shared" si="32"/>
        <v>0</v>
      </c>
      <c r="O264">
        <f t="shared" si="33"/>
        <v>0</v>
      </c>
      <c r="P264">
        <f t="shared" si="34"/>
        <v>0</v>
      </c>
    </row>
    <row r="265" spans="1:16" s="3" customFormat="1" ht="24" customHeight="1" x14ac:dyDescent="0.35">
      <c r="B265" s="24" t="s">
        <v>307</v>
      </c>
      <c r="C265" s="77" t="s">
        <v>396</v>
      </c>
      <c r="D265" s="72" t="s">
        <v>411</v>
      </c>
      <c r="E265" s="57" t="s">
        <v>308</v>
      </c>
      <c r="F265"/>
      <c r="G265" s="21" t="s">
        <v>205</v>
      </c>
      <c r="H265" s="53">
        <f t="shared" si="51"/>
        <v>700</v>
      </c>
      <c r="I265" s="53">
        <f t="shared" si="52"/>
        <v>400</v>
      </c>
      <c r="J265" s="53">
        <f t="shared" si="50"/>
        <v>370</v>
      </c>
      <c r="K265" s="48">
        <v>350</v>
      </c>
      <c r="L265" s="22"/>
      <c r="M265" s="32"/>
      <c r="N265">
        <f t="shared" si="32"/>
        <v>0</v>
      </c>
      <c r="O265">
        <f t="shared" si="33"/>
        <v>0</v>
      </c>
      <c r="P265">
        <f t="shared" si="34"/>
        <v>0</v>
      </c>
    </row>
    <row r="266" spans="1:16" ht="24" customHeight="1" x14ac:dyDescent="0.35">
      <c r="A266" s="5"/>
      <c r="B266" s="24" t="s">
        <v>309</v>
      </c>
      <c r="C266" s="77" t="s">
        <v>396</v>
      </c>
      <c r="D266" s="72" t="s">
        <v>411</v>
      </c>
      <c r="E266" s="57" t="s">
        <v>310</v>
      </c>
      <c r="F266"/>
      <c r="G266" s="21" t="s">
        <v>205</v>
      </c>
      <c r="H266" s="53">
        <f t="shared" si="51"/>
        <v>700</v>
      </c>
      <c r="I266" s="53">
        <f t="shared" si="52"/>
        <v>400</v>
      </c>
      <c r="J266" s="53">
        <f t="shared" si="50"/>
        <v>370</v>
      </c>
      <c r="K266" s="48">
        <v>350</v>
      </c>
      <c r="L266" s="22"/>
      <c r="M266" s="32"/>
      <c r="N266">
        <f t="shared" si="32"/>
        <v>0</v>
      </c>
      <c r="O266">
        <f t="shared" si="33"/>
        <v>0</v>
      </c>
      <c r="P266">
        <f t="shared" si="34"/>
        <v>0</v>
      </c>
    </row>
    <row r="267" spans="1:16" ht="24" customHeight="1" x14ac:dyDescent="0.3">
      <c r="A267" s="5"/>
      <c r="B267" s="24" t="s">
        <v>321</v>
      </c>
      <c r="C267" s="77" t="s">
        <v>398</v>
      </c>
      <c r="D267" s="72" t="s">
        <v>401</v>
      </c>
      <c r="E267" s="58" t="s">
        <v>322</v>
      </c>
      <c r="F267"/>
      <c r="G267" s="22" t="str">
        <f>"HALT"</f>
        <v>HALT</v>
      </c>
      <c r="H267" s="53">
        <f t="shared" si="51"/>
        <v>7800</v>
      </c>
      <c r="I267" s="53">
        <f t="shared" si="52"/>
        <v>4600</v>
      </c>
      <c r="J267" s="53">
        <f t="shared" si="50"/>
        <v>4290</v>
      </c>
      <c r="K267" s="48">
        <v>4090</v>
      </c>
      <c r="L267" s="22"/>
      <c r="M267" s="32"/>
      <c r="N267">
        <f t="shared" si="32"/>
        <v>0</v>
      </c>
      <c r="O267">
        <f t="shared" si="33"/>
        <v>0</v>
      </c>
      <c r="P267">
        <f t="shared" si="34"/>
        <v>0</v>
      </c>
    </row>
    <row r="268" spans="1:16" ht="24" customHeight="1" x14ac:dyDescent="0.35">
      <c r="A268" s="5"/>
      <c r="B268" s="24" t="s">
        <v>323</v>
      </c>
      <c r="C268" s="77" t="s">
        <v>398</v>
      </c>
      <c r="D268" s="72" t="s">
        <v>412</v>
      </c>
      <c r="E268" s="57" t="s">
        <v>324</v>
      </c>
      <c r="F268"/>
      <c r="G268" s="22" t="str">
        <f t="shared" ref="G268:G278" si="53">"HALT"</f>
        <v>HALT</v>
      </c>
      <c r="H268" s="53">
        <f t="shared" si="51"/>
        <v>7800</v>
      </c>
      <c r="I268" s="53">
        <f t="shared" si="52"/>
        <v>4600</v>
      </c>
      <c r="J268" s="53">
        <f t="shared" si="50"/>
        <v>4290</v>
      </c>
      <c r="K268" s="48">
        <v>4090</v>
      </c>
      <c r="L268" s="22"/>
      <c r="M268" s="32"/>
      <c r="N268">
        <f t="shared" si="32"/>
        <v>0</v>
      </c>
      <c r="O268">
        <f t="shared" si="33"/>
        <v>0</v>
      </c>
      <c r="P268">
        <f t="shared" si="34"/>
        <v>0</v>
      </c>
    </row>
    <row r="269" spans="1:16" ht="24" customHeight="1" x14ac:dyDescent="0.35">
      <c r="A269" s="5"/>
      <c r="B269" s="24" t="s">
        <v>325</v>
      </c>
      <c r="C269" s="77" t="s">
        <v>398</v>
      </c>
      <c r="D269" s="72" t="s">
        <v>412</v>
      </c>
      <c r="E269" s="57" t="s">
        <v>326</v>
      </c>
      <c r="F269"/>
      <c r="G269" s="22" t="str">
        <f t="shared" si="53"/>
        <v>HALT</v>
      </c>
      <c r="H269" s="53">
        <f t="shared" si="51"/>
        <v>7800</v>
      </c>
      <c r="I269" s="53">
        <f t="shared" si="52"/>
        <v>4600</v>
      </c>
      <c r="J269" s="53">
        <f t="shared" si="50"/>
        <v>4290</v>
      </c>
      <c r="K269" s="48">
        <v>4090</v>
      </c>
      <c r="L269" s="22"/>
      <c r="M269" s="32"/>
      <c r="N269">
        <f t="shared" si="32"/>
        <v>0</v>
      </c>
      <c r="O269">
        <f t="shared" si="33"/>
        <v>0</v>
      </c>
      <c r="P269">
        <f t="shared" si="34"/>
        <v>0</v>
      </c>
    </row>
    <row r="270" spans="1:16" ht="24" customHeight="1" x14ac:dyDescent="0.35">
      <c r="A270" s="5"/>
      <c r="B270" s="24" t="s">
        <v>327</v>
      </c>
      <c r="C270" s="77" t="s">
        <v>398</v>
      </c>
      <c r="D270" s="72" t="s">
        <v>412</v>
      </c>
      <c r="E270" s="59" t="s">
        <v>328</v>
      </c>
      <c r="F270"/>
      <c r="G270" s="22" t="str">
        <f t="shared" si="53"/>
        <v>HALT</v>
      </c>
      <c r="H270" s="53">
        <f t="shared" si="51"/>
        <v>6200</v>
      </c>
      <c r="I270" s="53">
        <f t="shared" si="52"/>
        <v>3650</v>
      </c>
      <c r="J270" s="53">
        <f t="shared" si="50"/>
        <v>3410</v>
      </c>
      <c r="K270" s="48">
        <v>3250</v>
      </c>
      <c r="L270" s="22"/>
      <c r="M270" s="32"/>
      <c r="N270">
        <f t="shared" si="32"/>
        <v>0</v>
      </c>
      <c r="O270">
        <f t="shared" si="33"/>
        <v>0</v>
      </c>
      <c r="P270">
        <f t="shared" si="34"/>
        <v>0</v>
      </c>
    </row>
    <row r="271" spans="1:16" ht="24" customHeight="1" x14ac:dyDescent="0.35">
      <c r="A271" s="5"/>
      <c r="B271" s="24" t="s">
        <v>329</v>
      </c>
      <c r="C271" s="77" t="s">
        <v>398</v>
      </c>
      <c r="D271" s="72" t="s">
        <v>412</v>
      </c>
      <c r="E271" s="57" t="s">
        <v>330</v>
      </c>
      <c r="F271"/>
      <c r="G271" s="22" t="str">
        <f t="shared" si="53"/>
        <v>HALT</v>
      </c>
      <c r="H271" s="53">
        <f t="shared" si="51"/>
        <v>6200</v>
      </c>
      <c r="I271" s="53">
        <f t="shared" si="52"/>
        <v>3650</v>
      </c>
      <c r="J271" s="53">
        <f t="shared" si="50"/>
        <v>3410</v>
      </c>
      <c r="K271" s="48">
        <v>3250</v>
      </c>
      <c r="L271" s="22"/>
      <c r="M271" s="32"/>
      <c r="N271">
        <f t="shared" si="32"/>
        <v>0</v>
      </c>
      <c r="O271">
        <f t="shared" si="33"/>
        <v>0</v>
      </c>
      <c r="P271">
        <f t="shared" si="34"/>
        <v>0</v>
      </c>
    </row>
    <row r="272" spans="1:16" ht="24" customHeight="1" x14ac:dyDescent="0.35">
      <c r="A272" s="5"/>
      <c r="B272" s="24" t="s">
        <v>331</v>
      </c>
      <c r="C272" s="77" t="s">
        <v>398</v>
      </c>
      <c r="D272" s="72" t="s">
        <v>412</v>
      </c>
      <c r="E272" s="57" t="s">
        <v>332</v>
      </c>
      <c r="F272"/>
      <c r="G272" s="22" t="str">
        <f t="shared" si="53"/>
        <v>HALT</v>
      </c>
      <c r="H272" s="53">
        <f t="shared" si="51"/>
        <v>6200</v>
      </c>
      <c r="I272" s="53">
        <f t="shared" si="52"/>
        <v>3650</v>
      </c>
      <c r="J272" s="53">
        <f t="shared" si="50"/>
        <v>3410</v>
      </c>
      <c r="K272" s="48">
        <v>3250</v>
      </c>
      <c r="L272" s="22"/>
      <c r="M272" s="32"/>
      <c r="N272">
        <f t="shared" si="32"/>
        <v>0</v>
      </c>
      <c r="O272">
        <f t="shared" si="33"/>
        <v>0</v>
      </c>
      <c r="P272">
        <f t="shared" si="34"/>
        <v>0</v>
      </c>
    </row>
    <row r="273" spans="1:16" ht="24" customHeight="1" x14ac:dyDescent="0.35">
      <c r="A273" s="5"/>
      <c r="B273" s="24" t="s">
        <v>333</v>
      </c>
      <c r="C273" s="77" t="s">
        <v>398</v>
      </c>
      <c r="D273" s="72" t="s">
        <v>412</v>
      </c>
      <c r="E273" s="57" t="s">
        <v>334</v>
      </c>
      <c r="F273"/>
      <c r="G273" s="22" t="str">
        <f t="shared" si="53"/>
        <v>HALT</v>
      </c>
      <c r="H273" s="53">
        <f t="shared" si="51"/>
        <v>6500</v>
      </c>
      <c r="I273" s="53">
        <f t="shared" si="52"/>
        <v>3850</v>
      </c>
      <c r="J273" s="53">
        <f t="shared" si="50"/>
        <v>3570</v>
      </c>
      <c r="K273" s="48">
        <v>3400</v>
      </c>
      <c r="L273" s="22"/>
      <c r="M273" s="32"/>
      <c r="N273">
        <f t="shared" si="32"/>
        <v>0</v>
      </c>
      <c r="O273">
        <f t="shared" si="33"/>
        <v>0</v>
      </c>
      <c r="P273">
        <f t="shared" si="34"/>
        <v>0</v>
      </c>
    </row>
    <row r="274" spans="1:16" ht="24" customHeight="1" x14ac:dyDescent="0.35">
      <c r="A274" s="5"/>
      <c r="B274" s="24" t="s">
        <v>335</v>
      </c>
      <c r="C274" s="77" t="s">
        <v>398</v>
      </c>
      <c r="D274" s="72" t="s">
        <v>412</v>
      </c>
      <c r="E274" s="57" t="s">
        <v>336</v>
      </c>
      <c r="F274"/>
      <c r="G274" s="22" t="str">
        <f t="shared" si="53"/>
        <v>HALT</v>
      </c>
      <c r="H274" s="53">
        <f t="shared" si="51"/>
        <v>6500</v>
      </c>
      <c r="I274" s="53">
        <f t="shared" si="52"/>
        <v>3850</v>
      </c>
      <c r="J274" s="53">
        <f t="shared" si="50"/>
        <v>3570</v>
      </c>
      <c r="K274" s="48">
        <v>3400</v>
      </c>
      <c r="L274" s="22"/>
      <c r="M274" s="32"/>
      <c r="N274">
        <f t="shared" ref="N274:N278" si="54">I274*L274</f>
        <v>0</v>
      </c>
      <c r="O274">
        <f t="shared" ref="O274:O278" si="55">J274*L274</f>
        <v>0</v>
      </c>
      <c r="P274">
        <f t="shared" ref="P274:P277" si="56">K274*L274</f>
        <v>0</v>
      </c>
    </row>
    <row r="275" spans="1:16" ht="24" customHeight="1" x14ac:dyDescent="0.35">
      <c r="A275" s="5"/>
      <c r="B275" s="24" t="s">
        <v>337</v>
      </c>
      <c r="C275" s="77" t="s">
        <v>398</v>
      </c>
      <c r="D275" s="72" t="s">
        <v>412</v>
      </c>
      <c r="E275" s="57" t="s">
        <v>338</v>
      </c>
      <c r="F275"/>
      <c r="G275" s="22" t="str">
        <f t="shared" si="53"/>
        <v>HALT</v>
      </c>
      <c r="H275" s="53">
        <f t="shared" si="51"/>
        <v>6500</v>
      </c>
      <c r="I275" s="53">
        <f t="shared" si="52"/>
        <v>3850</v>
      </c>
      <c r="J275" s="53">
        <f t="shared" si="50"/>
        <v>3570</v>
      </c>
      <c r="K275" s="48">
        <v>3400</v>
      </c>
      <c r="L275" s="22"/>
      <c r="M275" s="32"/>
      <c r="N275">
        <f t="shared" si="54"/>
        <v>0</v>
      </c>
      <c r="O275">
        <f t="shared" si="55"/>
        <v>0</v>
      </c>
      <c r="P275">
        <f t="shared" si="56"/>
        <v>0</v>
      </c>
    </row>
    <row r="276" spans="1:16" ht="24" customHeight="1" x14ac:dyDescent="0.35">
      <c r="A276" s="5"/>
      <c r="B276" s="24" t="s">
        <v>339</v>
      </c>
      <c r="C276" s="77" t="s">
        <v>398</v>
      </c>
      <c r="D276" s="72" t="s">
        <v>412</v>
      </c>
      <c r="E276" s="59" t="s">
        <v>340</v>
      </c>
      <c r="F276"/>
      <c r="G276" s="22" t="str">
        <f t="shared" si="53"/>
        <v>HALT</v>
      </c>
      <c r="H276" s="53">
        <f t="shared" si="51"/>
        <v>4800</v>
      </c>
      <c r="I276" s="53">
        <f t="shared" si="52"/>
        <v>2850</v>
      </c>
      <c r="J276" s="53">
        <f t="shared" si="50"/>
        <v>2670</v>
      </c>
      <c r="K276" s="48">
        <v>2540</v>
      </c>
      <c r="L276" s="22"/>
      <c r="M276" s="32"/>
      <c r="N276">
        <f t="shared" si="54"/>
        <v>0</v>
      </c>
      <c r="O276">
        <f t="shared" si="55"/>
        <v>0</v>
      </c>
      <c r="P276">
        <f t="shared" si="56"/>
        <v>0</v>
      </c>
    </row>
    <row r="277" spans="1:16" ht="24" customHeight="1" x14ac:dyDescent="0.35">
      <c r="A277" s="5"/>
      <c r="B277" s="24" t="s">
        <v>341</v>
      </c>
      <c r="C277" s="77" t="s">
        <v>398</v>
      </c>
      <c r="D277" s="72" t="s">
        <v>412</v>
      </c>
      <c r="E277" s="57" t="s">
        <v>342</v>
      </c>
      <c r="F277"/>
      <c r="G277" s="22" t="str">
        <f t="shared" si="53"/>
        <v>HALT</v>
      </c>
      <c r="H277" s="53">
        <f t="shared" si="51"/>
        <v>4800</v>
      </c>
      <c r="I277" s="53">
        <f t="shared" si="52"/>
        <v>2850</v>
      </c>
      <c r="J277" s="53">
        <f t="shared" si="50"/>
        <v>2670</v>
      </c>
      <c r="K277" s="48">
        <v>2540</v>
      </c>
      <c r="L277" s="22"/>
      <c r="M277" s="32"/>
      <c r="N277">
        <f t="shared" si="54"/>
        <v>0</v>
      </c>
      <c r="O277">
        <f t="shared" si="55"/>
        <v>0</v>
      </c>
      <c r="P277">
        <f t="shared" si="56"/>
        <v>0</v>
      </c>
    </row>
    <row r="278" spans="1:16" ht="24" customHeight="1" thickBot="1" x14ac:dyDescent="0.4">
      <c r="A278" s="5"/>
      <c r="B278" s="25" t="s">
        <v>343</v>
      </c>
      <c r="C278" s="78" t="s">
        <v>398</v>
      </c>
      <c r="D278" s="76" t="s">
        <v>412</v>
      </c>
      <c r="E278" s="62" t="s">
        <v>344</v>
      </c>
      <c r="F278"/>
      <c r="G278" s="26" t="str">
        <f t="shared" si="53"/>
        <v>HALT</v>
      </c>
      <c r="H278" s="53">
        <f t="shared" si="51"/>
        <v>4800</v>
      </c>
      <c r="I278" s="53">
        <f t="shared" si="52"/>
        <v>2850</v>
      </c>
      <c r="J278" s="53">
        <f t="shared" si="50"/>
        <v>2670</v>
      </c>
      <c r="K278" s="48">
        <v>2540</v>
      </c>
      <c r="L278" s="26"/>
      <c r="M278" s="32"/>
      <c r="N278">
        <f t="shared" si="54"/>
        <v>0</v>
      </c>
      <c r="O278">
        <f t="shared" si="55"/>
        <v>0</v>
      </c>
      <c r="P278">
        <f>K278*L278</f>
        <v>0</v>
      </c>
    </row>
    <row r="279" spans="1:16" ht="32.4" customHeight="1" x14ac:dyDescent="0.3">
      <c r="G279" s="4"/>
      <c r="H279" s="4"/>
      <c r="I279" s="4"/>
      <c r="J279" s="4"/>
      <c r="K279" s="4"/>
      <c r="L279" s="4"/>
      <c r="M279" s="4"/>
      <c r="N279">
        <f>SUM(N4:N278)</f>
        <v>0</v>
      </c>
      <c r="O279">
        <f>SUM(O4:O278)</f>
        <v>0</v>
      </c>
      <c r="P279">
        <f>SUM(P4:P278)</f>
        <v>0</v>
      </c>
    </row>
    <row r="280" spans="1:16" ht="21" customHeight="1" x14ac:dyDescent="0.3">
      <c r="B280" s="104" t="s">
        <v>345</v>
      </c>
      <c r="C280" s="104"/>
      <c r="D280" s="104"/>
      <c r="E280" s="104"/>
      <c r="F280" s="104"/>
      <c r="G280" s="104"/>
      <c r="H280" s="104"/>
      <c r="I280" s="104"/>
      <c r="J280" s="104"/>
      <c r="K280" s="104"/>
      <c r="L280" s="104"/>
      <c r="M280" s="104"/>
    </row>
    <row r="281" spans="1:16" ht="21" customHeight="1" x14ac:dyDescent="0.3">
      <c r="B281" s="104"/>
      <c r="C281" s="104"/>
      <c r="D281" s="104"/>
      <c r="E281" s="104"/>
      <c r="F281" s="104"/>
      <c r="G281" s="104"/>
      <c r="H281" s="104"/>
      <c r="I281" s="104"/>
      <c r="J281" s="104"/>
      <c r="K281" s="104"/>
      <c r="L281" s="104"/>
      <c r="M281" s="104"/>
    </row>
    <row r="282" spans="1:16" ht="21" customHeight="1" x14ac:dyDescent="0.3"/>
    <row r="283" spans="1:16" ht="21" customHeight="1" x14ac:dyDescent="0.3">
      <c r="B283" s="101"/>
      <c r="C283" s="6"/>
      <c r="D283" s="14"/>
      <c r="E283" s="54" t="s">
        <v>346</v>
      </c>
      <c r="F283" s="28"/>
      <c r="G283" s="39"/>
      <c r="H283" s="39"/>
      <c r="I283" s="39"/>
      <c r="J283" s="39"/>
      <c r="K283" s="39"/>
      <c r="L283" s="39"/>
      <c r="M283" s="40"/>
      <c r="N283" s="1"/>
      <c r="O283" s="1"/>
      <c r="P283" s="1"/>
    </row>
    <row r="284" spans="1:16" ht="21" customHeight="1" x14ac:dyDescent="0.3">
      <c r="B284" s="102"/>
      <c r="C284" s="7"/>
      <c r="D284" s="15"/>
      <c r="E284" s="55" t="s">
        <v>347</v>
      </c>
      <c r="F284" s="29"/>
      <c r="G284" s="41"/>
      <c r="H284" s="41"/>
      <c r="I284" s="41"/>
      <c r="J284" s="41"/>
      <c r="K284" s="41"/>
      <c r="L284" s="41"/>
      <c r="M284" s="42"/>
      <c r="N284" s="1"/>
      <c r="O284" s="1"/>
      <c r="P284" s="1"/>
    </row>
    <row r="285" spans="1:16" ht="21" customHeight="1" x14ac:dyDescent="0.3">
      <c r="B285" s="103"/>
      <c r="C285" s="8"/>
      <c r="D285" s="16"/>
      <c r="E285" s="56" t="s">
        <v>311</v>
      </c>
      <c r="F285" s="30"/>
      <c r="G285" s="43"/>
      <c r="H285" s="43"/>
      <c r="I285" s="43"/>
      <c r="J285" s="43"/>
      <c r="K285" s="43"/>
      <c r="L285" s="43"/>
      <c r="M285" s="44"/>
      <c r="N285" s="1"/>
      <c r="O285" s="1"/>
      <c r="P285" s="1"/>
    </row>
  </sheetData>
  <autoFilter ref="B3:M281"/>
  <mergeCells count="2">
    <mergeCell ref="B283:B285"/>
    <mergeCell ref="B280:M281"/>
  </mergeCells>
  <phoneticPr fontId="0" type="noConversion"/>
  <printOptions horizontalCentered="1"/>
  <pageMargins left="0" right="0" top="0" bottom="0" header="0" footer="0"/>
  <pageSetup paperSize="9" scale="37" fitToHeight="17" pageOrder="overThenDown" orientation="portrait" r:id="rId1"/>
  <headerFooter alignWithMargins="0"/>
  <cellWatches>
    <cellWatch r="E11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workbookViewId="0">
      <selection activeCell="D25" sqref="D25"/>
    </sheetView>
  </sheetViews>
  <sheetFormatPr defaultRowHeight="13.2" x14ac:dyDescent="0.25"/>
  <cols>
    <col min="1" max="1" width="24" customWidth="1"/>
    <col min="2" max="2" width="23" customWidth="1"/>
    <col min="3" max="3" width="11.33203125" customWidth="1"/>
    <col min="6" max="6" width="14.88671875" customWidth="1"/>
    <col min="8" max="8" width="15.6640625" customWidth="1"/>
    <col min="10" max="10" width="23.33203125" customWidth="1"/>
    <col min="11" max="11" width="13.6640625" customWidth="1"/>
    <col min="12" max="12" width="37.88671875" customWidth="1"/>
    <col min="15" max="15" width="5.6640625" customWidth="1"/>
    <col min="25" max="25" width="12.6640625" customWidth="1"/>
  </cols>
  <sheetData>
    <row r="1" spans="1:25" ht="16.2" customHeight="1" x14ac:dyDescent="0.25"/>
    <row r="2" spans="1:25" ht="15.6" x14ac:dyDescent="0.25">
      <c r="A2" s="105" t="s">
        <v>594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</row>
    <row r="3" spans="1:25" ht="66" x14ac:dyDescent="0.25">
      <c r="A3" s="19" t="s">
        <v>402</v>
      </c>
      <c r="B3" s="19" t="s">
        <v>403</v>
      </c>
      <c r="C3" s="80" t="s">
        <v>595</v>
      </c>
      <c r="D3" s="80" t="s">
        <v>596</v>
      </c>
      <c r="E3" s="80" t="s">
        <v>597</v>
      </c>
      <c r="F3" s="80" t="s">
        <v>598</v>
      </c>
      <c r="G3" s="19" t="s">
        <v>599</v>
      </c>
      <c r="H3" s="19" t="s">
        <v>600</v>
      </c>
      <c r="I3" s="19" t="s">
        <v>601</v>
      </c>
      <c r="J3" s="80" t="s">
        <v>602</v>
      </c>
      <c r="K3" s="80" t="s">
        <v>603</v>
      </c>
      <c r="L3" s="19" t="s">
        <v>416</v>
      </c>
      <c r="M3" s="81" t="s">
        <v>604</v>
      </c>
      <c r="N3" s="81" t="s">
        <v>605</v>
      </c>
      <c r="O3" s="81" t="s">
        <v>606</v>
      </c>
      <c r="P3" s="81" t="s">
        <v>607</v>
      </c>
      <c r="Q3" s="81" t="s">
        <v>608</v>
      </c>
      <c r="R3" s="81" t="s">
        <v>609</v>
      </c>
      <c r="S3" s="81" t="s">
        <v>610</v>
      </c>
      <c r="T3" s="81" t="s">
        <v>611</v>
      </c>
      <c r="U3" s="81" t="s">
        <v>612</v>
      </c>
      <c r="V3" s="81" t="s">
        <v>613</v>
      </c>
      <c r="W3" s="81" t="s">
        <v>614</v>
      </c>
      <c r="X3" s="81" t="s">
        <v>615</v>
      </c>
      <c r="Y3" s="81" t="s">
        <v>616</v>
      </c>
    </row>
    <row r="4" spans="1:25" ht="18" x14ac:dyDescent="0.25">
      <c r="A4" s="20" t="s">
        <v>379</v>
      </c>
      <c r="B4" s="20" t="s">
        <v>415</v>
      </c>
      <c r="C4" s="82" t="s">
        <v>617</v>
      </c>
      <c r="D4" s="82" t="s">
        <v>618</v>
      </c>
      <c r="E4" s="82" t="s">
        <v>619</v>
      </c>
      <c r="F4" s="83" t="s">
        <v>620</v>
      </c>
      <c r="G4" s="84">
        <v>2.2000000000000002</v>
      </c>
      <c r="H4" s="84" t="s">
        <v>621</v>
      </c>
      <c r="I4" s="84">
        <v>2</v>
      </c>
      <c r="J4" s="84" t="s">
        <v>622</v>
      </c>
      <c r="K4" s="84" t="s">
        <v>623</v>
      </c>
      <c r="L4" s="84" t="s">
        <v>624</v>
      </c>
      <c r="M4" s="84" t="s">
        <v>625</v>
      </c>
      <c r="N4" s="84" t="s">
        <v>231</v>
      </c>
      <c r="O4" s="84">
        <v>2</v>
      </c>
      <c r="P4" s="84" t="s">
        <v>625</v>
      </c>
      <c r="Q4" s="84" t="s">
        <v>231</v>
      </c>
      <c r="R4" s="84" t="s">
        <v>625</v>
      </c>
      <c r="S4" s="84" t="s">
        <v>625</v>
      </c>
      <c r="T4" s="84" t="s">
        <v>625</v>
      </c>
      <c r="U4" s="84" t="s">
        <v>231</v>
      </c>
      <c r="V4" s="84" t="s">
        <v>231</v>
      </c>
      <c r="W4" s="84" t="s">
        <v>231</v>
      </c>
      <c r="X4" s="84" t="s">
        <v>625</v>
      </c>
      <c r="Y4" s="85" t="s">
        <v>626</v>
      </c>
    </row>
    <row r="5" spans="1:25" ht="18" x14ac:dyDescent="0.25">
      <c r="A5" s="20" t="s">
        <v>379</v>
      </c>
      <c r="B5" s="20" t="s">
        <v>627</v>
      </c>
      <c r="C5" s="82" t="s">
        <v>628</v>
      </c>
      <c r="D5" s="82" t="s">
        <v>629</v>
      </c>
      <c r="E5" s="82" t="s">
        <v>630</v>
      </c>
      <c r="F5" s="86" t="s">
        <v>631</v>
      </c>
      <c r="G5" s="84" t="s">
        <v>632</v>
      </c>
      <c r="H5" s="84" t="s">
        <v>621</v>
      </c>
      <c r="I5" s="84">
        <v>2</v>
      </c>
      <c r="J5" s="84" t="s">
        <v>622</v>
      </c>
      <c r="K5" s="84" t="s">
        <v>623</v>
      </c>
      <c r="L5" s="84" t="s">
        <v>624</v>
      </c>
      <c r="M5" s="84" t="s">
        <v>625</v>
      </c>
      <c r="N5" s="84" t="s">
        <v>231</v>
      </c>
      <c r="O5" s="84">
        <v>2</v>
      </c>
      <c r="P5" s="84" t="s">
        <v>625</v>
      </c>
      <c r="Q5" s="84" t="s">
        <v>231</v>
      </c>
      <c r="R5" s="84" t="s">
        <v>625</v>
      </c>
      <c r="S5" s="84" t="s">
        <v>625</v>
      </c>
      <c r="T5" s="84" t="s">
        <v>625</v>
      </c>
      <c r="U5" s="84" t="s">
        <v>231</v>
      </c>
      <c r="V5" s="84" t="s">
        <v>231</v>
      </c>
      <c r="W5" s="84" t="s">
        <v>231</v>
      </c>
      <c r="X5" s="84" t="s">
        <v>625</v>
      </c>
      <c r="Y5" s="85" t="s">
        <v>633</v>
      </c>
    </row>
    <row r="6" spans="1:25" ht="18" x14ac:dyDescent="0.25">
      <c r="A6" s="20" t="s">
        <v>379</v>
      </c>
      <c r="B6" s="20" t="s">
        <v>381</v>
      </c>
      <c r="C6" s="82" t="s">
        <v>634</v>
      </c>
      <c r="D6" s="82" t="s">
        <v>635</v>
      </c>
      <c r="E6" s="82" t="s">
        <v>636</v>
      </c>
      <c r="F6" s="83" t="s">
        <v>637</v>
      </c>
      <c r="G6" s="84">
        <v>2.2999999999999998</v>
      </c>
      <c r="H6" s="84" t="s">
        <v>621</v>
      </c>
      <c r="I6" s="84">
        <v>2</v>
      </c>
      <c r="J6" s="84" t="s">
        <v>622</v>
      </c>
      <c r="K6" s="84" t="s">
        <v>623</v>
      </c>
      <c r="L6" s="84" t="s">
        <v>624</v>
      </c>
      <c r="M6" s="84" t="s">
        <v>625</v>
      </c>
      <c r="N6" s="84" t="s">
        <v>231</v>
      </c>
      <c r="O6" s="84">
        <v>2</v>
      </c>
      <c r="P6" s="84" t="s">
        <v>625</v>
      </c>
      <c r="Q6" s="84" t="s">
        <v>625</v>
      </c>
      <c r="R6" s="84" t="s">
        <v>625</v>
      </c>
      <c r="S6" s="84" t="s">
        <v>625</v>
      </c>
      <c r="T6" s="84" t="s">
        <v>625</v>
      </c>
      <c r="U6" s="84" t="s">
        <v>625</v>
      </c>
      <c r="V6" s="84" t="s">
        <v>231</v>
      </c>
      <c r="W6" s="84" t="s">
        <v>625</v>
      </c>
      <c r="X6" s="84" t="s">
        <v>231</v>
      </c>
      <c r="Y6" s="84" t="s">
        <v>638</v>
      </c>
    </row>
    <row r="7" spans="1:25" ht="18" x14ac:dyDescent="0.25">
      <c r="A7" s="20" t="s">
        <v>379</v>
      </c>
      <c r="B7" s="87" t="s">
        <v>386</v>
      </c>
      <c r="C7" s="82" t="s">
        <v>634</v>
      </c>
      <c r="D7" s="85" t="s">
        <v>635</v>
      </c>
      <c r="E7" s="85" t="s">
        <v>639</v>
      </c>
      <c r="F7" s="86" t="s">
        <v>640</v>
      </c>
      <c r="G7" s="84" t="s">
        <v>641</v>
      </c>
      <c r="H7" s="84" t="s">
        <v>621</v>
      </c>
      <c r="I7" s="84">
        <v>2</v>
      </c>
      <c r="J7" s="84" t="s">
        <v>622</v>
      </c>
      <c r="K7" s="84" t="s">
        <v>623</v>
      </c>
      <c r="L7" s="84" t="s">
        <v>642</v>
      </c>
      <c r="M7" s="84" t="s">
        <v>625</v>
      </c>
      <c r="N7" s="84" t="s">
        <v>231</v>
      </c>
      <c r="O7" s="84">
        <v>2</v>
      </c>
      <c r="P7" s="84" t="s">
        <v>625</v>
      </c>
      <c r="Q7" s="84" t="s">
        <v>625</v>
      </c>
      <c r="R7" s="84" t="s">
        <v>625</v>
      </c>
      <c r="S7" s="84" t="s">
        <v>625</v>
      </c>
      <c r="T7" s="84" t="s">
        <v>625</v>
      </c>
      <c r="U7" s="84" t="s">
        <v>625</v>
      </c>
      <c r="V7" s="84" t="s">
        <v>625</v>
      </c>
      <c r="W7" s="84" t="s">
        <v>625</v>
      </c>
      <c r="X7" s="84" t="s">
        <v>231</v>
      </c>
      <c r="Y7" s="84" t="s">
        <v>643</v>
      </c>
    </row>
    <row r="8" spans="1:25" ht="18" x14ac:dyDescent="0.25">
      <c r="A8" s="20" t="s">
        <v>379</v>
      </c>
      <c r="B8" s="87" t="s">
        <v>644</v>
      </c>
      <c r="C8" s="84" t="s">
        <v>645</v>
      </c>
      <c r="D8" s="84" t="s">
        <v>646</v>
      </c>
      <c r="E8" s="84" t="s">
        <v>647</v>
      </c>
      <c r="F8" s="88" t="s">
        <v>648</v>
      </c>
      <c r="G8" s="84">
        <v>3.5</v>
      </c>
      <c r="H8" s="84" t="s">
        <v>649</v>
      </c>
      <c r="I8" s="84">
        <v>2</v>
      </c>
      <c r="J8" s="84" t="s">
        <v>622</v>
      </c>
      <c r="K8" s="84" t="s">
        <v>623</v>
      </c>
      <c r="L8" s="84" t="s">
        <v>624</v>
      </c>
      <c r="M8" s="84" t="s">
        <v>625</v>
      </c>
      <c r="N8" s="84" t="s">
        <v>231</v>
      </c>
      <c r="O8" s="84">
        <v>2</v>
      </c>
      <c r="P8" s="84" t="s">
        <v>625</v>
      </c>
      <c r="Q8" s="84" t="s">
        <v>625</v>
      </c>
      <c r="R8" s="84" t="s">
        <v>625</v>
      </c>
      <c r="S8" s="84" t="s">
        <v>625</v>
      </c>
      <c r="T8" s="84" t="s">
        <v>625</v>
      </c>
      <c r="U8" s="84" t="s">
        <v>625</v>
      </c>
      <c r="V8" s="84" t="s">
        <v>625</v>
      </c>
      <c r="W8" s="84" t="s">
        <v>625</v>
      </c>
      <c r="X8" s="84" t="s">
        <v>231</v>
      </c>
      <c r="Y8" s="84" t="s">
        <v>650</v>
      </c>
    </row>
    <row r="9" spans="1:25" ht="18" x14ac:dyDescent="0.25">
      <c r="A9" s="20" t="s">
        <v>379</v>
      </c>
      <c r="B9" s="87" t="s">
        <v>651</v>
      </c>
      <c r="C9" s="84" t="s">
        <v>639</v>
      </c>
      <c r="D9" s="84" t="s">
        <v>619</v>
      </c>
      <c r="E9" s="84" t="s">
        <v>652</v>
      </c>
      <c r="F9" s="89" t="s">
        <v>653</v>
      </c>
      <c r="G9" s="84" t="s">
        <v>654</v>
      </c>
      <c r="H9" s="84" t="s">
        <v>621</v>
      </c>
      <c r="I9" s="84">
        <v>2</v>
      </c>
      <c r="J9" s="84"/>
      <c r="K9" s="84" t="s">
        <v>623</v>
      </c>
      <c r="L9" s="84" t="s">
        <v>655</v>
      </c>
      <c r="M9" s="84" t="s">
        <v>231</v>
      </c>
      <c r="N9" s="84" t="s">
        <v>231</v>
      </c>
      <c r="O9" s="84">
        <v>1</v>
      </c>
      <c r="P9" s="84" t="s">
        <v>231</v>
      </c>
      <c r="Q9" s="84" t="s">
        <v>231</v>
      </c>
      <c r="R9" s="84" t="s">
        <v>231</v>
      </c>
      <c r="S9" s="84" t="s">
        <v>625</v>
      </c>
      <c r="T9" s="84" t="s">
        <v>625</v>
      </c>
      <c r="U9" s="84" t="s">
        <v>231</v>
      </c>
      <c r="V9" s="84" t="s">
        <v>231</v>
      </c>
      <c r="W9" s="84" t="s">
        <v>231</v>
      </c>
      <c r="X9" s="84" t="s">
        <v>625</v>
      </c>
      <c r="Y9" s="84" t="s">
        <v>656</v>
      </c>
    </row>
    <row r="10" spans="1:25" ht="18" x14ac:dyDescent="0.25">
      <c r="A10" s="20" t="s">
        <v>379</v>
      </c>
      <c r="B10" s="87" t="s">
        <v>657</v>
      </c>
      <c r="C10" s="84" t="s">
        <v>658</v>
      </c>
      <c r="D10" s="84" t="s">
        <v>659</v>
      </c>
      <c r="E10" s="84" t="s">
        <v>660</v>
      </c>
      <c r="F10" s="89" t="s">
        <v>661</v>
      </c>
      <c r="G10" s="84" t="s">
        <v>662</v>
      </c>
      <c r="H10" s="84" t="s">
        <v>621</v>
      </c>
      <c r="I10" s="84">
        <v>2</v>
      </c>
      <c r="J10" s="84"/>
      <c r="K10" s="84" t="s">
        <v>623</v>
      </c>
      <c r="L10" s="84" t="s">
        <v>655</v>
      </c>
      <c r="M10" s="84" t="s">
        <v>231</v>
      </c>
      <c r="N10" s="84" t="s">
        <v>231</v>
      </c>
      <c r="O10" s="84">
        <v>1</v>
      </c>
      <c r="P10" s="84" t="s">
        <v>231</v>
      </c>
      <c r="Q10" s="84" t="s">
        <v>231</v>
      </c>
      <c r="R10" s="84" t="s">
        <v>231</v>
      </c>
      <c r="S10" s="84" t="s">
        <v>625</v>
      </c>
      <c r="T10" s="84" t="s">
        <v>625</v>
      </c>
      <c r="U10" s="84" t="s">
        <v>231</v>
      </c>
      <c r="V10" s="84" t="s">
        <v>231</v>
      </c>
      <c r="W10" s="84" t="s">
        <v>231</v>
      </c>
      <c r="X10" s="84" t="s">
        <v>625</v>
      </c>
      <c r="Y10" s="84" t="s">
        <v>638</v>
      </c>
    </row>
    <row r="11" spans="1:25" ht="18" x14ac:dyDescent="0.25">
      <c r="A11" s="20" t="s">
        <v>379</v>
      </c>
      <c r="B11" s="87" t="s">
        <v>663</v>
      </c>
      <c r="C11" s="84" t="s">
        <v>664</v>
      </c>
      <c r="D11" s="84" t="s">
        <v>617</v>
      </c>
      <c r="E11" s="84" t="s">
        <v>635</v>
      </c>
      <c r="F11" s="89" t="s">
        <v>665</v>
      </c>
      <c r="G11" s="84" t="s">
        <v>666</v>
      </c>
      <c r="H11" s="84" t="s">
        <v>621</v>
      </c>
      <c r="I11" s="84">
        <v>2</v>
      </c>
      <c r="J11" s="84"/>
      <c r="K11" s="84" t="s">
        <v>623</v>
      </c>
      <c r="L11" s="84" t="s">
        <v>667</v>
      </c>
      <c r="M11" s="84" t="s">
        <v>231</v>
      </c>
      <c r="N11" s="84" t="s">
        <v>625</v>
      </c>
      <c r="O11" s="84">
        <v>1</v>
      </c>
      <c r="P11" s="84" t="s">
        <v>231</v>
      </c>
      <c r="Q11" s="84" t="s">
        <v>231</v>
      </c>
      <c r="R11" s="84" t="s">
        <v>625</v>
      </c>
      <c r="S11" s="84" t="s">
        <v>625</v>
      </c>
      <c r="T11" s="84" t="s">
        <v>625</v>
      </c>
      <c r="U11" s="84" t="s">
        <v>231</v>
      </c>
      <c r="V11" s="84" t="s">
        <v>231</v>
      </c>
      <c r="W11" s="84" t="s">
        <v>625</v>
      </c>
      <c r="X11" s="84" t="s">
        <v>625</v>
      </c>
      <c r="Y11" s="84" t="s">
        <v>668</v>
      </c>
    </row>
    <row r="12" spans="1:25" ht="18" x14ac:dyDescent="0.25">
      <c r="A12" s="20" t="s">
        <v>379</v>
      </c>
      <c r="B12" s="87" t="s">
        <v>389</v>
      </c>
      <c r="C12" s="84" t="s">
        <v>636</v>
      </c>
      <c r="D12" s="84" t="s">
        <v>669</v>
      </c>
      <c r="E12" s="84" t="s">
        <v>670</v>
      </c>
      <c r="F12" s="88" t="s">
        <v>671</v>
      </c>
      <c r="G12" s="84">
        <v>1.1000000000000001</v>
      </c>
      <c r="H12" s="84" t="s">
        <v>621</v>
      </c>
      <c r="I12" s="84">
        <v>2</v>
      </c>
      <c r="J12" s="84" t="s">
        <v>622</v>
      </c>
      <c r="K12" s="84" t="s">
        <v>623</v>
      </c>
      <c r="L12" s="84" t="s">
        <v>655</v>
      </c>
      <c r="M12" s="84" t="s">
        <v>231</v>
      </c>
      <c r="N12" s="84" t="s">
        <v>231</v>
      </c>
      <c r="O12" s="84">
        <v>1</v>
      </c>
      <c r="P12" s="84" t="s">
        <v>231</v>
      </c>
      <c r="Q12" s="84" t="s">
        <v>231</v>
      </c>
      <c r="R12" s="84" t="s">
        <v>231</v>
      </c>
      <c r="S12" s="84" t="s">
        <v>625</v>
      </c>
      <c r="T12" s="84" t="s">
        <v>625</v>
      </c>
      <c r="U12" s="84" t="s">
        <v>231</v>
      </c>
      <c r="V12" s="84" t="s">
        <v>231</v>
      </c>
      <c r="W12" s="84" t="s">
        <v>231</v>
      </c>
      <c r="X12" s="84" t="s">
        <v>625</v>
      </c>
      <c r="Y12" s="84" t="s">
        <v>656</v>
      </c>
    </row>
    <row r="13" spans="1:25" ht="18" x14ac:dyDescent="0.25">
      <c r="A13" s="20" t="s">
        <v>379</v>
      </c>
      <c r="B13" s="87" t="s">
        <v>451</v>
      </c>
      <c r="C13" s="84" t="s">
        <v>635</v>
      </c>
      <c r="D13" s="84" t="s">
        <v>639</v>
      </c>
      <c r="E13" s="84" t="s">
        <v>636</v>
      </c>
      <c r="F13" s="88" t="s">
        <v>672</v>
      </c>
      <c r="G13" s="84" t="s">
        <v>673</v>
      </c>
      <c r="H13" s="84" t="s">
        <v>621</v>
      </c>
      <c r="I13" s="84">
        <v>2</v>
      </c>
      <c r="J13" s="84" t="s">
        <v>622</v>
      </c>
      <c r="K13" s="84" t="s">
        <v>623</v>
      </c>
      <c r="L13" s="84" t="s">
        <v>655</v>
      </c>
      <c r="M13" s="84" t="s">
        <v>231</v>
      </c>
      <c r="N13" s="84" t="s">
        <v>231</v>
      </c>
      <c r="O13" s="84">
        <v>1</v>
      </c>
      <c r="P13" s="84" t="s">
        <v>231</v>
      </c>
      <c r="Q13" s="84" t="s">
        <v>231</v>
      </c>
      <c r="R13" s="84" t="s">
        <v>231</v>
      </c>
      <c r="S13" s="84" t="s">
        <v>625</v>
      </c>
      <c r="T13" s="84" t="s">
        <v>625</v>
      </c>
      <c r="U13" s="84" t="s">
        <v>231</v>
      </c>
      <c r="V13" s="84" t="s">
        <v>231</v>
      </c>
      <c r="W13" s="84" t="s">
        <v>231</v>
      </c>
      <c r="X13" s="84" t="s">
        <v>625</v>
      </c>
      <c r="Y13" s="84" t="s">
        <v>638</v>
      </c>
    </row>
    <row r="14" spans="1:25" ht="18" x14ac:dyDescent="0.25">
      <c r="A14" s="20" t="s">
        <v>379</v>
      </c>
      <c r="B14" s="87" t="s">
        <v>674</v>
      </c>
      <c r="C14" s="84">
        <v>-7</v>
      </c>
      <c r="D14" s="84" t="s">
        <v>618</v>
      </c>
      <c r="E14" s="84" t="s">
        <v>636</v>
      </c>
      <c r="F14" s="88" t="s">
        <v>640</v>
      </c>
      <c r="G14" s="84" t="s">
        <v>673</v>
      </c>
      <c r="H14" s="84" t="s">
        <v>621</v>
      </c>
      <c r="I14" s="84">
        <v>2</v>
      </c>
      <c r="J14" s="84" t="s">
        <v>622</v>
      </c>
      <c r="K14" s="84" t="s">
        <v>623</v>
      </c>
      <c r="L14" s="84" t="s">
        <v>675</v>
      </c>
      <c r="M14" s="84" t="s">
        <v>625</v>
      </c>
      <c r="N14" s="84" t="s">
        <v>231</v>
      </c>
      <c r="O14" s="84">
        <v>2</v>
      </c>
      <c r="P14" s="84" t="s">
        <v>625</v>
      </c>
      <c r="Q14" s="84" t="s">
        <v>625</v>
      </c>
      <c r="R14" s="84" t="s">
        <v>625</v>
      </c>
      <c r="S14" s="84" t="s">
        <v>625</v>
      </c>
      <c r="T14" s="84" t="s">
        <v>625</v>
      </c>
      <c r="U14" s="84" t="s">
        <v>231</v>
      </c>
      <c r="V14" s="84" t="s">
        <v>625</v>
      </c>
      <c r="W14" s="84" t="s">
        <v>231</v>
      </c>
      <c r="X14" s="84" t="s">
        <v>625</v>
      </c>
      <c r="Y14" s="84" t="s">
        <v>643</v>
      </c>
    </row>
    <row r="15" spans="1:25" ht="18" x14ac:dyDescent="0.25">
      <c r="A15" s="20" t="s">
        <v>379</v>
      </c>
      <c r="B15" s="87" t="s">
        <v>676</v>
      </c>
      <c r="C15" s="84" t="s">
        <v>658</v>
      </c>
      <c r="D15" s="84" t="s">
        <v>659</v>
      </c>
      <c r="E15" s="84" t="s">
        <v>677</v>
      </c>
      <c r="F15" s="88" t="s">
        <v>678</v>
      </c>
      <c r="G15" s="84">
        <v>1.3</v>
      </c>
      <c r="H15" s="84" t="s">
        <v>621</v>
      </c>
      <c r="I15" s="84">
        <v>2</v>
      </c>
      <c r="J15" s="84" t="s">
        <v>622</v>
      </c>
      <c r="K15" s="84" t="s">
        <v>623</v>
      </c>
      <c r="L15" s="84" t="s">
        <v>679</v>
      </c>
      <c r="M15" s="84" t="s">
        <v>231</v>
      </c>
      <c r="N15" s="84" t="s">
        <v>231</v>
      </c>
      <c r="O15" s="84">
        <v>1</v>
      </c>
      <c r="P15" s="84" t="s">
        <v>231</v>
      </c>
      <c r="Q15" s="84" t="s">
        <v>231</v>
      </c>
      <c r="R15" s="84" t="s">
        <v>625</v>
      </c>
      <c r="S15" s="84" t="s">
        <v>625</v>
      </c>
      <c r="T15" s="84" t="s">
        <v>625</v>
      </c>
      <c r="U15" s="84" t="s">
        <v>231</v>
      </c>
      <c r="V15" s="84" t="s">
        <v>231</v>
      </c>
      <c r="W15" s="84" t="s">
        <v>231</v>
      </c>
      <c r="X15" s="84" t="s">
        <v>625</v>
      </c>
      <c r="Y15" s="84" t="s">
        <v>656</v>
      </c>
    </row>
    <row r="16" spans="1:25" ht="18" x14ac:dyDescent="0.25">
      <c r="A16" s="20" t="s">
        <v>379</v>
      </c>
      <c r="B16" s="87" t="s">
        <v>453</v>
      </c>
      <c r="C16" s="84" t="s">
        <v>617</v>
      </c>
      <c r="D16" s="84" t="s">
        <v>680</v>
      </c>
      <c r="E16" s="84" t="s">
        <v>660</v>
      </c>
      <c r="F16" s="88" t="s">
        <v>681</v>
      </c>
      <c r="G16" s="84">
        <v>2</v>
      </c>
      <c r="H16" s="84" t="s">
        <v>621</v>
      </c>
      <c r="I16" s="84">
        <v>2</v>
      </c>
      <c r="J16" s="84"/>
      <c r="K16" s="84" t="s">
        <v>623</v>
      </c>
      <c r="L16" s="84" t="s">
        <v>675</v>
      </c>
      <c r="M16" s="84" t="s">
        <v>231</v>
      </c>
      <c r="N16" s="84" t="s">
        <v>625</v>
      </c>
      <c r="O16" s="84">
        <v>1</v>
      </c>
      <c r="P16" s="84" t="s">
        <v>231</v>
      </c>
      <c r="Q16" s="84" t="s">
        <v>625</v>
      </c>
      <c r="R16" s="84" t="s">
        <v>625</v>
      </c>
      <c r="S16" s="84" t="s">
        <v>625</v>
      </c>
      <c r="T16" s="84" t="s">
        <v>625</v>
      </c>
      <c r="U16" s="84" t="s">
        <v>231</v>
      </c>
      <c r="V16" s="84" t="s">
        <v>231</v>
      </c>
      <c r="W16" s="84" t="s">
        <v>625</v>
      </c>
      <c r="X16" s="84" t="s">
        <v>625</v>
      </c>
      <c r="Y16" s="84" t="s">
        <v>638</v>
      </c>
    </row>
    <row r="17" spans="1:25" ht="18" x14ac:dyDescent="0.25">
      <c r="A17" s="20" t="s">
        <v>379</v>
      </c>
      <c r="B17" s="87" t="s">
        <v>682</v>
      </c>
      <c r="C17" s="84" t="s">
        <v>683</v>
      </c>
      <c r="D17" s="84" t="s">
        <v>680</v>
      </c>
      <c r="E17" s="84" t="s">
        <v>628</v>
      </c>
      <c r="F17" s="88" t="s">
        <v>684</v>
      </c>
      <c r="G17" s="84" t="s">
        <v>685</v>
      </c>
      <c r="H17" s="84" t="s">
        <v>686</v>
      </c>
      <c r="I17" s="84">
        <v>2</v>
      </c>
      <c r="J17" s="84"/>
      <c r="K17" s="84" t="s">
        <v>623</v>
      </c>
      <c r="L17" s="84" t="s">
        <v>687</v>
      </c>
      <c r="M17" s="84" t="s">
        <v>231</v>
      </c>
      <c r="N17" s="84" t="s">
        <v>625</v>
      </c>
      <c r="O17" s="84">
        <v>1</v>
      </c>
      <c r="P17" s="84" t="s">
        <v>231</v>
      </c>
      <c r="Q17" s="84" t="s">
        <v>231</v>
      </c>
      <c r="R17" s="84" t="s">
        <v>231</v>
      </c>
      <c r="S17" s="84" t="s">
        <v>625</v>
      </c>
      <c r="T17" s="84" t="s">
        <v>625</v>
      </c>
      <c r="U17" s="84" t="s">
        <v>231</v>
      </c>
      <c r="V17" s="84" t="s">
        <v>231</v>
      </c>
      <c r="W17" s="84" t="s">
        <v>231</v>
      </c>
      <c r="X17" s="84" t="s">
        <v>625</v>
      </c>
      <c r="Y17" s="84" t="s">
        <v>650</v>
      </c>
    </row>
    <row r="18" spans="1:25" ht="18" x14ac:dyDescent="0.25">
      <c r="A18" s="20" t="s">
        <v>379</v>
      </c>
      <c r="B18" s="87" t="s">
        <v>382</v>
      </c>
      <c r="C18" s="84" t="s">
        <v>688</v>
      </c>
      <c r="D18" s="84" t="s">
        <v>628</v>
      </c>
      <c r="E18" s="84" t="s">
        <v>680</v>
      </c>
      <c r="F18" s="89" t="s">
        <v>689</v>
      </c>
      <c r="G18" s="84" t="s">
        <v>690</v>
      </c>
      <c r="H18" s="84" t="s">
        <v>621</v>
      </c>
      <c r="I18" s="84">
        <v>2</v>
      </c>
      <c r="J18" s="84"/>
      <c r="K18" s="84" t="s">
        <v>623</v>
      </c>
      <c r="L18" s="84" t="s">
        <v>624</v>
      </c>
      <c r="M18" s="84" t="s">
        <v>231</v>
      </c>
      <c r="N18" s="84" t="s">
        <v>625</v>
      </c>
      <c r="O18" s="84">
        <v>2</v>
      </c>
      <c r="P18" s="84" t="s">
        <v>625</v>
      </c>
      <c r="Q18" s="84" t="s">
        <v>625</v>
      </c>
      <c r="R18" s="84" t="s">
        <v>625</v>
      </c>
      <c r="S18" s="84" t="s">
        <v>625</v>
      </c>
      <c r="T18" s="84" t="s">
        <v>625</v>
      </c>
      <c r="U18" s="84" t="s">
        <v>231</v>
      </c>
      <c r="V18" s="84" t="s">
        <v>231</v>
      </c>
      <c r="W18" s="84" t="s">
        <v>625</v>
      </c>
      <c r="X18" s="84" t="s">
        <v>231</v>
      </c>
      <c r="Y18" s="84" t="s">
        <v>691</v>
      </c>
    </row>
    <row r="19" spans="1:25" ht="18" x14ac:dyDescent="0.25">
      <c r="A19" s="20" t="s">
        <v>379</v>
      </c>
      <c r="B19" s="87" t="s">
        <v>385</v>
      </c>
      <c r="C19" s="82" t="s">
        <v>688</v>
      </c>
      <c r="D19" s="82" t="s">
        <v>634</v>
      </c>
      <c r="E19" s="82" t="s">
        <v>680</v>
      </c>
      <c r="F19" s="86" t="s">
        <v>692</v>
      </c>
      <c r="G19" s="84" t="s">
        <v>693</v>
      </c>
      <c r="H19" s="84" t="s">
        <v>694</v>
      </c>
      <c r="I19" s="84">
        <v>2</v>
      </c>
      <c r="J19" s="84" t="s">
        <v>622</v>
      </c>
      <c r="K19" s="84" t="s">
        <v>623</v>
      </c>
      <c r="L19" s="84" t="s">
        <v>624</v>
      </c>
      <c r="M19" s="84" t="s">
        <v>625</v>
      </c>
      <c r="N19" s="84" t="s">
        <v>625</v>
      </c>
      <c r="O19" s="84">
        <v>2</v>
      </c>
      <c r="P19" s="84" t="s">
        <v>625</v>
      </c>
      <c r="Q19" s="84" t="s">
        <v>625</v>
      </c>
      <c r="R19" s="84" t="s">
        <v>625</v>
      </c>
      <c r="S19" s="84" t="s">
        <v>625</v>
      </c>
      <c r="T19" s="84" t="s">
        <v>625</v>
      </c>
      <c r="U19" s="84" t="s">
        <v>231</v>
      </c>
      <c r="V19" s="84" t="s">
        <v>231</v>
      </c>
      <c r="W19" s="84" t="s">
        <v>625</v>
      </c>
      <c r="X19" s="84" t="s">
        <v>231</v>
      </c>
      <c r="Y19" s="84" t="s">
        <v>695</v>
      </c>
    </row>
    <row r="20" spans="1:25" ht="18" x14ac:dyDescent="0.25">
      <c r="A20" s="20" t="s">
        <v>379</v>
      </c>
      <c r="B20" s="87" t="s">
        <v>434</v>
      </c>
      <c r="C20" s="82" t="s">
        <v>688</v>
      </c>
      <c r="D20" s="82" t="s">
        <v>628</v>
      </c>
      <c r="E20" s="82" t="s">
        <v>680</v>
      </c>
      <c r="F20" s="86" t="s">
        <v>696</v>
      </c>
      <c r="G20" s="84" t="s">
        <v>697</v>
      </c>
      <c r="H20" s="84" t="s">
        <v>621</v>
      </c>
      <c r="I20" s="84">
        <v>2</v>
      </c>
      <c r="J20" s="84"/>
      <c r="K20" s="84" t="s">
        <v>623</v>
      </c>
      <c r="L20" s="84" t="s">
        <v>624</v>
      </c>
      <c r="M20" s="84" t="s">
        <v>625</v>
      </c>
      <c r="N20" s="84" t="s">
        <v>625</v>
      </c>
      <c r="O20" s="84">
        <v>2</v>
      </c>
      <c r="P20" s="84" t="s">
        <v>625</v>
      </c>
      <c r="Q20" s="84" t="s">
        <v>625</v>
      </c>
      <c r="R20" s="84" t="s">
        <v>625</v>
      </c>
      <c r="S20" s="84" t="s">
        <v>625</v>
      </c>
      <c r="T20" s="84" t="s">
        <v>625</v>
      </c>
      <c r="U20" s="84" t="s">
        <v>231</v>
      </c>
      <c r="V20" s="84" t="s">
        <v>231</v>
      </c>
      <c r="W20" s="84" t="s">
        <v>625</v>
      </c>
      <c r="X20" s="84" t="s">
        <v>231</v>
      </c>
      <c r="Y20" s="84" t="s">
        <v>691</v>
      </c>
    </row>
  </sheetData>
  <mergeCells count="1">
    <mergeCell ref="A2:Y2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workbookViewId="0">
      <selection activeCell="A2" sqref="A2"/>
    </sheetView>
  </sheetViews>
  <sheetFormatPr defaultColWidth="21.6640625" defaultRowHeight="13.2" x14ac:dyDescent="0.25"/>
  <cols>
    <col min="1" max="16" width="21.6640625" style="90"/>
    <col min="17" max="17" width="30.88671875" style="90" customWidth="1"/>
    <col min="18" max="16384" width="21.6640625" style="90"/>
  </cols>
  <sheetData>
    <row r="1" spans="1:21" x14ac:dyDescent="0.25">
      <c r="A1" s="100" t="s">
        <v>743</v>
      </c>
    </row>
    <row r="2" spans="1:21" ht="22.2" customHeight="1" x14ac:dyDescent="0.25">
      <c r="A2" s="91" t="s">
        <v>698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</row>
    <row r="3" spans="1:21" ht="47.4" customHeight="1" x14ac:dyDescent="0.25">
      <c r="A3" s="92" t="s">
        <v>402</v>
      </c>
      <c r="B3" s="92" t="s">
        <v>403</v>
      </c>
      <c r="C3" s="93" t="s">
        <v>699</v>
      </c>
      <c r="D3" s="93" t="s">
        <v>700</v>
      </c>
      <c r="E3" s="93" t="s">
        <v>701</v>
      </c>
      <c r="F3" s="93" t="s">
        <v>702</v>
      </c>
      <c r="G3" s="93" t="s">
        <v>703</v>
      </c>
      <c r="H3" s="93" t="s">
        <v>704</v>
      </c>
      <c r="I3" s="93" t="s">
        <v>705</v>
      </c>
      <c r="J3" s="93" t="s">
        <v>706</v>
      </c>
      <c r="K3" s="93" t="s">
        <v>707</v>
      </c>
      <c r="L3" s="93" t="s">
        <v>708</v>
      </c>
      <c r="M3" s="93" t="s">
        <v>709</v>
      </c>
      <c r="N3" s="92" t="s">
        <v>710</v>
      </c>
      <c r="O3" s="93" t="s">
        <v>711</v>
      </c>
      <c r="P3" s="93" t="s">
        <v>712</v>
      </c>
      <c r="Q3" s="93" t="s">
        <v>713</v>
      </c>
      <c r="R3" s="93" t="s">
        <v>714</v>
      </c>
      <c r="S3" s="94" t="s">
        <v>605</v>
      </c>
      <c r="T3" s="94" t="s">
        <v>715</v>
      </c>
      <c r="U3" s="94" t="s">
        <v>716</v>
      </c>
    </row>
    <row r="4" spans="1:21" ht="17.399999999999999" customHeight="1" x14ac:dyDescent="0.25">
      <c r="A4" s="95" t="s">
        <v>375</v>
      </c>
      <c r="B4" s="95" t="s">
        <v>717</v>
      </c>
      <c r="C4" s="96" t="s">
        <v>718</v>
      </c>
      <c r="D4" s="97" t="s">
        <v>719</v>
      </c>
      <c r="E4" s="96" t="s">
        <v>720</v>
      </c>
      <c r="F4" s="96" t="s">
        <v>721</v>
      </c>
      <c r="G4" s="95" t="s">
        <v>722</v>
      </c>
      <c r="H4" s="97" t="s">
        <v>723</v>
      </c>
      <c r="I4" s="97" t="s">
        <v>724</v>
      </c>
      <c r="J4" s="97" t="s">
        <v>725</v>
      </c>
      <c r="K4" s="97" t="s">
        <v>726</v>
      </c>
      <c r="L4" s="97" t="s">
        <v>727</v>
      </c>
      <c r="M4" s="97" t="s">
        <v>728</v>
      </c>
      <c r="N4" s="97" t="s">
        <v>625</v>
      </c>
      <c r="O4" s="97" t="s">
        <v>729</v>
      </c>
      <c r="P4" s="97" t="s">
        <v>730</v>
      </c>
      <c r="Q4" s="97" t="s">
        <v>731</v>
      </c>
      <c r="R4" s="97" t="s">
        <v>231</v>
      </c>
      <c r="S4" s="97" t="s">
        <v>732</v>
      </c>
      <c r="T4" s="97" t="s">
        <v>733</v>
      </c>
      <c r="U4" s="97" t="s">
        <v>734</v>
      </c>
    </row>
    <row r="5" spans="1:21" ht="36" x14ac:dyDescent="0.25">
      <c r="A5" s="95" t="s">
        <v>375</v>
      </c>
      <c r="B5" s="95" t="s">
        <v>717</v>
      </c>
      <c r="C5" s="96" t="s">
        <v>735</v>
      </c>
      <c r="D5" s="97" t="s">
        <v>719</v>
      </c>
      <c r="E5" s="96"/>
      <c r="F5" s="96"/>
      <c r="G5" s="96"/>
      <c r="H5" s="97"/>
      <c r="I5" s="97"/>
      <c r="J5" s="97"/>
      <c r="K5" s="97"/>
      <c r="L5" s="97"/>
      <c r="M5" s="97"/>
      <c r="N5" s="97"/>
      <c r="O5" s="97" t="s">
        <v>729</v>
      </c>
      <c r="P5" s="97" t="s">
        <v>730</v>
      </c>
      <c r="Q5" s="97"/>
      <c r="R5" s="97"/>
      <c r="S5" s="97"/>
      <c r="T5" s="97"/>
      <c r="U5" s="97" t="s">
        <v>734</v>
      </c>
    </row>
    <row r="6" spans="1:21" ht="36" x14ac:dyDescent="0.25">
      <c r="A6" s="95" t="s">
        <v>375</v>
      </c>
      <c r="B6" s="95" t="s">
        <v>717</v>
      </c>
      <c r="C6" s="96" t="s">
        <v>736</v>
      </c>
      <c r="D6" s="97" t="s">
        <v>719</v>
      </c>
      <c r="E6" s="96" t="s">
        <v>737</v>
      </c>
      <c r="F6" s="96"/>
      <c r="G6" s="95"/>
      <c r="H6" s="97"/>
      <c r="I6" s="97"/>
      <c r="J6" s="97"/>
      <c r="K6" s="97"/>
      <c r="L6" s="97"/>
      <c r="M6" s="97"/>
      <c r="N6" s="97"/>
      <c r="O6" s="97" t="s">
        <v>729</v>
      </c>
      <c r="P6" s="97" t="s">
        <v>730</v>
      </c>
      <c r="Q6" s="97"/>
      <c r="R6" s="97"/>
      <c r="S6" s="97"/>
      <c r="T6" s="97"/>
      <c r="U6" s="97" t="s">
        <v>734</v>
      </c>
    </row>
    <row r="7" spans="1:21" ht="36" x14ac:dyDescent="0.25">
      <c r="A7" s="95" t="s">
        <v>375</v>
      </c>
      <c r="B7" s="95" t="s">
        <v>717</v>
      </c>
      <c r="C7" s="96" t="s">
        <v>738</v>
      </c>
      <c r="D7" s="97" t="s">
        <v>719</v>
      </c>
      <c r="E7" s="98" t="s">
        <v>737</v>
      </c>
      <c r="F7" s="98"/>
      <c r="G7" s="96"/>
      <c r="H7" s="97"/>
      <c r="I7" s="97"/>
      <c r="J7" s="97"/>
      <c r="K7" s="97"/>
      <c r="L7" s="97"/>
      <c r="M7" s="97"/>
      <c r="N7" s="97"/>
      <c r="O7" s="97" t="s">
        <v>729</v>
      </c>
      <c r="P7" s="97" t="s">
        <v>730</v>
      </c>
      <c r="Q7" s="97"/>
      <c r="R7" s="97"/>
      <c r="S7" s="97"/>
      <c r="T7" s="97"/>
      <c r="U7" s="97" t="s">
        <v>734</v>
      </c>
    </row>
    <row r="8" spans="1:21" ht="36" x14ac:dyDescent="0.25">
      <c r="A8" s="95" t="s">
        <v>375</v>
      </c>
      <c r="B8" s="95" t="s">
        <v>717</v>
      </c>
      <c r="C8" s="97" t="s">
        <v>739</v>
      </c>
      <c r="D8" s="97" t="s">
        <v>719</v>
      </c>
      <c r="E8" s="97" t="s">
        <v>740</v>
      </c>
      <c r="F8" s="97"/>
      <c r="G8" s="99"/>
      <c r="H8" s="97"/>
      <c r="I8" s="97"/>
      <c r="J8" s="97"/>
      <c r="K8" s="97"/>
      <c r="L8" s="97"/>
      <c r="M8" s="97"/>
      <c r="N8" s="97"/>
      <c r="O8" s="97" t="s">
        <v>729</v>
      </c>
      <c r="P8" s="97" t="s">
        <v>730</v>
      </c>
      <c r="Q8" s="97"/>
      <c r="R8" s="97"/>
      <c r="S8" s="97"/>
      <c r="T8" s="97"/>
      <c r="U8" s="97" t="s">
        <v>734</v>
      </c>
    </row>
    <row r="9" spans="1:21" ht="36" x14ac:dyDescent="0.25">
      <c r="A9" s="95" t="s">
        <v>375</v>
      </c>
      <c r="B9" s="95" t="s">
        <v>717</v>
      </c>
      <c r="C9" s="97" t="s">
        <v>741</v>
      </c>
      <c r="D9" s="97" t="s">
        <v>719</v>
      </c>
      <c r="E9" s="97" t="s">
        <v>742</v>
      </c>
      <c r="F9" s="97"/>
      <c r="G9" s="97"/>
      <c r="H9" s="97"/>
      <c r="I9" s="97"/>
      <c r="J9" s="97"/>
      <c r="K9" s="97"/>
      <c r="L9" s="97"/>
      <c r="M9" s="97"/>
      <c r="N9" s="97"/>
      <c r="O9" s="97" t="s">
        <v>729</v>
      </c>
      <c r="P9" s="97" t="s">
        <v>730</v>
      </c>
      <c r="Q9" s="97"/>
      <c r="R9" s="97"/>
      <c r="S9" s="97"/>
      <c r="T9" s="97"/>
      <c r="U9" s="97" t="s">
        <v>734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Прайс</vt:lpstr>
      <vt:lpstr>Описание  Спальники</vt:lpstr>
      <vt:lpstr>Описание Рюкзаки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olevpa</cp:lastModifiedBy>
  <cp:lastPrinted>2019-01-11T13:11:58Z</cp:lastPrinted>
  <dcterms:created xsi:type="dcterms:W3CDTF">1996-10-08T23:32:33Z</dcterms:created>
  <dcterms:modified xsi:type="dcterms:W3CDTF">2025-02-03T10:36:20Z</dcterms:modified>
</cp:coreProperties>
</file>