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19425" windowHeight="10425"/>
  </bookViews>
  <sheets>
    <sheet name="Прайс-лист 2022" sheetId="5" r:id="rId1"/>
  </sheets>
  <definedNames>
    <definedName name="_xlnm._FilterDatabase" localSheetId="0" hidden="1">'Прайс-лист 2022'!$A$14:$O$2079</definedName>
    <definedName name="Артикул">'Прайс-лист 2022'!$C$15:$C$1537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080" i="5" l="1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J1004" i="5"/>
  <c r="J1005" i="5"/>
  <c r="J1006" i="5"/>
  <c r="J1007" i="5"/>
  <c r="J1008" i="5"/>
  <c r="J1009" i="5"/>
  <c r="J1010" i="5"/>
  <c r="J1011" i="5"/>
  <c r="J1012" i="5"/>
  <c r="J1013" i="5"/>
  <c r="J1014" i="5"/>
  <c r="J1015" i="5"/>
  <c r="J1016" i="5"/>
  <c r="J1017" i="5"/>
  <c r="J1018" i="5"/>
  <c r="J1019" i="5"/>
  <c r="J1020" i="5"/>
  <c r="J1021" i="5"/>
  <c r="J1022" i="5"/>
  <c r="J1023" i="5"/>
  <c r="J1024" i="5"/>
  <c r="J1025" i="5"/>
  <c r="J1026" i="5"/>
  <c r="J1027" i="5"/>
  <c r="J1028" i="5"/>
  <c r="J1029" i="5"/>
  <c r="J1030" i="5"/>
  <c r="J1031" i="5"/>
  <c r="J1032" i="5"/>
  <c r="J1033" i="5"/>
  <c r="J1034" i="5"/>
  <c r="J1035" i="5"/>
  <c r="J1036" i="5"/>
  <c r="J1037" i="5"/>
  <c r="J1038" i="5"/>
  <c r="J1039" i="5"/>
  <c r="J1040" i="5"/>
  <c r="J1041" i="5"/>
  <c r="J1042" i="5"/>
  <c r="J1043" i="5"/>
  <c r="J1044" i="5"/>
  <c r="J1045" i="5"/>
  <c r="J1046" i="5"/>
  <c r="J1047" i="5"/>
  <c r="J1048" i="5"/>
  <c r="J1049" i="5"/>
  <c r="J1050" i="5"/>
  <c r="J1051" i="5"/>
  <c r="J1052" i="5"/>
  <c r="J1053" i="5"/>
  <c r="J1054" i="5"/>
  <c r="J1055" i="5"/>
  <c r="J1056" i="5"/>
  <c r="J1057" i="5"/>
  <c r="J1058" i="5"/>
  <c r="J1059" i="5"/>
  <c r="J1060" i="5"/>
  <c r="J1061" i="5"/>
  <c r="J1062" i="5"/>
  <c r="J1063" i="5"/>
  <c r="J1064" i="5"/>
  <c r="J1065" i="5"/>
  <c r="J1066" i="5"/>
  <c r="J1067" i="5"/>
  <c r="J1068" i="5"/>
  <c r="J1069" i="5"/>
  <c r="J1070" i="5"/>
  <c r="J1071" i="5"/>
  <c r="J1072" i="5"/>
  <c r="J1073" i="5"/>
  <c r="J1074" i="5"/>
  <c r="J1075" i="5"/>
  <c r="J1076" i="5"/>
  <c r="J1077" i="5"/>
  <c r="J1078" i="5"/>
  <c r="J1079" i="5"/>
  <c r="J1080" i="5"/>
  <c r="J1081" i="5"/>
  <c r="J1082" i="5"/>
  <c r="J1083" i="5"/>
  <c r="J1084" i="5"/>
  <c r="J1085" i="5"/>
  <c r="J1086" i="5"/>
  <c r="J1087" i="5"/>
  <c r="J1088" i="5"/>
  <c r="J1089" i="5"/>
  <c r="J1090" i="5"/>
  <c r="J1091" i="5"/>
  <c r="J1092" i="5"/>
  <c r="J1093" i="5"/>
  <c r="J1094" i="5"/>
  <c r="J1095" i="5"/>
  <c r="J1096" i="5"/>
  <c r="J1097" i="5"/>
  <c r="J1098" i="5"/>
  <c r="J1099" i="5"/>
  <c r="J1100" i="5"/>
  <c r="J1101" i="5"/>
  <c r="J1102" i="5"/>
  <c r="J1103" i="5"/>
  <c r="J1104" i="5"/>
  <c r="J1105" i="5"/>
  <c r="J1106" i="5"/>
  <c r="J1107" i="5"/>
  <c r="J1108" i="5"/>
  <c r="J1109" i="5"/>
  <c r="J1110" i="5"/>
  <c r="J1111" i="5"/>
  <c r="J1112" i="5"/>
  <c r="J1113" i="5"/>
  <c r="J1114" i="5"/>
  <c r="J1115" i="5"/>
  <c r="J1116" i="5"/>
  <c r="J1117" i="5"/>
  <c r="J1118" i="5"/>
  <c r="J1119" i="5"/>
  <c r="J1120" i="5"/>
  <c r="J1121" i="5"/>
  <c r="J1122" i="5"/>
  <c r="J1123" i="5"/>
  <c r="J1124" i="5"/>
  <c r="J1125" i="5"/>
  <c r="J1126" i="5"/>
  <c r="J1127" i="5"/>
  <c r="J1128" i="5"/>
  <c r="J1129" i="5"/>
  <c r="J1130" i="5"/>
  <c r="J1131" i="5"/>
  <c r="J1132" i="5"/>
  <c r="J1133" i="5"/>
  <c r="J1134" i="5"/>
  <c r="J1135" i="5"/>
  <c r="J1136" i="5"/>
  <c r="J1137" i="5"/>
  <c r="J1138" i="5"/>
  <c r="J1139" i="5"/>
  <c r="J1140" i="5"/>
  <c r="J1141" i="5"/>
  <c r="J1142" i="5"/>
  <c r="J1143" i="5"/>
  <c r="J1144" i="5"/>
  <c r="J1145" i="5"/>
  <c r="J1146" i="5"/>
  <c r="J1147" i="5"/>
  <c r="J1148" i="5"/>
  <c r="J1149" i="5"/>
  <c r="J1150" i="5"/>
  <c r="J1151" i="5"/>
  <c r="J1152" i="5"/>
  <c r="J1153" i="5"/>
  <c r="J1154" i="5"/>
  <c r="J1155" i="5"/>
  <c r="J1156" i="5"/>
  <c r="J1157" i="5"/>
  <c r="J1158" i="5"/>
  <c r="J1159" i="5"/>
  <c r="J1160" i="5"/>
  <c r="J1161" i="5"/>
  <c r="J1162" i="5"/>
  <c r="J1163" i="5"/>
  <c r="J1164" i="5"/>
  <c r="J1165" i="5"/>
  <c r="J1166" i="5"/>
  <c r="J1167" i="5"/>
  <c r="J1168" i="5"/>
  <c r="J1169" i="5"/>
  <c r="J1170" i="5"/>
  <c r="J1171" i="5"/>
  <c r="J1172" i="5"/>
  <c r="J1173" i="5"/>
  <c r="J1174" i="5"/>
  <c r="J1175" i="5"/>
  <c r="J1176" i="5"/>
  <c r="J1177" i="5"/>
  <c r="J1178" i="5"/>
  <c r="J1179" i="5"/>
  <c r="J1180" i="5"/>
  <c r="J1181" i="5"/>
  <c r="J1182" i="5"/>
  <c r="J1183" i="5"/>
  <c r="J1184" i="5"/>
  <c r="J1185" i="5"/>
  <c r="J1186" i="5"/>
  <c r="J1187" i="5"/>
  <c r="J1188" i="5"/>
  <c r="J1189" i="5"/>
  <c r="J1190" i="5"/>
  <c r="J1191" i="5"/>
  <c r="J1192" i="5"/>
  <c r="J1193" i="5"/>
  <c r="J1194" i="5"/>
  <c r="J1195" i="5"/>
  <c r="J1196" i="5"/>
  <c r="J1197" i="5"/>
  <c r="J1198" i="5"/>
  <c r="J1199" i="5"/>
  <c r="J1200" i="5"/>
  <c r="J1201" i="5"/>
  <c r="J1202" i="5"/>
  <c r="J1203" i="5"/>
  <c r="J1204" i="5"/>
  <c r="J1205" i="5"/>
  <c r="J1206" i="5"/>
  <c r="J1207" i="5"/>
  <c r="J1208" i="5"/>
  <c r="J1209" i="5"/>
  <c r="J1210" i="5"/>
  <c r="J1211" i="5"/>
  <c r="J1212" i="5"/>
  <c r="J1213" i="5"/>
  <c r="J1214" i="5"/>
  <c r="J1215" i="5"/>
  <c r="J1216" i="5"/>
  <c r="J1217" i="5"/>
  <c r="J1218" i="5"/>
  <c r="J1219" i="5"/>
  <c r="J1220" i="5"/>
  <c r="J1221" i="5"/>
  <c r="J1222" i="5"/>
  <c r="J1223" i="5"/>
  <c r="J1224" i="5"/>
  <c r="J1225" i="5"/>
  <c r="J1226" i="5"/>
  <c r="J1227" i="5"/>
  <c r="J1228" i="5"/>
  <c r="J1229" i="5"/>
  <c r="J1230" i="5"/>
  <c r="J1231" i="5"/>
  <c r="J1232" i="5"/>
  <c r="J1233" i="5"/>
  <c r="J1234" i="5"/>
  <c r="J1235" i="5"/>
  <c r="J1236" i="5"/>
  <c r="J1237" i="5"/>
  <c r="J1238" i="5"/>
  <c r="J1239" i="5"/>
  <c r="J1240" i="5"/>
  <c r="J1241" i="5"/>
  <c r="J1242" i="5"/>
  <c r="J1243" i="5"/>
  <c r="J1244" i="5"/>
  <c r="J1245" i="5"/>
  <c r="J1246" i="5"/>
  <c r="J1247" i="5"/>
  <c r="J1248" i="5"/>
  <c r="J1249" i="5"/>
  <c r="J1250" i="5"/>
  <c r="J1251" i="5"/>
  <c r="J1252" i="5"/>
  <c r="J1253" i="5"/>
  <c r="J1254" i="5"/>
  <c r="J1255" i="5"/>
  <c r="J1256" i="5"/>
  <c r="J1257" i="5"/>
  <c r="J1258" i="5"/>
  <c r="J1259" i="5"/>
  <c r="J1260" i="5"/>
  <c r="J1261" i="5"/>
  <c r="J1262" i="5"/>
  <c r="J1263" i="5"/>
  <c r="J1264" i="5"/>
  <c r="J1265" i="5"/>
  <c r="J1266" i="5"/>
  <c r="J1267" i="5"/>
  <c r="J1268" i="5"/>
  <c r="J1269" i="5"/>
  <c r="J1270" i="5"/>
  <c r="J1271" i="5"/>
  <c r="J1272" i="5"/>
  <c r="J1273" i="5"/>
  <c r="J1274" i="5"/>
  <c r="J1275" i="5"/>
  <c r="J1276" i="5"/>
  <c r="J1277" i="5"/>
  <c r="J1278" i="5"/>
  <c r="J1279" i="5"/>
  <c r="J1280" i="5"/>
  <c r="J1281" i="5"/>
  <c r="J1282" i="5"/>
  <c r="J1283" i="5"/>
  <c r="J1284" i="5"/>
  <c r="J1285" i="5"/>
  <c r="J1286" i="5"/>
  <c r="J1287" i="5"/>
  <c r="J1288" i="5"/>
  <c r="J1289" i="5"/>
  <c r="J1290" i="5"/>
  <c r="J1291" i="5"/>
  <c r="J1292" i="5"/>
  <c r="J1293" i="5"/>
  <c r="J1294" i="5"/>
  <c r="J1295" i="5"/>
  <c r="J1296" i="5"/>
  <c r="J1297" i="5"/>
  <c r="J1298" i="5"/>
  <c r="J1299" i="5"/>
  <c r="J1300" i="5"/>
  <c r="J1301" i="5"/>
  <c r="J1302" i="5"/>
  <c r="J1303" i="5"/>
  <c r="J1304" i="5"/>
  <c r="J1305" i="5"/>
  <c r="J1306" i="5"/>
  <c r="J1307" i="5"/>
  <c r="K1307" i="5" s="1"/>
  <c r="J1308" i="5"/>
  <c r="J1309" i="5"/>
  <c r="J1310" i="5"/>
  <c r="J1311" i="5"/>
  <c r="J1312" i="5"/>
  <c r="J1313" i="5"/>
  <c r="J1314" i="5"/>
  <c r="J1315" i="5"/>
  <c r="J1316" i="5"/>
  <c r="J1317" i="5"/>
  <c r="J1318" i="5"/>
  <c r="J1319" i="5"/>
  <c r="J1320" i="5"/>
  <c r="J1321" i="5"/>
  <c r="J1322" i="5"/>
  <c r="J1323" i="5"/>
  <c r="J1324" i="5"/>
  <c r="J1325" i="5"/>
  <c r="J1326" i="5"/>
  <c r="J1327" i="5"/>
  <c r="J1328" i="5"/>
  <c r="J1329" i="5"/>
  <c r="J1330" i="5"/>
  <c r="J1331" i="5"/>
  <c r="J1332" i="5"/>
  <c r="J1333" i="5"/>
  <c r="J1334" i="5"/>
  <c r="J1335" i="5"/>
  <c r="J1336" i="5"/>
  <c r="J1337" i="5"/>
  <c r="J1338" i="5"/>
  <c r="J1339" i="5"/>
  <c r="J1340" i="5"/>
  <c r="J1341" i="5"/>
  <c r="J1342" i="5"/>
  <c r="J1343" i="5"/>
  <c r="J1344" i="5"/>
  <c r="J1345" i="5"/>
  <c r="J1346" i="5"/>
  <c r="J1347" i="5"/>
  <c r="J1348" i="5"/>
  <c r="J1349" i="5"/>
  <c r="J1350" i="5"/>
  <c r="J1351" i="5"/>
  <c r="J1352" i="5"/>
  <c r="J1353" i="5"/>
  <c r="J1354" i="5"/>
  <c r="J1355" i="5"/>
  <c r="J1356" i="5"/>
  <c r="J1357" i="5"/>
  <c r="J1358" i="5"/>
  <c r="J1359" i="5"/>
  <c r="J1360" i="5"/>
  <c r="J1361" i="5"/>
  <c r="J1362" i="5"/>
  <c r="J1363" i="5"/>
  <c r="J1364" i="5"/>
  <c r="J1365" i="5"/>
  <c r="J1366" i="5"/>
  <c r="J1367" i="5"/>
  <c r="J1368" i="5"/>
  <c r="J1369" i="5"/>
  <c r="J1370" i="5"/>
  <c r="J1371" i="5"/>
  <c r="J1372" i="5"/>
  <c r="J1373" i="5"/>
  <c r="J1374" i="5"/>
  <c r="J1375" i="5"/>
  <c r="J1376" i="5"/>
  <c r="J1377" i="5"/>
  <c r="J1378" i="5"/>
  <c r="J1379" i="5"/>
  <c r="J1380" i="5"/>
  <c r="J1381" i="5"/>
  <c r="J1382" i="5"/>
  <c r="J1383" i="5"/>
  <c r="J1384" i="5"/>
  <c r="J1385" i="5"/>
  <c r="J1386" i="5"/>
  <c r="J1387" i="5"/>
  <c r="J1388" i="5"/>
  <c r="J1389" i="5"/>
  <c r="J1390" i="5"/>
  <c r="J1391" i="5"/>
  <c r="J1392" i="5"/>
  <c r="J1393" i="5"/>
  <c r="J1394" i="5"/>
  <c r="J1395" i="5"/>
  <c r="J1396" i="5"/>
  <c r="J1397" i="5"/>
  <c r="J1398" i="5"/>
  <c r="J1399" i="5"/>
  <c r="J1400" i="5"/>
  <c r="J1401" i="5"/>
  <c r="J1402" i="5"/>
  <c r="J1403" i="5"/>
  <c r="J1404" i="5"/>
  <c r="J1405" i="5"/>
  <c r="J1406" i="5"/>
  <c r="J1407" i="5"/>
  <c r="J1408" i="5"/>
  <c r="J1409" i="5"/>
  <c r="J1410" i="5"/>
  <c r="J1411" i="5"/>
  <c r="J1412" i="5"/>
  <c r="J1413" i="5"/>
  <c r="J1414" i="5"/>
  <c r="J1415" i="5"/>
  <c r="J1416" i="5"/>
  <c r="J1417" i="5"/>
  <c r="J1418" i="5"/>
  <c r="J1419" i="5"/>
  <c r="J1420" i="5"/>
  <c r="J1421" i="5"/>
  <c r="J1422" i="5"/>
  <c r="J1423" i="5"/>
  <c r="J1424" i="5"/>
  <c r="J1425" i="5"/>
  <c r="J1426" i="5"/>
  <c r="J1427" i="5"/>
  <c r="J1428" i="5"/>
  <c r="J1429" i="5"/>
  <c r="J1430" i="5"/>
  <c r="J1431" i="5"/>
  <c r="J1432" i="5"/>
  <c r="J1433" i="5"/>
  <c r="J1434" i="5"/>
  <c r="J1435" i="5"/>
  <c r="J1436" i="5"/>
  <c r="J1437" i="5"/>
  <c r="J1438" i="5"/>
  <c r="J1439" i="5"/>
  <c r="J1440" i="5"/>
  <c r="J1441" i="5"/>
  <c r="J1442" i="5"/>
  <c r="J1443" i="5"/>
  <c r="J1444" i="5"/>
  <c r="J1445" i="5"/>
  <c r="J1446" i="5"/>
  <c r="J1447" i="5"/>
  <c r="J1448" i="5"/>
  <c r="J1449" i="5"/>
  <c r="J1450" i="5"/>
  <c r="J1451" i="5"/>
  <c r="J1452" i="5"/>
  <c r="J1453" i="5"/>
  <c r="J1454" i="5"/>
  <c r="J1455" i="5"/>
  <c r="J1456" i="5"/>
  <c r="J1457" i="5"/>
  <c r="J1458" i="5"/>
  <c r="J1459" i="5"/>
  <c r="J1460" i="5"/>
  <c r="J1461" i="5"/>
  <c r="J1462" i="5"/>
  <c r="J1463" i="5"/>
  <c r="J1464" i="5"/>
  <c r="J1465" i="5"/>
  <c r="J1466" i="5"/>
  <c r="J1467" i="5"/>
  <c r="J1468" i="5"/>
  <c r="J1469" i="5"/>
  <c r="J1470" i="5"/>
  <c r="J1471" i="5"/>
  <c r="J1472" i="5"/>
  <c r="J1473" i="5"/>
  <c r="J1474" i="5"/>
  <c r="J1475" i="5"/>
  <c r="J1476" i="5"/>
  <c r="J1477" i="5"/>
  <c r="J1478" i="5"/>
  <c r="J1479" i="5"/>
  <c r="J1480" i="5"/>
  <c r="J1481" i="5"/>
  <c r="J1482" i="5"/>
  <c r="J1483" i="5"/>
  <c r="J1484" i="5"/>
  <c r="J1485" i="5"/>
  <c r="J1486" i="5"/>
  <c r="J1487" i="5"/>
  <c r="J1488" i="5"/>
  <c r="J1489" i="5"/>
  <c r="J1490" i="5"/>
  <c r="J1491" i="5"/>
  <c r="J1492" i="5"/>
  <c r="J1493" i="5"/>
  <c r="J1494" i="5"/>
  <c r="J1495" i="5"/>
  <c r="J1496" i="5"/>
  <c r="J1497" i="5"/>
  <c r="J1498" i="5"/>
  <c r="J1499" i="5"/>
  <c r="J1500" i="5"/>
  <c r="J1501" i="5"/>
  <c r="J1502" i="5"/>
  <c r="J1503" i="5"/>
  <c r="J1504" i="5"/>
  <c r="J1505" i="5"/>
  <c r="J1506" i="5"/>
  <c r="J1507" i="5"/>
  <c r="J1508" i="5"/>
  <c r="J1509" i="5"/>
  <c r="J1510" i="5"/>
  <c r="J1511" i="5"/>
  <c r="J1512" i="5"/>
  <c r="J1513" i="5"/>
  <c r="J1514" i="5"/>
  <c r="J1515" i="5"/>
  <c r="J1516" i="5"/>
  <c r="J1517" i="5"/>
  <c r="J1518" i="5"/>
  <c r="J1519" i="5"/>
  <c r="J1520" i="5"/>
  <c r="J1521" i="5"/>
  <c r="J1522" i="5"/>
  <c r="J1523" i="5"/>
  <c r="J1524" i="5"/>
  <c r="J1525" i="5"/>
  <c r="J1526" i="5"/>
  <c r="J1527" i="5"/>
  <c r="J1528" i="5"/>
  <c r="J1529" i="5"/>
  <c r="J1530" i="5"/>
  <c r="J1531" i="5"/>
  <c r="J1532" i="5"/>
  <c r="J1533" i="5"/>
  <c r="J1534" i="5"/>
  <c r="J1535" i="5"/>
  <c r="J1536" i="5"/>
  <c r="J1537" i="5"/>
  <c r="J1538" i="5"/>
  <c r="J1539" i="5"/>
  <c r="J1540" i="5"/>
  <c r="J1541" i="5"/>
  <c r="J1542" i="5"/>
  <c r="J1543" i="5"/>
  <c r="J1544" i="5"/>
  <c r="J1545" i="5"/>
  <c r="J1546" i="5"/>
  <c r="J1547" i="5"/>
  <c r="J1548" i="5"/>
  <c r="J1549" i="5"/>
  <c r="J1550" i="5"/>
  <c r="J1551" i="5"/>
  <c r="J1552" i="5"/>
  <c r="J1553" i="5"/>
  <c r="J1554" i="5"/>
  <c r="J1555" i="5"/>
  <c r="J1556" i="5"/>
  <c r="J1557" i="5"/>
  <c r="J1558" i="5"/>
  <c r="J1559" i="5"/>
  <c r="J1560" i="5"/>
  <c r="J1561" i="5"/>
  <c r="J1562" i="5"/>
  <c r="J1563" i="5"/>
  <c r="J1564" i="5"/>
  <c r="J1565" i="5"/>
  <c r="J1566" i="5"/>
  <c r="J1567" i="5"/>
  <c r="J1568" i="5"/>
  <c r="J1569" i="5"/>
  <c r="J1570" i="5"/>
  <c r="J1571" i="5"/>
  <c r="J1572" i="5"/>
  <c r="J1573" i="5"/>
  <c r="J1574" i="5"/>
  <c r="J1575" i="5"/>
  <c r="J1576" i="5"/>
  <c r="J1577" i="5"/>
  <c r="J1578" i="5"/>
  <c r="J1579" i="5"/>
  <c r="J1580" i="5"/>
  <c r="J1581" i="5"/>
  <c r="J1582" i="5"/>
  <c r="J1583" i="5"/>
  <c r="J1584" i="5"/>
  <c r="J1585" i="5"/>
  <c r="J1586" i="5"/>
  <c r="J1587" i="5"/>
  <c r="J1588" i="5"/>
  <c r="J1589" i="5"/>
  <c r="J1590" i="5"/>
  <c r="J1591" i="5"/>
  <c r="J1592" i="5"/>
  <c r="J1593" i="5"/>
  <c r="J1594" i="5"/>
  <c r="J1595" i="5"/>
  <c r="J1596" i="5"/>
  <c r="J1597" i="5"/>
  <c r="J1598" i="5"/>
  <c r="J1599" i="5"/>
  <c r="J1600" i="5"/>
  <c r="J1601" i="5"/>
  <c r="J1602" i="5"/>
  <c r="J1603" i="5"/>
  <c r="J1604" i="5"/>
  <c r="J1605" i="5"/>
  <c r="J1606" i="5"/>
  <c r="J1607" i="5"/>
  <c r="J1608" i="5"/>
  <c r="J1609" i="5"/>
  <c r="J1610" i="5"/>
  <c r="J1611" i="5"/>
  <c r="J1612" i="5"/>
  <c r="J1613" i="5"/>
  <c r="J1614" i="5"/>
  <c r="J1615" i="5"/>
  <c r="J1616" i="5"/>
  <c r="J1617" i="5"/>
  <c r="J1618" i="5"/>
  <c r="J1619" i="5"/>
  <c r="J1620" i="5"/>
  <c r="J1621" i="5"/>
  <c r="J1622" i="5"/>
  <c r="J1623" i="5"/>
  <c r="J1624" i="5"/>
  <c r="J1625" i="5"/>
  <c r="J1626" i="5"/>
  <c r="J1627" i="5"/>
  <c r="J1628" i="5"/>
  <c r="J1629" i="5"/>
  <c r="J1630" i="5"/>
  <c r="J1631" i="5"/>
  <c r="J1632" i="5"/>
  <c r="J1633" i="5"/>
  <c r="J1634" i="5"/>
  <c r="J1635" i="5"/>
  <c r="J1636" i="5"/>
  <c r="J1637" i="5"/>
  <c r="J1638" i="5"/>
  <c r="J1639" i="5"/>
  <c r="J1640" i="5"/>
  <c r="J1641" i="5"/>
  <c r="J1642" i="5"/>
  <c r="J1643" i="5"/>
  <c r="J1644" i="5"/>
  <c r="J1645" i="5"/>
  <c r="J1646" i="5"/>
  <c r="J1647" i="5"/>
  <c r="J1648" i="5"/>
  <c r="J1649" i="5"/>
  <c r="J1650" i="5"/>
  <c r="J1651" i="5"/>
  <c r="J1652" i="5"/>
  <c r="J1653" i="5"/>
  <c r="J1654" i="5"/>
  <c r="J1655" i="5"/>
  <c r="J1656" i="5"/>
  <c r="J1657" i="5"/>
  <c r="J1658" i="5"/>
  <c r="J1659" i="5"/>
  <c r="J1660" i="5"/>
  <c r="J1661" i="5"/>
  <c r="J1662" i="5"/>
  <c r="J1663" i="5"/>
  <c r="J1664" i="5"/>
  <c r="J1665" i="5"/>
  <c r="J1666" i="5"/>
  <c r="J1667" i="5"/>
  <c r="J1668" i="5"/>
  <c r="J1669" i="5"/>
  <c r="J1670" i="5"/>
  <c r="J1671" i="5"/>
  <c r="J1672" i="5"/>
  <c r="J1673" i="5"/>
  <c r="J1674" i="5"/>
  <c r="J1675" i="5"/>
  <c r="J1676" i="5"/>
  <c r="J1677" i="5"/>
  <c r="J1678" i="5"/>
  <c r="J1679" i="5"/>
  <c r="J1680" i="5"/>
  <c r="J1681" i="5"/>
  <c r="J1682" i="5"/>
  <c r="J1683" i="5"/>
  <c r="J1684" i="5"/>
  <c r="J1685" i="5"/>
  <c r="J1686" i="5"/>
  <c r="J1687" i="5"/>
  <c r="J1688" i="5"/>
  <c r="J1689" i="5"/>
  <c r="J1690" i="5"/>
  <c r="J1691" i="5"/>
  <c r="J1692" i="5"/>
  <c r="J1693" i="5"/>
  <c r="J1694" i="5"/>
  <c r="J1695" i="5"/>
  <c r="J1696" i="5"/>
  <c r="J1697" i="5"/>
  <c r="J1698" i="5"/>
  <c r="J1699" i="5"/>
  <c r="J1700" i="5"/>
  <c r="J1701" i="5"/>
  <c r="J1702" i="5"/>
  <c r="J1703" i="5"/>
  <c r="J1704" i="5"/>
  <c r="J1705" i="5"/>
  <c r="J1706" i="5"/>
  <c r="J1707" i="5"/>
  <c r="J1708" i="5"/>
  <c r="J1709" i="5"/>
  <c r="J1710" i="5"/>
  <c r="J1711" i="5"/>
  <c r="J1712" i="5"/>
  <c r="J1713" i="5"/>
  <c r="J1714" i="5"/>
  <c r="J1715" i="5"/>
  <c r="J1716" i="5"/>
  <c r="J1717" i="5"/>
  <c r="J1718" i="5"/>
  <c r="J1719" i="5"/>
  <c r="J1720" i="5"/>
  <c r="J1721" i="5"/>
  <c r="J1722" i="5"/>
  <c r="J1723" i="5"/>
  <c r="J1724" i="5"/>
  <c r="J1725" i="5"/>
  <c r="J1726" i="5"/>
  <c r="J1727" i="5"/>
  <c r="J1728" i="5"/>
  <c r="J1729" i="5"/>
  <c r="J1730" i="5"/>
  <c r="J1731" i="5"/>
  <c r="J1732" i="5"/>
  <c r="J1733" i="5"/>
  <c r="J1734" i="5"/>
  <c r="J1735" i="5"/>
  <c r="J1736" i="5"/>
  <c r="J1737" i="5"/>
  <c r="J1738" i="5"/>
  <c r="J1739" i="5"/>
  <c r="J1740" i="5"/>
  <c r="J1741" i="5"/>
  <c r="J1742" i="5"/>
  <c r="J1743" i="5"/>
  <c r="J1744" i="5"/>
  <c r="J1745" i="5"/>
  <c r="J1746" i="5"/>
  <c r="J1747" i="5"/>
  <c r="J1748" i="5"/>
  <c r="J1749" i="5"/>
  <c r="J1750" i="5"/>
  <c r="J1751" i="5"/>
  <c r="J1752" i="5"/>
  <c r="J1753" i="5"/>
  <c r="J1754" i="5"/>
  <c r="J1755" i="5"/>
  <c r="J1756" i="5"/>
  <c r="J1757" i="5"/>
  <c r="J1758" i="5"/>
  <c r="J1759" i="5"/>
  <c r="J1760" i="5"/>
  <c r="J1761" i="5"/>
  <c r="J1762" i="5"/>
  <c r="J1763" i="5"/>
  <c r="J1764" i="5"/>
  <c r="J1765" i="5"/>
  <c r="J1766" i="5"/>
  <c r="J1767" i="5"/>
  <c r="J1768" i="5"/>
  <c r="J1769" i="5"/>
  <c r="J1770" i="5"/>
  <c r="J1771" i="5"/>
  <c r="J1772" i="5"/>
  <c r="J1773" i="5"/>
  <c r="J1774" i="5"/>
  <c r="J1775" i="5"/>
  <c r="J1776" i="5"/>
  <c r="J1777" i="5"/>
  <c r="J1778" i="5"/>
  <c r="J1779" i="5"/>
  <c r="J1780" i="5"/>
  <c r="J1781" i="5"/>
  <c r="J1782" i="5"/>
  <c r="J1783" i="5"/>
  <c r="J1784" i="5"/>
  <c r="J1785" i="5"/>
  <c r="J1786" i="5"/>
  <c r="J1787" i="5"/>
  <c r="J1788" i="5"/>
  <c r="J1789" i="5"/>
  <c r="J1790" i="5"/>
  <c r="J1791" i="5"/>
  <c r="J1792" i="5"/>
  <c r="J1793" i="5"/>
  <c r="J1794" i="5"/>
  <c r="J1795" i="5"/>
  <c r="J1796" i="5"/>
  <c r="J1797" i="5"/>
  <c r="J1798" i="5"/>
  <c r="J1799" i="5"/>
  <c r="J1800" i="5"/>
  <c r="J1801" i="5"/>
  <c r="J1802" i="5"/>
  <c r="J1803" i="5"/>
  <c r="J1804" i="5"/>
  <c r="J1805" i="5"/>
  <c r="J1806" i="5"/>
  <c r="J1807" i="5"/>
  <c r="J1808" i="5"/>
  <c r="J1809" i="5"/>
  <c r="J1810" i="5"/>
  <c r="J1811" i="5"/>
  <c r="J1812" i="5"/>
  <c r="J1813" i="5"/>
  <c r="J1814" i="5"/>
  <c r="J1815" i="5"/>
  <c r="J1816" i="5"/>
  <c r="J1817" i="5"/>
  <c r="J1818" i="5"/>
  <c r="J1819" i="5"/>
  <c r="J1820" i="5"/>
  <c r="J1821" i="5"/>
  <c r="J1822" i="5"/>
  <c r="J1823" i="5"/>
  <c r="J1824" i="5"/>
  <c r="J1825" i="5"/>
  <c r="J1826" i="5"/>
  <c r="J1827" i="5"/>
  <c r="J1828" i="5"/>
  <c r="J1829" i="5"/>
  <c r="J1830" i="5"/>
  <c r="J1831" i="5"/>
  <c r="J1832" i="5"/>
  <c r="J1833" i="5"/>
  <c r="J1834" i="5"/>
  <c r="J1835" i="5"/>
  <c r="J1836" i="5"/>
  <c r="J1837" i="5"/>
  <c r="J1838" i="5"/>
  <c r="J1839" i="5"/>
  <c r="J1840" i="5"/>
  <c r="J1841" i="5"/>
  <c r="J1842" i="5"/>
  <c r="J1843" i="5"/>
  <c r="J1844" i="5"/>
  <c r="J1845" i="5"/>
  <c r="J1846" i="5"/>
  <c r="J1847" i="5"/>
  <c r="J1848" i="5"/>
  <c r="J1849" i="5"/>
  <c r="J1850" i="5"/>
  <c r="J1851" i="5"/>
  <c r="J1852" i="5"/>
  <c r="J1853" i="5"/>
  <c r="J1854" i="5"/>
  <c r="J1855" i="5"/>
  <c r="J1856" i="5"/>
  <c r="J1857" i="5"/>
  <c r="J1858" i="5"/>
  <c r="J1859" i="5"/>
  <c r="J1860" i="5"/>
  <c r="J1861" i="5"/>
  <c r="J1862" i="5"/>
  <c r="J1863" i="5"/>
  <c r="J1864" i="5"/>
  <c r="J1865" i="5"/>
  <c r="J1866" i="5"/>
  <c r="J1867" i="5"/>
  <c r="J1868" i="5"/>
  <c r="J1869" i="5"/>
  <c r="J1870" i="5"/>
  <c r="J1871" i="5"/>
  <c r="J1872" i="5"/>
  <c r="J1873" i="5"/>
  <c r="J1874" i="5"/>
  <c r="J1875" i="5"/>
  <c r="J1876" i="5"/>
  <c r="J1877" i="5"/>
  <c r="J1878" i="5"/>
  <c r="J1879" i="5"/>
  <c r="J1880" i="5"/>
  <c r="J1881" i="5"/>
  <c r="J1882" i="5"/>
  <c r="J1883" i="5"/>
  <c r="J1884" i="5"/>
  <c r="J1885" i="5"/>
  <c r="J1886" i="5"/>
  <c r="J1887" i="5"/>
  <c r="J1888" i="5"/>
  <c r="J1889" i="5"/>
  <c r="J1890" i="5"/>
  <c r="J1891" i="5"/>
  <c r="J1892" i="5"/>
  <c r="J1893" i="5"/>
  <c r="J1894" i="5"/>
  <c r="J1895" i="5"/>
  <c r="J1896" i="5"/>
  <c r="J1897" i="5"/>
  <c r="J1898" i="5"/>
  <c r="J1899" i="5"/>
  <c r="J1900" i="5"/>
  <c r="J1901" i="5"/>
  <c r="J1902" i="5"/>
  <c r="J1903" i="5"/>
  <c r="J1904" i="5"/>
  <c r="J1905" i="5"/>
  <c r="J1906" i="5"/>
  <c r="J1907" i="5"/>
  <c r="J1908" i="5"/>
  <c r="J1909" i="5"/>
  <c r="J1910" i="5"/>
  <c r="J1911" i="5"/>
  <c r="J1912" i="5"/>
  <c r="J1913" i="5"/>
  <c r="J1914" i="5"/>
  <c r="J1915" i="5"/>
  <c r="J1916" i="5"/>
  <c r="J1917" i="5"/>
  <c r="J1918" i="5"/>
  <c r="J1919" i="5"/>
  <c r="J1920" i="5"/>
  <c r="J1921" i="5"/>
  <c r="J1922" i="5"/>
  <c r="J1923" i="5"/>
  <c r="J1924" i="5"/>
  <c r="J1925" i="5"/>
  <c r="J1926" i="5"/>
  <c r="J1927" i="5"/>
  <c r="J1928" i="5"/>
  <c r="J1929" i="5"/>
  <c r="J1930" i="5"/>
  <c r="J1931" i="5"/>
  <c r="J1932" i="5"/>
  <c r="J1933" i="5"/>
  <c r="J1934" i="5"/>
  <c r="J1935" i="5"/>
  <c r="J1936" i="5"/>
  <c r="J1937" i="5"/>
  <c r="J1938" i="5"/>
  <c r="J1939" i="5"/>
  <c r="J1940" i="5"/>
  <c r="J1941" i="5"/>
  <c r="J1942" i="5"/>
  <c r="J1943" i="5"/>
  <c r="J1944" i="5"/>
  <c r="J1945" i="5"/>
  <c r="J1946" i="5"/>
  <c r="J1947" i="5"/>
  <c r="J1948" i="5"/>
  <c r="J1949" i="5"/>
  <c r="J1950" i="5"/>
  <c r="J1951" i="5"/>
  <c r="J1952" i="5"/>
  <c r="J1953" i="5"/>
  <c r="J1954" i="5"/>
  <c r="J1955" i="5"/>
  <c r="J1956" i="5"/>
  <c r="J1957" i="5"/>
  <c r="J1958" i="5"/>
  <c r="J1959" i="5"/>
  <c r="J1960" i="5"/>
  <c r="J1961" i="5"/>
  <c r="J1962" i="5"/>
  <c r="J1963" i="5"/>
  <c r="J1964" i="5"/>
  <c r="J1965" i="5"/>
  <c r="J1966" i="5"/>
  <c r="J1967" i="5"/>
  <c r="J1968" i="5"/>
  <c r="J1969" i="5"/>
  <c r="J1970" i="5"/>
  <c r="J1971" i="5"/>
  <c r="J1972" i="5"/>
  <c r="J1973" i="5"/>
  <c r="J1974" i="5"/>
  <c r="J1975" i="5"/>
  <c r="J1976" i="5"/>
  <c r="J1977" i="5"/>
  <c r="J1978" i="5"/>
  <c r="J1979" i="5"/>
  <c r="J1980" i="5"/>
  <c r="J1981" i="5"/>
  <c r="J1982" i="5"/>
  <c r="J1983" i="5"/>
  <c r="J1984" i="5"/>
  <c r="J1985" i="5"/>
  <c r="J1986" i="5"/>
  <c r="J1987" i="5"/>
  <c r="J1988" i="5"/>
  <c r="J1989" i="5"/>
  <c r="J1990" i="5"/>
  <c r="J1991" i="5"/>
  <c r="J1992" i="5"/>
  <c r="J1993" i="5"/>
  <c r="J1994" i="5"/>
  <c r="J1995" i="5"/>
  <c r="J1996" i="5"/>
  <c r="J1997" i="5"/>
  <c r="J1998" i="5"/>
  <c r="J1999" i="5"/>
  <c r="J2000" i="5"/>
  <c r="J2001" i="5"/>
  <c r="J2002" i="5"/>
  <c r="J2003" i="5"/>
  <c r="J2004" i="5"/>
  <c r="J2005" i="5"/>
  <c r="J2006" i="5"/>
  <c r="J2007" i="5"/>
  <c r="J2008" i="5"/>
  <c r="J2009" i="5"/>
  <c r="J2010" i="5"/>
  <c r="J2011" i="5"/>
  <c r="J2012" i="5"/>
  <c r="J2013" i="5"/>
  <c r="J2014" i="5"/>
  <c r="J2015" i="5"/>
  <c r="J2016" i="5"/>
  <c r="J2017" i="5"/>
  <c r="J2018" i="5"/>
  <c r="J2019" i="5"/>
  <c r="J2020" i="5"/>
  <c r="J2021" i="5"/>
  <c r="J2022" i="5"/>
  <c r="J2023" i="5"/>
  <c r="J2024" i="5"/>
  <c r="J2025" i="5"/>
  <c r="J2026" i="5"/>
  <c r="J2027" i="5"/>
  <c r="J2028" i="5"/>
  <c r="J2029" i="5"/>
  <c r="J2030" i="5"/>
  <c r="J2031" i="5"/>
  <c r="J2032" i="5"/>
  <c r="J2033" i="5"/>
  <c r="J2034" i="5"/>
  <c r="J2035" i="5"/>
  <c r="J2036" i="5"/>
  <c r="J2037" i="5"/>
  <c r="J2038" i="5"/>
  <c r="J2039" i="5"/>
  <c r="J2040" i="5"/>
  <c r="J2041" i="5"/>
  <c r="J2042" i="5"/>
  <c r="J2043" i="5"/>
  <c r="J2044" i="5"/>
  <c r="J2045" i="5"/>
  <c r="J2046" i="5"/>
  <c r="J2047" i="5"/>
  <c r="J2048" i="5"/>
  <c r="J2049" i="5"/>
  <c r="J2050" i="5"/>
  <c r="J2051" i="5"/>
  <c r="J2052" i="5"/>
  <c r="J2053" i="5"/>
  <c r="J2054" i="5"/>
  <c r="J2055" i="5"/>
  <c r="J2056" i="5"/>
  <c r="J2057" i="5"/>
  <c r="J2058" i="5"/>
  <c r="J2059" i="5"/>
  <c r="J2060" i="5"/>
  <c r="J2061" i="5"/>
  <c r="J2062" i="5"/>
  <c r="J2063" i="5"/>
  <c r="J2064" i="5"/>
  <c r="J2065" i="5"/>
  <c r="J2066" i="5"/>
  <c r="J2067" i="5"/>
  <c r="J2068" i="5"/>
  <c r="J2069" i="5"/>
  <c r="J2070" i="5"/>
  <c r="J2071" i="5"/>
  <c r="J2072" i="5"/>
  <c r="J2073" i="5"/>
  <c r="J2074" i="5"/>
  <c r="J2075" i="5"/>
  <c r="J2076" i="5"/>
  <c r="J2077" i="5"/>
  <c r="J2078" i="5"/>
  <c r="J2079" i="5"/>
  <c r="M1307" i="5"/>
  <c r="N1307" i="5" l="1"/>
  <c r="M17" i="5" l="1"/>
  <c r="M18" i="5"/>
  <c r="M21" i="5"/>
  <c r="M22" i="5"/>
  <c r="M25" i="5"/>
  <c r="M57" i="5"/>
  <c r="M58" i="5"/>
  <c r="M59" i="5"/>
  <c r="M60" i="5"/>
  <c r="M67" i="5"/>
  <c r="M83" i="5"/>
  <c r="M84" i="5"/>
  <c r="M86" i="5"/>
  <c r="M87" i="5"/>
  <c r="M341" i="5"/>
  <c r="M342" i="5"/>
  <c r="M343" i="5"/>
  <c r="M345" i="5"/>
  <c r="M354" i="5"/>
  <c r="M367" i="5"/>
  <c r="M368" i="5"/>
  <c r="M369" i="5"/>
  <c r="M381" i="5"/>
  <c r="M383" i="5"/>
  <c r="M823" i="5"/>
  <c r="M824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927" i="5"/>
  <c r="M928" i="5"/>
  <c r="M929" i="5"/>
  <c r="M930" i="5"/>
  <c r="M1087" i="5"/>
  <c r="M1089" i="5"/>
  <c r="M1093" i="5"/>
  <c r="M1096" i="5"/>
  <c r="M1099" i="5"/>
  <c r="M1148" i="5"/>
  <c r="M1149" i="5"/>
  <c r="M1153" i="5"/>
  <c r="M1156" i="5"/>
  <c r="M1157" i="5"/>
  <c r="M1166" i="5"/>
  <c r="M1167" i="5"/>
  <c r="M1168" i="5"/>
  <c r="M1222" i="5"/>
  <c r="M1223" i="5"/>
  <c r="M1224" i="5"/>
  <c r="M1225" i="5"/>
  <c r="M1226" i="5"/>
  <c r="M1227" i="5"/>
  <c r="M1228" i="5"/>
  <c r="M1229" i="5"/>
  <c r="M1230" i="5"/>
  <c r="M1234" i="5"/>
  <c r="M1235" i="5"/>
  <c r="M1236" i="5"/>
  <c r="M1237" i="5"/>
  <c r="M1241" i="5"/>
  <c r="M1244" i="5"/>
  <c r="M1246" i="5"/>
  <c r="M1247" i="5"/>
  <c r="M1249" i="5"/>
  <c r="M1251" i="5"/>
  <c r="M1267" i="5"/>
  <c r="M1268" i="5"/>
  <c r="M1269" i="5"/>
  <c r="M1272" i="5"/>
  <c r="M1277" i="5"/>
  <c r="M1282" i="5"/>
  <c r="M1283" i="5"/>
  <c r="M1284" i="5"/>
  <c r="M1291" i="5"/>
  <c r="M1292" i="5"/>
  <c r="M1306" i="5"/>
  <c r="M1308" i="5"/>
  <c r="M1310" i="5"/>
  <c r="M1312" i="5"/>
  <c r="M1314" i="5"/>
  <c r="M1316" i="5"/>
  <c r="M1318" i="5"/>
  <c r="M1320" i="5"/>
  <c r="M1325" i="5"/>
  <c r="M1327" i="5"/>
  <c r="M1375" i="5"/>
  <c r="M1403" i="5"/>
  <c r="M1413" i="5"/>
  <c r="M1415" i="5"/>
  <c r="K17" i="5"/>
  <c r="K18" i="5"/>
  <c r="K21" i="5"/>
  <c r="K22" i="5"/>
  <c r="K25" i="5"/>
  <c r="K57" i="5"/>
  <c r="K58" i="5"/>
  <c r="K59" i="5"/>
  <c r="K60" i="5"/>
  <c r="K67" i="5"/>
  <c r="K83" i="5"/>
  <c r="K84" i="5"/>
  <c r="K86" i="5"/>
  <c r="K87" i="5"/>
  <c r="K341" i="5"/>
  <c r="K342" i="5"/>
  <c r="K343" i="5"/>
  <c r="K345" i="5"/>
  <c r="K354" i="5"/>
  <c r="K367" i="5"/>
  <c r="K368" i="5"/>
  <c r="K369" i="5"/>
  <c r="K381" i="5"/>
  <c r="K383" i="5"/>
  <c r="K823" i="5"/>
  <c r="K824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927" i="5"/>
  <c r="K928" i="5"/>
  <c r="K929" i="5"/>
  <c r="K930" i="5"/>
  <c r="K1087" i="5"/>
  <c r="K1089" i="5"/>
  <c r="K1093" i="5"/>
  <c r="K1096" i="5"/>
  <c r="K1099" i="5"/>
  <c r="K1148" i="5"/>
  <c r="K1149" i="5"/>
  <c r="K1153" i="5"/>
  <c r="K1156" i="5"/>
  <c r="K1157" i="5"/>
  <c r="K1166" i="5"/>
  <c r="K1167" i="5"/>
  <c r="K1168" i="5"/>
  <c r="K1222" i="5"/>
  <c r="K1223" i="5"/>
  <c r="K1224" i="5"/>
  <c r="K1225" i="5"/>
  <c r="K1226" i="5"/>
  <c r="K1227" i="5"/>
  <c r="K1228" i="5"/>
  <c r="K1229" i="5"/>
  <c r="K1230" i="5"/>
  <c r="K1234" i="5"/>
  <c r="K1235" i="5"/>
  <c r="K1236" i="5"/>
  <c r="K1237" i="5"/>
  <c r="K1241" i="5"/>
  <c r="K1244" i="5"/>
  <c r="K1246" i="5"/>
  <c r="K1247" i="5"/>
  <c r="K1249" i="5"/>
  <c r="K1251" i="5"/>
  <c r="K1267" i="5"/>
  <c r="K1268" i="5"/>
  <c r="K1269" i="5"/>
  <c r="K1272" i="5"/>
  <c r="K1277" i="5"/>
  <c r="K1282" i="5"/>
  <c r="K1283" i="5"/>
  <c r="K1284" i="5"/>
  <c r="K1291" i="5"/>
  <c r="K1292" i="5"/>
  <c r="K1306" i="5"/>
  <c r="K1308" i="5"/>
  <c r="K1310" i="5"/>
  <c r="K1312" i="5"/>
  <c r="K1314" i="5"/>
  <c r="K1316" i="5"/>
  <c r="K1318" i="5"/>
  <c r="K1320" i="5"/>
  <c r="K1327" i="5"/>
  <c r="K1375" i="5"/>
  <c r="K1403" i="5"/>
  <c r="K1413" i="5"/>
  <c r="K1415" i="5"/>
  <c r="N1316" i="5" l="1"/>
  <c r="N1308" i="5"/>
  <c r="N1291" i="5"/>
  <c r="N1283" i="5"/>
  <c r="N1267" i="5"/>
  <c r="N1251" i="5"/>
  <c r="N1235" i="5"/>
  <c r="N1227" i="5"/>
  <c r="N1099" i="5"/>
  <c r="N846" i="5"/>
  <c r="N838" i="5"/>
  <c r="N830" i="5"/>
  <c r="N1325" i="5"/>
  <c r="N1403" i="5"/>
  <c r="N1306" i="5"/>
  <c r="N1282" i="5"/>
  <c r="N1234" i="5"/>
  <c r="N1226" i="5"/>
  <c r="K1325" i="5"/>
  <c r="N1314" i="5"/>
  <c r="N1249" i="5"/>
  <c r="N1241" i="5"/>
  <c r="N1225" i="5"/>
  <c r="N1153" i="5"/>
  <c r="N1089" i="5"/>
  <c r="N1318" i="5"/>
  <c r="N1310" i="5"/>
  <c r="N1277" i="5"/>
  <c r="N1269" i="5"/>
  <c r="N1237" i="5"/>
  <c r="N1229" i="5"/>
  <c r="N1157" i="5"/>
  <c r="N1149" i="5"/>
  <c r="N845" i="5"/>
  <c r="N837" i="5"/>
  <c r="N829" i="5"/>
  <c r="N383" i="5"/>
  <c r="N367" i="5"/>
  <c r="N343" i="5"/>
  <c r="N1168" i="5"/>
  <c r="N1415" i="5"/>
  <c r="N1375" i="5"/>
  <c r="N1327" i="5"/>
  <c r="N1246" i="5"/>
  <c r="N1230" i="5"/>
  <c r="N1222" i="5"/>
  <c r="N1093" i="5"/>
  <c r="N928" i="5"/>
  <c r="N848" i="5"/>
  <c r="N840" i="5"/>
  <c r="N832" i="5"/>
  <c r="N824" i="5"/>
  <c r="N1413" i="5"/>
  <c r="N1292" i="5"/>
  <c r="N1284" i="5"/>
  <c r="N1268" i="5"/>
  <c r="N1244" i="5"/>
  <c r="N1236" i="5"/>
  <c r="N1228" i="5"/>
  <c r="N1156" i="5"/>
  <c r="N1148" i="5"/>
  <c r="N927" i="5"/>
  <c r="N847" i="5"/>
  <c r="N839" i="5"/>
  <c r="N831" i="5"/>
  <c r="N823" i="5"/>
  <c r="N84" i="5"/>
  <c r="N60" i="5"/>
  <c r="N844" i="5"/>
  <c r="N836" i="5"/>
  <c r="N828" i="5"/>
  <c r="N342" i="5"/>
  <c r="N83" i="5"/>
  <c r="N67" i="5"/>
  <c r="N59" i="5"/>
  <c r="N1272" i="5"/>
  <c r="N1224" i="5"/>
  <c r="N1096" i="5"/>
  <c r="N843" i="5"/>
  <c r="N835" i="5"/>
  <c r="N827" i="5"/>
  <c r="N1320" i="5"/>
  <c r="N1312" i="5"/>
  <c r="N1247" i="5"/>
  <c r="N1223" i="5"/>
  <c r="N1167" i="5"/>
  <c r="N1087" i="5"/>
  <c r="N930" i="5"/>
  <c r="N842" i="5"/>
  <c r="N834" i="5"/>
  <c r="N826" i="5"/>
  <c r="N1166" i="5"/>
  <c r="N929" i="5"/>
  <c r="N849" i="5"/>
  <c r="N841" i="5"/>
  <c r="N833" i="5"/>
  <c r="N381" i="5"/>
  <c r="N341" i="5"/>
  <c r="N58" i="5"/>
  <c r="N57" i="5"/>
  <c r="N25" i="5"/>
  <c r="N17" i="5"/>
  <c r="N354" i="5"/>
  <c r="N87" i="5"/>
  <c r="N369" i="5"/>
  <c r="N345" i="5"/>
  <c r="N86" i="5"/>
  <c r="N368" i="5"/>
  <c r="N22" i="5"/>
  <c r="N21" i="5"/>
  <c r="N18" i="5"/>
  <c r="M16" i="5" l="1"/>
  <c r="K16" i="5" l="1"/>
  <c r="N16" i="5" l="1"/>
  <c r="D9" i="5" l="1"/>
  <c r="H9" i="5" l="1"/>
  <c r="G9" i="5"/>
  <c r="F9" i="5"/>
  <c r="E9" i="5"/>
  <c r="M15" i="5"/>
  <c r="J9" i="5" l="1"/>
  <c r="J15" i="5" l="1"/>
  <c r="K15" i="5" s="1"/>
  <c r="N15" i="5" l="1"/>
  <c r="K1084" i="5"/>
  <c r="K1329" i="5"/>
  <c r="K9" i="5" s="1"/>
  <c r="M31" i="5"/>
  <c r="N31" i="5" s="1"/>
  <c r="M296" i="5"/>
  <c r="N296" i="5" s="1"/>
  <c r="M118" i="5"/>
  <c r="N118" i="5" s="1"/>
  <c r="M409" i="5"/>
  <c r="N409" i="5" s="1"/>
  <c r="M119" i="5"/>
  <c r="N119" i="5" s="1"/>
  <c r="M394" i="5"/>
  <c r="N394" i="5" s="1"/>
  <c r="M267" i="5"/>
  <c r="N267" i="5" s="1"/>
  <c r="M93" i="5"/>
  <c r="N93" i="5" s="1"/>
  <c r="M240" i="5"/>
  <c r="N240" i="5" s="1"/>
  <c r="M126" i="5"/>
  <c r="N126" i="5" s="1"/>
  <c r="M481" i="5"/>
  <c r="N481" i="5" s="1"/>
  <c r="M127" i="5"/>
  <c r="N127" i="5" s="1"/>
  <c r="M266" i="5"/>
  <c r="N266" i="5" s="1"/>
  <c r="M402" i="5"/>
  <c r="N402" i="5" s="1"/>
  <c r="M136" i="5"/>
  <c r="N136" i="5" s="1"/>
  <c r="M339" i="5"/>
  <c r="N339" i="5" s="1"/>
  <c r="M467" i="5"/>
  <c r="N467" i="5" s="1"/>
  <c r="M137" i="5"/>
  <c r="N137" i="5" s="1"/>
  <c r="M412" i="5"/>
  <c r="N412" i="5" s="1"/>
  <c r="M301" i="5"/>
  <c r="N301" i="5" s="1"/>
  <c r="M620" i="5"/>
  <c r="N620" i="5" s="1"/>
  <c r="M26" i="5"/>
  <c r="N26" i="5" s="1"/>
  <c r="M101" i="5"/>
  <c r="N101" i="5" s="1"/>
  <c r="M165" i="5"/>
  <c r="N165" i="5" s="1"/>
  <c r="M248" i="5"/>
  <c r="N248" i="5" s="1"/>
  <c r="M312" i="5"/>
  <c r="N312" i="5" s="1"/>
  <c r="M70" i="5"/>
  <c r="N70" i="5" s="1"/>
  <c r="M134" i="5"/>
  <c r="N134" i="5" s="1"/>
  <c r="M217" i="5"/>
  <c r="N217" i="5" s="1"/>
  <c r="M281" i="5"/>
  <c r="N281" i="5" s="1"/>
  <c r="M425" i="5"/>
  <c r="N425" i="5" s="1"/>
  <c r="M489" i="5"/>
  <c r="N489" i="5" s="1"/>
  <c r="M553" i="5"/>
  <c r="N553" i="5" s="1"/>
  <c r="M71" i="5"/>
  <c r="N71" i="5" s="1"/>
  <c r="M135" i="5"/>
  <c r="N135" i="5" s="1"/>
  <c r="M274" i="5"/>
  <c r="N274" i="5" s="1"/>
  <c r="M338" i="5"/>
  <c r="N338" i="5" s="1"/>
  <c r="M410" i="5"/>
  <c r="N410" i="5" s="1"/>
  <c r="M80" i="5"/>
  <c r="N80" i="5" s="1"/>
  <c r="M144" i="5"/>
  <c r="N144" i="5" s="1"/>
  <c r="M283" i="5"/>
  <c r="N283" i="5" s="1"/>
  <c r="M347" i="5"/>
  <c r="N347" i="5" s="1"/>
  <c r="M411" i="5"/>
  <c r="N411" i="5" s="1"/>
  <c r="M475" i="5"/>
  <c r="N475" i="5" s="1"/>
  <c r="M81" i="5"/>
  <c r="N81" i="5" s="1"/>
  <c r="M145" i="5"/>
  <c r="N145" i="5" s="1"/>
  <c r="M228" i="5"/>
  <c r="N228" i="5" s="1"/>
  <c r="M292" i="5"/>
  <c r="N292" i="5" s="1"/>
  <c r="M420" i="5"/>
  <c r="N420" i="5" s="1"/>
  <c r="M484" i="5"/>
  <c r="N484" i="5" s="1"/>
  <c r="M548" i="5"/>
  <c r="N548" i="5" s="1"/>
  <c r="M612" i="5"/>
  <c r="N612" i="5" s="1"/>
  <c r="M162" i="5"/>
  <c r="N162" i="5" s="1"/>
  <c r="M245" i="5"/>
  <c r="N245" i="5" s="1"/>
  <c r="M309" i="5"/>
  <c r="N309" i="5" s="1"/>
  <c r="M437" i="5"/>
  <c r="N437" i="5" s="1"/>
  <c r="M501" i="5"/>
  <c r="N501" i="5" s="1"/>
  <c r="M547" i="5"/>
  <c r="N547" i="5" s="1"/>
  <c r="M611" i="5"/>
  <c r="N611" i="5" s="1"/>
  <c r="M673" i="5"/>
  <c r="N673" i="5" s="1"/>
  <c r="M801" i="5"/>
  <c r="N801" i="5" s="1"/>
  <c r="M873" i="5"/>
  <c r="N873" i="5" s="1"/>
  <c r="M936" i="5"/>
  <c r="N936" i="5" s="1"/>
  <c r="M1062" i="5"/>
  <c r="N1062" i="5" s="1"/>
  <c r="M1126" i="5"/>
  <c r="N1126" i="5" s="1"/>
  <c r="M628" i="5"/>
  <c r="N628" i="5" s="1"/>
  <c r="M706" i="5"/>
  <c r="N706" i="5" s="1"/>
  <c r="M898" i="5"/>
  <c r="N898" i="5" s="1"/>
  <c r="M961" i="5"/>
  <c r="N961" i="5" s="1"/>
  <c r="M1023" i="5"/>
  <c r="N1023" i="5" s="1"/>
  <c r="M1151" i="5"/>
  <c r="N1151" i="5" s="1"/>
  <c r="M1215" i="5"/>
  <c r="N1215" i="5" s="1"/>
  <c r="M1279" i="5"/>
  <c r="N1279" i="5" s="1"/>
  <c r="M1408" i="5"/>
  <c r="N1408" i="5" s="1"/>
  <c r="M1472" i="5"/>
  <c r="N1472" i="5" s="1"/>
  <c r="M1599" i="5"/>
  <c r="N1599" i="5" s="1"/>
  <c r="M755" i="5"/>
  <c r="N755" i="5" s="1"/>
  <c r="M1088" i="5"/>
  <c r="N1088" i="5" s="1"/>
  <c r="M780" i="5"/>
  <c r="N780" i="5" s="1"/>
  <c r="M34" i="5"/>
  <c r="N34" i="5" s="1"/>
  <c r="M29" i="5"/>
  <c r="N29" i="5" s="1"/>
  <c r="M45" i="5"/>
  <c r="N45" i="5" s="1"/>
  <c r="M109" i="5"/>
  <c r="N109" i="5" s="1"/>
  <c r="M173" i="5"/>
  <c r="N173" i="5" s="1"/>
  <c r="M256" i="5"/>
  <c r="N256" i="5" s="1"/>
  <c r="M320" i="5"/>
  <c r="N320" i="5" s="1"/>
  <c r="M384" i="5"/>
  <c r="N384" i="5" s="1"/>
  <c r="M78" i="5"/>
  <c r="N78" i="5" s="1"/>
  <c r="M142" i="5"/>
  <c r="N142" i="5" s="1"/>
  <c r="M225" i="5"/>
  <c r="N225" i="5" s="1"/>
  <c r="M289" i="5"/>
  <c r="N289" i="5" s="1"/>
  <c r="M361" i="5"/>
  <c r="N361" i="5" s="1"/>
  <c r="M433" i="5"/>
  <c r="N433" i="5" s="1"/>
  <c r="M497" i="5"/>
  <c r="N497" i="5" s="1"/>
  <c r="M561" i="5"/>
  <c r="N561" i="5" s="1"/>
  <c r="M79" i="5"/>
  <c r="N79" i="5" s="1"/>
  <c r="M143" i="5"/>
  <c r="N143" i="5" s="1"/>
  <c r="M218" i="5"/>
  <c r="N218" i="5" s="1"/>
  <c r="M282" i="5"/>
  <c r="N282" i="5" s="1"/>
  <c r="M346" i="5"/>
  <c r="N346" i="5" s="1"/>
  <c r="M24" i="5"/>
  <c r="N24" i="5" s="1"/>
  <c r="M88" i="5"/>
  <c r="N88" i="5" s="1"/>
  <c r="M152" i="5"/>
  <c r="N152" i="5" s="1"/>
  <c r="M227" i="5"/>
  <c r="N227" i="5" s="1"/>
  <c r="M291" i="5"/>
  <c r="N291" i="5" s="1"/>
  <c r="M355" i="5"/>
  <c r="N355" i="5" s="1"/>
  <c r="M419" i="5"/>
  <c r="N419" i="5" s="1"/>
  <c r="M483" i="5"/>
  <c r="N483" i="5" s="1"/>
  <c r="M89" i="5"/>
  <c r="N89" i="5" s="1"/>
  <c r="M153" i="5"/>
  <c r="N153" i="5" s="1"/>
  <c r="M236" i="5"/>
  <c r="N236" i="5" s="1"/>
  <c r="M300" i="5"/>
  <c r="N300" i="5" s="1"/>
  <c r="M364" i="5"/>
  <c r="N364" i="5" s="1"/>
  <c r="M428" i="5"/>
  <c r="N428" i="5" s="1"/>
  <c r="M492" i="5"/>
  <c r="N492" i="5" s="1"/>
  <c r="M556" i="5"/>
  <c r="N556" i="5" s="1"/>
  <c r="M42" i="5"/>
  <c r="N42" i="5" s="1"/>
  <c r="M106" i="5"/>
  <c r="N106" i="5" s="1"/>
  <c r="M170" i="5"/>
  <c r="N170" i="5" s="1"/>
  <c r="M253" i="5"/>
  <c r="N253" i="5" s="1"/>
  <c r="M317" i="5"/>
  <c r="N317" i="5" s="1"/>
  <c r="M445" i="5"/>
  <c r="N445" i="5" s="1"/>
  <c r="M509" i="5"/>
  <c r="N509" i="5" s="1"/>
  <c r="M573" i="5"/>
  <c r="N573" i="5" s="1"/>
  <c r="M555" i="5"/>
  <c r="N555" i="5" s="1"/>
  <c r="M619" i="5"/>
  <c r="N619" i="5" s="1"/>
  <c r="M681" i="5"/>
  <c r="N681" i="5" s="1"/>
  <c r="M745" i="5"/>
  <c r="N745" i="5" s="1"/>
  <c r="M817" i="5"/>
  <c r="N817" i="5" s="1"/>
  <c r="M881" i="5"/>
  <c r="N881" i="5" s="1"/>
  <c r="M944" i="5"/>
  <c r="N944" i="5" s="1"/>
  <c r="M1006" i="5"/>
  <c r="N1006" i="5" s="1"/>
  <c r="M1070" i="5"/>
  <c r="N1070" i="5" s="1"/>
  <c r="M1134" i="5"/>
  <c r="N1134" i="5" s="1"/>
  <c r="M643" i="5"/>
  <c r="N643" i="5" s="1"/>
  <c r="M714" i="5"/>
  <c r="N714" i="5" s="1"/>
  <c r="M778" i="5"/>
  <c r="N778" i="5" s="1"/>
  <c r="M906" i="5"/>
  <c r="N906" i="5" s="1"/>
  <c r="M969" i="5"/>
  <c r="N969" i="5" s="1"/>
  <c r="M1031" i="5"/>
  <c r="N1031" i="5" s="1"/>
  <c r="M1095" i="5"/>
  <c r="N1095" i="5" s="1"/>
  <c r="M1159" i="5"/>
  <c r="N1159" i="5" s="1"/>
  <c r="M1287" i="5"/>
  <c r="N1287" i="5" s="1"/>
  <c r="M1352" i="5"/>
  <c r="N1352" i="5" s="1"/>
  <c r="M1416" i="5"/>
  <c r="N1416" i="5" s="1"/>
  <c r="M1480" i="5"/>
  <c r="N1480" i="5" s="1"/>
  <c r="M1544" i="5"/>
  <c r="N1544" i="5" s="1"/>
  <c r="M1607" i="5"/>
  <c r="N1607" i="5" s="1"/>
  <c r="M636" i="5"/>
  <c r="N636" i="5" s="1"/>
  <c r="M699" i="5"/>
  <c r="N699" i="5" s="1"/>
  <c r="M763" i="5"/>
  <c r="N763" i="5" s="1"/>
  <c r="M891" i="5"/>
  <c r="N891" i="5" s="1"/>
  <c r="M970" i="5"/>
  <c r="N970" i="5" s="1"/>
  <c r="M1032" i="5"/>
  <c r="N1032" i="5" s="1"/>
  <c r="M1160" i="5"/>
  <c r="N1160" i="5" s="1"/>
  <c r="M1232" i="5"/>
  <c r="N1232" i="5" s="1"/>
  <c r="M1296" i="5"/>
  <c r="N1296" i="5" s="1"/>
  <c r="M1361" i="5"/>
  <c r="N1361" i="5" s="1"/>
  <c r="M1425" i="5"/>
  <c r="N1425" i="5" s="1"/>
  <c r="M1489" i="5"/>
  <c r="N1489" i="5" s="1"/>
  <c r="M1552" i="5"/>
  <c r="N1552" i="5" s="1"/>
  <c r="M1616" i="5"/>
  <c r="N1616" i="5" s="1"/>
  <c r="M131" i="5"/>
  <c r="N131" i="5" s="1"/>
  <c r="M214" i="5"/>
  <c r="N214" i="5" s="1"/>
  <c r="M278" i="5"/>
  <c r="N278" i="5" s="1"/>
  <c r="M406" i="5"/>
  <c r="N406" i="5" s="1"/>
  <c r="M470" i="5"/>
  <c r="N470" i="5" s="1"/>
  <c r="M534" i="5"/>
  <c r="N534" i="5" s="1"/>
  <c r="M598" i="5"/>
  <c r="N598" i="5" s="1"/>
  <c r="M660" i="5"/>
  <c r="N660" i="5" s="1"/>
  <c r="M724" i="5"/>
  <c r="N724" i="5" s="1"/>
  <c r="M788" i="5"/>
  <c r="N788" i="5" s="1"/>
  <c r="M852" i="5"/>
  <c r="N852" i="5" s="1"/>
  <c r="M916" i="5"/>
  <c r="N916" i="5" s="1"/>
  <c r="M124" i="5"/>
  <c r="N124" i="5" s="1"/>
  <c r="M617" i="5"/>
  <c r="N617" i="5" s="1"/>
  <c r="M679" i="5"/>
  <c r="N679" i="5" s="1"/>
  <c r="M743" i="5"/>
  <c r="N743" i="5" s="1"/>
  <c r="M807" i="5"/>
  <c r="N807" i="5" s="1"/>
  <c r="M871" i="5"/>
  <c r="N871" i="5" s="1"/>
  <c r="M934" i="5"/>
  <c r="N934" i="5" s="1"/>
  <c r="M996" i="5"/>
  <c r="N996" i="5" s="1"/>
  <c r="M1060" i="5"/>
  <c r="N1060" i="5" s="1"/>
  <c r="M1124" i="5"/>
  <c r="N1124" i="5" s="1"/>
  <c r="M1188" i="5"/>
  <c r="N1188" i="5" s="1"/>
  <c r="M1252" i="5"/>
  <c r="N1252" i="5" s="1"/>
  <c r="M1317" i="5"/>
  <c r="N1317" i="5" s="1"/>
  <c r="M1397" i="5"/>
  <c r="N1397" i="5" s="1"/>
  <c r="M1461" i="5"/>
  <c r="N1461" i="5" s="1"/>
  <c r="M1525" i="5"/>
  <c r="N1525" i="5" s="1"/>
  <c r="M1596" i="5"/>
  <c r="N1596" i="5" s="1"/>
  <c r="M1668" i="5"/>
  <c r="N1668" i="5" s="1"/>
  <c r="M1732" i="5"/>
  <c r="N1732" i="5" s="1"/>
  <c r="M1796" i="5"/>
  <c r="N1796" i="5" s="1"/>
  <c r="M1860" i="5"/>
  <c r="N1860" i="5" s="1"/>
  <c r="M1924" i="5"/>
  <c r="N1924" i="5" s="1"/>
  <c r="M1988" i="5"/>
  <c r="N1988" i="5" s="1"/>
  <c r="M2052" i="5"/>
  <c r="N2052" i="5" s="1"/>
  <c r="M442" i="5"/>
  <c r="N442" i="5" s="1"/>
  <c r="M506" i="5"/>
  <c r="N506" i="5" s="1"/>
  <c r="M570" i="5"/>
  <c r="N570" i="5" s="1"/>
  <c r="M634" i="5"/>
  <c r="N634" i="5" s="1"/>
  <c r="M704" i="5"/>
  <c r="N704" i="5" s="1"/>
  <c r="M768" i="5"/>
  <c r="N768" i="5" s="1"/>
  <c r="M896" i="5"/>
  <c r="N896" i="5" s="1"/>
  <c r="M959" i="5"/>
  <c r="N959" i="5" s="1"/>
  <c r="M1021" i="5"/>
  <c r="N1021" i="5" s="1"/>
  <c r="M1085" i="5"/>
  <c r="N1085" i="5" s="1"/>
  <c r="M1198" i="5"/>
  <c r="N1198" i="5" s="1"/>
  <c r="M1262" i="5"/>
  <c r="N1262" i="5" s="1"/>
  <c r="M1391" i="5"/>
  <c r="N1391" i="5" s="1"/>
  <c r="M1455" i="5"/>
  <c r="N1455" i="5" s="1"/>
  <c r="M1519" i="5"/>
  <c r="N1519" i="5" s="1"/>
  <c r="M1582" i="5"/>
  <c r="N1582" i="5" s="1"/>
  <c r="M1646" i="5"/>
  <c r="N1646" i="5" s="1"/>
  <c r="M1710" i="5"/>
  <c r="N1710" i="5" s="1"/>
  <c r="M1782" i="5"/>
  <c r="N1782" i="5" s="1"/>
  <c r="M1719" i="5"/>
  <c r="N1719" i="5" s="1"/>
  <c r="M1799" i="5"/>
  <c r="N1799" i="5" s="1"/>
  <c r="M1887" i="5"/>
  <c r="N1887" i="5" s="1"/>
  <c r="M2015" i="5"/>
  <c r="N2015" i="5" s="1"/>
  <c r="M1688" i="5"/>
  <c r="N1688" i="5" s="1"/>
  <c r="M1832" i="5"/>
  <c r="N1832" i="5" s="1"/>
  <c r="M1976" i="5"/>
  <c r="N1976" i="5" s="1"/>
  <c r="M215" i="5"/>
  <c r="N215" i="5" s="1"/>
  <c r="M535" i="5"/>
  <c r="N535" i="5" s="1"/>
  <c r="M789" i="5"/>
  <c r="N789" i="5" s="1"/>
  <c r="M948" i="5"/>
  <c r="N948" i="5" s="1"/>
  <c r="M1358" i="5"/>
  <c r="N1358" i="5" s="1"/>
  <c r="M1613" i="5"/>
  <c r="N1613" i="5" s="1"/>
  <c r="M1869" i="5"/>
  <c r="N1869" i="5" s="1"/>
  <c r="M2006" i="5"/>
  <c r="N2006" i="5" s="1"/>
  <c r="M1426" i="5"/>
  <c r="N1426" i="5" s="1"/>
  <c r="M1649" i="5"/>
  <c r="N1649" i="5" s="1"/>
  <c r="M1905" i="5"/>
  <c r="N1905" i="5" s="1"/>
  <c r="M1074" i="5"/>
  <c r="N1074" i="5" s="1"/>
  <c r="M1459" i="5"/>
  <c r="N1459" i="5" s="1"/>
  <c r="M1722" i="5"/>
  <c r="N1722" i="5" s="1"/>
  <c r="M1978" i="5"/>
  <c r="N1978" i="5" s="1"/>
  <c r="M328" i="5"/>
  <c r="N328" i="5" s="1"/>
  <c r="M441" i="5"/>
  <c r="N441" i="5" s="1"/>
  <c r="M226" i="5"/>
  <c r="N226" i="5" s="1"/>
  <c r="M32" i="5"/>
  <c r="N32" i="5" s="1"/>
  <c r="M96" i="5"/>
  <c r="N96" i="5" s="1"/>
  <c r="M235" i="5"/>
  <c r="N235" i="5" s="1"/>
  <c r="M427" i="5"/>
  <c r="N427" i="5" s="1"/>
  <c r="M491" i="5"/>
  <c r="N491" i="5" s="1"/>
  <c r="M33" i="5"/>
  <c r="N33" i="5" s="1"/>
  <c r="M97" i="5"/>
  <c r="N97" i="5" s="1"/>
  <c r="M161" i="5"/>
  <c r="N161" i="5" s="1"/>
  <c r="M244" i="5"/>
  <c r="N244" i="5" s="1"/>
  <c r="M308" i="5"/>
  <c r="N308" i="5" s="1"/>
  <c r="M372" i="5"/>
  <c r="N372" i="5" s="1"/>
  <c r="M436" i="5"/>
  <c r="N436" i="5" s="1"/>
  <c r="M500" i="5"/>
  <c r="N500" i="5" s="1"/>
  <c r="M564" i="5"/>
  <c r="N564" i="5" s="1"/>
  <c r="M50" i="5"/>
  <c r="N50" i="5" s="1"/>
  <c r="M114" i="5"/>
  <c r="N114" i="5" s="1"/>
  <c r="M197" i="5"/>
  <c r="N197" i="5" s="1"/>
  <c r="M261" i="5"/>
  <c r="N261" i="5" s="1"/>
  <c r="M325" i="5"/>
  <c r="N325" i="5" s="1"/>
  <c r="M389" i="5"/>
  <c r="N389" i="5" s="1"/>
  <c r="M453" i="5"/>
  <c r="N453" i="5" s="1"/>
  <c r="M517" i="5"/>
  <c r="N517" i="5" s="1"/>
  <c r="M581" i="5"/>
  <c r="N581" i="5" s="1"/>
  <c r="M563" i="5"/>
  <c r="N563" i="5" s="1"/>
  <c r="M627" i="5"/>
  <c r="N627" i="5" s="1"/>
  <c r="M689" i="5"/>
  <c r="N689" i="5" s="1"/>
  <c r="M753" i="5"/>
  <c r="N753" i="5" s="1"/>
  <c r="M825" i="5"/>
  <c r="N825" i="5" s="1"/>
  <c r="M889" i="5"/>
  <c r="N889" i="5" s="1"/>
  <c r="M952" i="5"/>
  <c r="N952" i="5" s="1"/>
  <c r="M1014" i="5"/>
  <c r="N1014" i="5" s="1"/>
  <c r="M1078" i="5"/>
  <c r="N1078" i="5" s="1"/>
  <c r="M1142" i="5"/>
  <c r="N1142" i="5" s="1"/>
  <c r="M650" i="5"/>
  <c r="N650" i="5" s="1"/>
  <c r="M722" i="5"/>
  <c r="N722" i="5" s="1"/>
  <c r="M786" i="5"/>
  <c r="N786" i="5" s="1"/>
  <c r="M850" i="5"/>
  <c r="N850" i="5" s="1"/>
  <c r="M914" i="5"/>
  <c r="N914" i="5" s="1"/>
  <c r="M977" i="5"/>
  <c r="N977" i="5" s="1"/>
  <c r="M1039" i="5"/>
  <c r="N1039" i="5" s="1"/>
  <c r="M1103" i="5"/>
  <c r="N1103" i="5" s="1"/>
  <c r="M1231" i="5"/>
  <c r="N1231" i="5" s="1"/>
  <c r="M1295" i="5"/>
  <c r="N1295" i="5" s="1"/>
  <c r="M1360" i="5"/>
  <c r="N1360" i="5" s="1"/>
  <c r="M1424" i="5"/>
  <c r="N1424" i="5" s="1"/>
  <c r="M1488" i="5"/>
  <c r="N1488" i="5" s="1"/>
  <c r="M1551" i="5"/>
  <c r="N1551" i="5" s="1"/>
  <c r="M1615" i="5"/>
  <c r="N1615" i="5" s="1"/>
  <c r="M644" i="5"/>
  <c r="N644" i="5" s="1"/>
  <c r="M707" i="5"/>
  <c r="N707" i="5" s="1"/>
  <c r="M771" i="5"/>
  <c r="N771" i="5" s="1"/>
  <c r="M899" i="5"/>
  <c r="N899" i="5" s="1"/>
  <c r="M978" i="5"/>
  <c r="N978" i="5" s="1"/>
  <c r="M1040" i="5"/>
  <c r="N1040" i="5" s="1"/>
  <c r="M1104" i="5"/>
  <c r="N1104" i="5" s="1"/>
  <c r="M1176" i="5"/>
  <c r="N1176" i="5" s="1"/>
  <c r="M1240" i="5"/>
  <c r="N1240" i="5" s="1"/>
  <c r="M1304" i="5"/>
  <c r="N1304" i="5" s="1"/>
  <c r="M1369" i="5"/>
  <c r="N1369" i="5" s="1"/>
  <c r="M1433" i="5"/>
  <c r="N1433" i="5" s="1"/>
  <c r="M1497" i="5"/>
  <c r="N1497" i="5" s="1"/>
  <c r="M1560" i="5"/>
  <c r="N1560" i="5" s="1"/>
  <c r="M1624" i="5"/>
  <c r="N1624" i="5" s="1"/>
  <c r="M75" i="5"/>
  <c r="N75" i="5" s="1"/>
  <c r="M139" i="5"/>
  <c r="N139" i="5" s="1"/>
  <c r="M222" i="5"/>
  <c r="N222" i="5" s="1"/>
  <c r="M286" i="5"/>
  <c r="N286" i="5" s="1"/>
  <c r="M350" i="5"/>
  <c r="N350" i="5" s="1"/>
  <c r="M414" i="5"/>
  <c r="N414" i="5" s="1"/>
  <c r="M478" i="5"/>
  <c r="N478" i="5" s="1"/>
  <c r="M542" i="5"/>
  <c r="N542" i="5" s="1"/>
  <c r="M606" i="5"/>
  <c r="N606" i="5" s="1"/>
  <c r="M668" i="5"/>
  <c r="N668" i="5" s="1"/>
  <c r="M732" i="5"/>
  <c r="N732" i="5" s="1"/>
  <c r="M796" i="5"/>
  <c r="N796" i="5" s="1"/>
  <c r="M860" i="5"/>
  <c r="N860" i="5" s="1"/>
  <c r="M924" i="5"/>
  <c r="N924" i="5" s="1"/>
  <c r="M68" i="5"/>
  <c r="N68" i="5" s="1"/>
  <c r="M132" i="5"/>
  <c r="N132" i="5" s="1"/>
  <c r="M625" i="5"/>
  <c r="N625" i="5" s="1"/>
  <c r="M687" i="5"/>
  <c r="N687" i="5" s="1"/>
  <c r="M751" i="5"/>
  <c r="N751" i="5" s="1"/>
  <c r="M815" i="5"/>
  <c r="N815" i="5" s="1"/>
  <c r="M879" i="5"/>
  <c r="N879" i="5" s="1"/>
  <c r="M942" i="5"/>
  <c r="N942" i="5" s="1"/>
  <c r="M1004" i="5"/>
  <c r="N1004" i="5" s="1"/>
  <c r="M1068" i="5"/>
  <c r="N1068" i="5" s="1"/>
  <c r="M1132" i="5"/>
  <c r="N1132" i="5" s="1"/>
  <c r="M1196" i="5"/>
  <c r="N1196" i="5" s="1"/>
  <c r="M1260" i="5"/>
  <c r="N1260" i="5" s="1"/>
  <c r="M1333" i="5"/>
  <c r="N1333" i="5" s="1"/>
  <c r="M1405" i="5"/>
  <c r="N1405" i="5" s="1"/>
  <c r="M1469" i="5"/>
  <c r="N1469" i="5" s="1"/>
  <c r="M1533" i="5"/>
  <c r="N1533" i="5" s="1"/>
  <c r="M1604" i="5"/>
  <c r="N1604" i="5" s="1"/>
  <c r="M1676" i="5"/>
  <c r="N1676" i="5" s="1"/>
  <c r="M1740" i="5"/>
  <c r="N1740" i="5" s="1"/>
  <c r="M1804" i="5"/>
  <c r="N1804" i="5" s="1"/>
  <c r="M1868" i="5"/>
  <c r="N1868" i="5" s="1"/>
  <c r="M1932" i="5"/>
  <c r="N1932" i="5" s="1"/>
  <c r="M1996" i="5"/>
  <c r="N1996" i="5" s="1"/>
  <c r="M2060" i="5"/>
  <c r="N2060" i="5" s="1"/>
  <c r="M450" i="5"/>
  <c r="N450" i="5" s="1"/>
  <c r="M514" i="5"/>
  <c r="N514" i="5" s="1"/>
  <c r="M578" i="5"/>
  <c r="N578" i="5" s="1"/>
  <c r="M641" i="5"/>
  <c r="N641" i="5" s="1"/>
  <c r="M712" i="5"/>
  <c r="N712" i="5" s="1"/>
  <c r="M776" i="5"/>
  <c r="N776" i="5" s="1"/>
  <c r="M904" i="5"/>
  <c r="N904" i="5" s="1"/>
  <c r="M967" i="5"/>
  <c r="N967" i="5" s="1"/>
  <c r="M1029" i="5"/>
  <c r="N1029" i="5" s="1"/>
  <c r="M1206" i="5"/>
  <c r="N1206" i="5" s="1"/>
  <c r="M1270" i="5"/>
  <c r="N1270" i="5" s="1"/>
  <c r="M1335" i="5"/>
  <c r="N1335" i="5" s="1"/>
  <c r="M1399" i="5"/>
  <c r="N1399" i="5" s="1"/>
  <c r="M1463" i="5"/>
  <c r="N1463" i="5" s="1"/>
  <c r="M1527" i="5"/>
  <c r="N1527" i="5" s="1"/>
  <c r="M1590" i="5"/>
  <c r="N1590" i="5" s="1"/>
  <c r="M1654" i="5"/>
  <c r="N1654" i="5" s="1"/>
  <c r="M1718" i="5"/>
  <c r="N1718" i="5" s="1"/>
  <c r="M1790" i="5"/>
  <c r="N1790" i="5" s="1"/>
  <c r="M1727" i="5"/>
  <c r="N1727" i="5" s="1"/>
  <c r="M1815" i="5"/>
  <c r="N1815" i="5" s="1"/>
  <c r="M1911" i="5"/>
  <c r="N1911" i="5" s="1"/>
  <c r="M2039" i="5"/>
  <c r="N2039" i="5" s="1"/>
  <c r="M1696" i="5"/>
  <c r="N1696" i="5" s="1"/>
  <c r="M1840" i="5"/>
  <c r="N1840" i="5" s="1"/>
  <c r="M1984" i="5"/>
  <c r="N1984" i="5" s="1"/>
  <c r="M223" i="5"/>
  <c r="N223" i="5" s="1"/>
  <c r="M567" i="5"/>
  <c r="N567" i="5" s="1"/>
  <c r="M821" i="5"/>
  <c r="N821" i="5" s="1"/>
  <c r="M980" i="5"/>
  <c r="N980" i="5" s="1"/>
  <c r="M1261" i="5"/>
  <c r="N1261" i="5" s="1"/>
  <c r="M1390" i="5"/>
  <c r="N1390" i="5" s="1"/>
  <c r="M1645" i="5"/>
  <c r="N1645" i="5" s="1"/>
  <c r="M1901" i="5"/>
  <c r="N1901" i="5" s="1"/>
  <c r="M2038" i="5"/>
  <c r="N2038" i="5" s="1"/>
  <c r="M1105" i="5"/>
  <c r="N1105" i="5" s="1"/>
  <c r="M1458" i="5"/>
  <c r="N1458" i="5" s="1"/>
  <c r="M1681" i="5"/>
  <c r="N1681" i="5" s="1"/>
  <c r="M1937" i="5"/>
  <c r="N1937" i="5" s="1"/>
  <c r="M1106" i="5"/>
  <c r="N1106" i="5" s="1"/>
  <c r="M1298" i="5"/>
  <c r="N1298" i="5" s="1"/>
  <c r="M1491" i="5"/>
  <c r="N1491" i="5" s="1"/>
  <c r="M1754" i="5"/>
  <c r="N1754" i="5" s="1"/>
  <c r="M2010" i="5"/>
  <c r="N2010" i="5" s="1"/>
  <c r="M200" i="5"/>
  <c r="N200" i="5" s="1"/>
  <c r="M233" i="5"/>
  <c r="N233" i="5" s="1"/>
  <c r="M505" i="5"/>
  <c r="N505" i="5" s="1"/>
  <c r="M151" i="5"/>
  <c r="N151" i="5" s="1"/>
  <c r="M160" i="5"/>
  <c r="N160" i="5" s="1"/>
  <c r="M27" i="5"/>
  <c r="N27" i="5" s="1"/>
  <c r="M336" i="5"/>
  <c r="N336" i="5" s="1"/>
  <c r="M305" i="5"/>
  <c r="N305" i="5" s="1"/>
  <c r="M95" i="5"/>
  <c r="N95" i="5" s="1"/>
  <c r="M40" i="5"/>
  <c r="N40" i="5" s="1"/>
  <c r="M371" i="5"/>
  <c r="N371" i="5" s="1"/>
  <c r="M105" i="5"/>
  <c r="N105" i="5" s="1"/>
  <c r="M380" i="5"/>
  <c r="N380" i="5" s="1"/>
  <c r="M572" i="5"/>
  <c r="N572" i="5" s="1"/>
  <c r="M122" i="5"/>
  <c r="N122" i="5" s="1"/>
  <c r="M269" i="5"/>
  <c r="N269" i="5" s="1"/>
  <c r="M397" i="5"/>
  <c r="N397" i="5" s="1"/>
  <c r="M525" i="5"/>
  <c r="N525" i="5" s="1"/>
  <c r="M589" i="5"/>
  <c r="N589" i="5" s="1"/>
  <c r="M571" i="5"/>
  <c r="N571" i="5" s="1"/>
  <c r="M635" i="5"/>
  <c r="N635" i="5" s="1"/>
  <c r="M697" i="5"/>
  <c r="N697" i="5" s="1"/>
  <c r="M761" i="5"/>
  <c r="N761" i="5" s="1"/>
  <c r="M897" i="5"/>
  <c r="N897" i="5" s="1"/>
  <c r="M1022" i="5"/>
  <c r="N1022" i="5" s="1"/>
  <c r="M1086" i="5"/>
  <c r="N1086" i="5" s="1"/>
  <c r="M1150" i="5"/>
  <c r="N1150" i="5" s="1"/>
  <c r="M730" i="5"/>
  <c r="N730" i="5" s="1"/>
  <c r="M794" i="5"/>
  <c r="N794" i="5" s="1"/>
  <c r="M858" i="5"/>
  <c r="N858" i="5" s="1"/>
  <c r="M922" i="5"/>
  <c r="N922" i="5" s="1"/>
  <c r="M985" i="5"/>
  <c r="N985" i="5" s="1"/>
  <c r="M1047" i="5"/>
  <c r="N1047" i="5" s="1"/>
  <c r="M1111" i="5"/>
  <c r="N1111" i="5" s="1"/>
  <c r="M1175" i="5"/>
  <c r="N1175" i="5" s="1"/>
  <c r="M1239" i="5"/>
  <c r="N1239" i="5" s="1"/>
  <c r="M1303" i="5"/>
  <c r="N1303" i="5" s="1"/>
  <c r="M1368" i="5"/>
  <c r="N1368" i="5" s="1"/>
  <c r="M1432" i="5"/>
  <c r="N1432" i="5" s="1"/>
  <c r="M1496" i="5"/>
  <c r="N1496" i="5" s="1"/>
  <c r="M1559" i="5"/>
  <c r="N1559" i="5" s="1"/>
  <c r="M1623" i="5"/>
  <c r="N1623" i="5" s="1"/>
  <c r="M651" i="5"/>
  <c r="N651" i="5" s="1"/>
  <c r="M715" i="5"/>
  <c r="N715" i="5" s="1"/>
  <c r="M779" i="5"/>
  <c r="N779" i="5" s="1"/>
  <c r="M915" i="5"/>
  <c r="N915" i="5" s="1"/>
  <c r="M986" i="5"/>
  <c r="N986" i="5" s="1"/>
  <c r="M1048" i="5"/>
  <c r="N1048" i="5" s="1"/>
  <c r="M1112" i="5"/>
  <c r="N1112" i="5" s="1"/>
  <c r="M1184" i="5"/>
  <c r="N1184" i="5" s="1"/>
  <c r="M1248" i="5"/>
  <c r="N1248" i="5" s="1"/>
  <c r="M1313" i="5"/>
  <c r="N1313" i="5" s="1"/>
  <c r="M1377" i="5"/>
  <c r="N1377" i="5" s="1"/>
  <c r="M1441" i="5"/>
  <c r="N1441" i="5" s="1"/>
  <c r="M1505" i="5"/>
  <c r="N1505" i="5" s="1"/>
  <c r="M1568" i="5"/>
  <c r="N1568" i="5" s="1"/>
  <c r="M1632" i="5"/>
  <c r="N1632" i="5" s="1"/>
  <c r="M147" i="5"/>
  <c r="N147" i="5" s="1"/>
  <c r="M230" i="5"/>
  <c r="N230" i="5" s="1"/>
  <c r="M294" i="5"/>
  <c r="N294" i="5" s="1"/>
  <c r="M358" i="5"/>
  <c r="N358" i="5" s="1"/>
  <c r="M422" i="5"/>
  <c r="N422" i="5" s="1"/>
  <c r="M486" i="5"/>
  <c r="N486" i="5" s="1"/>
  <c r="M550" i="5"/>
  <c r="N550" i="5" s="1"/>
  <c r="M614" i="5"/>
  <c r="N614" i="5" s="1"/>
  <c r="M676" i="5"/>
  <c r="N676" i="5" s="1"/>
  <c r="M740" i="5"/>
  <c r="N740" i="5" s="1"/>
  <c r="M804" i="5"/>
  <c r="N804" i="5" s="1"/>
  <c r="M868" i="5"/>
  <c r="N868" i="5" s="1"/>
  <c r="M931" i="5"/>
  <c r="N931" i="5" s="1"/>
  <c r="M76" i="5"/>
  <c r="N76" i="5" s="1"/>
  <c r="M140" i="5"/>
  <c r="N140" i="5" s="1"/>
  <c r="M633" i="5"/>
  <c r="N633" i="5" s="1"/>
  <c r="M695" i="5"/>
  <c r="N695" i="5" s="1"/>
  <c r="M759" i="5"/>
  <c r="N759" i="5" s="1"/>
  <c r="M887" i="5"/>
  <c r="N887" i="5" s="1"/>
  <c r="M950" i="5"/>
  <c r="N950" i="5" s="1"/>
  <c r="M1012" i="5"/>
  <c r="N1012" i="5" s="1"/>
  <c r="M1076" i="5"/>
  <c r="N1076" i="5" s="1"/>
  <c r="M1140" i="5"/>
  <c r="N1140" i="5" s="1"/>
  <c r="M1204" i="5"/>
  <c r="N1204" i="5" s="1"/>
  <c r="M1341" i="5"/>
  <c r="N1341" i="5" s="1"/>
  <c r="M1477" i="5"/>
  <c r="N1477" i="5" s="1"/>
  <c r="M1541" i="5"/>
  <c r="N1541" i="5" s="1"/>
  <c r="M1612" i="5"/>
  <c r="N1612" i="5" s="1"/>
  <c r="M1684" i="5"/>
  <c r="N1684" i="5" s="1"/>
  <c r="M1748" i="5"/>
  <c r="N1748" i="5" s="1"/>
  <c r="M1812" i="5"/>
  <c r="N1812" i="5" s="1"/>
  <c r="M1876" i="5"/>
  <c r="N1876" i="5" s="1"/>
  <c r="M1940" i="5"/>
  <c r="N1940" i="5" s="1"/>
  <c r="M2004" i="5"/>
  <c r="N2004" i="5" s="1"/>
  <c r="M2068" i="5"/>
  <c r="N2068" i="5" s="1"/>
  <c r="M458" i="5"/>
  <c r="N458" i="5" s="1"/>
  <c r="M522" i="5"/>
  <c r="N522" i="5" s="1"/>
  <c r="M586" i="5"/>
  <c r="N586" i="5" s="1"/>
  <c r="M656" i="5"/>
  <c r="N656" i="5" s="1"/>
  <c r="M720" i="5"/>
  <c r="N720" i="5" s="1"/>
  <c r="M784" i="5"/>
  <c r="N784" i="5" s="1"/>
  <c r="M912" i="5"/>
  <c r="N912" i="5" s="1"/>
  <c r="M975" i="5"/>
  <c r="N975" i="5" s="1"/>
  <c r="M1037" i="5"/>
  <c r="N1037" i="5" s="1"/>
  <c r="M1101" i="5"/>
  <c r="N1101" i="5" s="1"/>
  <c r="M1214" i="5"/>
  <c r="N1214" i="5" s="1"/>
  <c r="M1278" i="5"/>
  <c r="N1278" i="5" s="1"/>
  <c r="M1343" i="5"/>
  <c r="N1343" i="5" s="1"/>
  <c r="M1407" i="5"/>
  <c r="N1407" i="5" s="1"/>
  <c r="M1471" i="5"/>
  <c r="N1471" i="5" s="1"/>
  <c r="M1535" i="5"/>
  <c r="N1535" i="5" s="1"/>
  <c r="M1598" i="5"/>
  <c r="N1598" i="5" s="1"/>
  <c r="M1662" i="5"/>
  <c r="N1662" i="5" s="1"/>
  <c r="M1726" i="5"/>
  <c r="N1726" i="5" s="1"/>
  <c r="M1655" i="5"/>
  <c r="N1655" i="5" s="1"/>
  <c r="M1735" i="5"/>
  <c r="N1735" i="5" s="1"/>
  <c r="M1823" i="5"/>
  <c r="N1823" i="5" s="1"/>
  <c r="M1919" i="5"/>
  <c r="N1919" i="5" s="1"/>
  <c r="M2047" i="5"/>
  <c r="N2047" i="5" s="1"/>
  <c r="M1720" i="5"/>
  <c r="N1720" i="5" s="1"/>
  <c r="M1864" i="5"/>
  <c r="N1864" i="5" s="1"/>
  <c r="M2008" i="5"/>
  <c r="N2008" i="5" s="1"/>
  <c r="M247" i="5"/>
  <c r="N247" i="5" s="1"/>
  <c r="M375" i="5"/>
  <c r="N375" i="5" s="1"/>
  <c r="M599" i="5"/>
  <c r="N599" i="5" s="1"/>
  <c r="M1133" i="5"/>
  <c r="N1133" i="5" s="1"/>
  <c r="M1422" i="5"/>
  <c r="N1422" i="5" s="1"/>
  <c r="M1677" i="5"/>
  <c r="N1677" i="5" s="1"/>
  <c r="M1814" i="5"/>
  <c r="N1814" i="5" s="1"/>
  <c r="M2070" i="5"/>
  <c r="N2070" i="5" s="1"/>
  <c r="M1137" i="5"/>
  <c r="N1137" i="5" s="1"/>
  <c r="M1265" i="5"/>
  <c r="N1265" i="5" s="1"/>
  <c r="M1490" i="5"/>
  <c r="N1490" i="5" s="1"/>
  <c r="M1713" i="5"/>
  <c r="N1713" i="5" s="1"/>
  <c r="M1969" i="5"/>
  <c r="N1969" i="5" s="1"/>
  <c r="M1138" i="5"/>
  <c r="N1138" i="5" s="1"/>
  <c r="M1523" i="5"/>
  <c r="N1523" i="5" s="1"/>
  <c r="M1786" i="5"/>
  <c r="N1786" i="5" s="1"/>
  <c r="M2042" i="5"/>
  <c r="N2042" i="5" s="1"/>
  <c r="M53" i="5"/>
  <c r="N53" i="5" s="1"/>
  <c r="M264" i="5"/>
  <c r="N264" i="5" s="1"/>
  <c r="M150" i="5"/>
  <c r="N150" i="5" s="1"/>
  <c r="M569" i="5"/>
  <c r="N569" i="5" s="1"/>
  <c r="M290" i="5"/>
  <c r="N290" i="5" s="1"/>
  <c r="M363" i="5"/>
  <c r="N363" i="5" s="1"/>
  <c r="M30" i="5"/>
  <c r="N30" i="5" s="1"/>
  <c r="M125" i="5"/>
  <c r="N125" i="5" s="1"/>
  <c r="M208" i="5"/>
  <c r="N208" i="5" s="1"/>
  <c r="M400" i="5"/>
  <c r="N400" i="5" s="1"/>
  <c r="M158" i="5"/>
  <c r="N158" i="5" s="1"/>
  <c r="M385" i="5"/>
  <c r="N385" i="5" s="1"/>
  <c r="M513" i="5"/>
  <c r="N513" i="5" s="1"/>
  <c r="M159" i="5"/>
  <c r="N159" i="5" s="1"/>
  <c r="M362" i="5"/>
  <c r="N362" i="5" s="1"/>
  <c r="M168" i="5"/>
  <c r="N168" i="5" s="1"/>
  <c r="M307" i="5"/>
  <c r="N307" i="5" s="1"/>
  <c r="M499" i="5"/>
  <c r="N499" i="5" s="1"/>
  <c r="M169" i="5"/>
  <c r="N169" i="5" s="1"/>
  <c r="M316" i="5"/>
  <c r="N316" i="5" s="1"/>
  <c r="M444" i="5"/>
  <c r="N444" i="5" s="1"/>
  <c r="M205" i="5"/>
  <c r="N205" i="5" s="1"/>
  <c r="M461" i="5"/>
  <c r="N461" i="5" s="1"/>
  <c r="M960" i="5"/>
  <c r="N960" i="5" s="1"/>
  <c r="M35" i="5"/>
  <c r="N35" i="5" s="1"/>
  <c r="M344" i="5"/>
  <c r="N344" i="5" s="1"/>
  <c r="M321" i="5"/>
  <c r="N321" i="5" s="1"/>
  <c r="M103" i="5"/>
  <c r="N103" i="5" s="1"/>
  <c r="M112" i="5"/>
  <c r="N112" i="5" s="1"/>
  <c r="M443" i="5"/>
  <c r="N443" i="5" s="1"/>
  <c r="M260" i="5"/>
  <c r="N260" i="5" s="1"/>
  <c r="M516" i="5"/>
  <c r="N516" i="5" s="1"/>
  <c r="M213" i="5"/>
  <c r="N213" i="5" s="1"/>
  <c r="M469" i="5"/>
  <c r="N469" i="5" s="1"/>
  <c r="M642" i="5"/>
  <c r="N642" i="5" s="1"/>
  <c r="M905" i="5"/>
  <c r="N905" i="5" s="1"/>
  <c r="M1158" i="5"/>
  <c r="N1158" i="5" s="1"/>
  <c r="M1183" i="5"/>
  <c r="N1183" i="5" s="1"/>
  <c r="M1376" i="5"/>
  <c r="N1376" i="5" s="1"/>
  <c r="M1567" i="5"/>
  <c r="N1567" i="5" s="1"/>
  <c r="M659" i="5"/>
  <c r="N659" i="5" s="1"/>
  <c r="M723" i="5"/>
  <c r="N723" i="5" s="1"/>
  <c r="M851" i="5"/>
  <c r="N851" i="5" s="1"/>
  <c r="M923" i="5"/>
  <c r="N923" i="5" s="1"/>
  <c r="M994" i="5"/>
  <c r="N994" i="5" s="1"/>
  <c r="M1056" i="5"/>
  <c r="N1056" i="5" s="1"/>
  <c r="M1192" i="5"/>
  <c r="N1192" i="5" s="1"/>
  <c r="M1256" i="5"/>
  <c r="N1256" i="5" s="1"/>
  <c r="M1321" i="5"/>
  <c r="N1321" i="5" s="1"/>
  <c r="M1385" i="5"/>
  <c r="N1385" i="5" s="1"/>
  <c r="M1449" i="5"/>
  <c r="N1449" i="5" s="1"/>
  <c r="M1513" i="5"/>
  <c r="N1513" i="5" s="1"/>
  <c r="M1576" i="5"/>
  <c r="N1576" i="5" s="1"/>
  <c r="M1640" i="5"/>
  <c r="N1640" i="5" s="1"/>
  <c r="M91" i="5"/>
  <c r="N91" i="5" s="1"/>
  <c r="M155" i="5"/>
  <c r="N155" i="5" s="1"/>
  <c r="M238" i="5"/>
  <c r="N238" i="5" s="1"/>
  <c r="M302" i="5"/>
  <c r="N302" i="5" s="1"/>
  <c r="M366" i="5"/>
  <c r="N366" i="5" s="1"/>
  <c r="M430" i="5"/>
  <c r="N430" i="5" s="1"/>
  <c r="M494" i="5"/>
  <c r="N494" i="5" s="1"/>
  <c r="M558" i="5"/>
  <c r="N558" i="5" s="1"/>
  <c r="M622" i="5"/>
  <c r="N622" i="5" s="1"/>
  <c r="M684" i="5"/>
  <c r="N684" i="5" s="1"/>
  <c r="M812" i="5"/>
  <c r="N812" i="5" s="1"/>
  <c r="M876" i="5"/>
  <c r="N876" i="5" s="1"/>
  <c r="M939" i="5"/>
  <c r="N939" i="5" s="1"/>
  <c r="M148" i="5"/>
  <c r="N148" i="5" s="1"/>
  <c r="M640" i="5"/>
  <c r="N640" i="5" s="1"/>
  <c r="M703" i="5"/>
  <c r="N703" i="5" s="1"/>
  <c r="M767" i="5"/>
  <c r="N767" i="5" s="1"/>
  <c r="M895" i="5"/>
  <c r="N895" i="5" s="1"/>
  <c r="M958" i="5"/>
  <c r="N958" i="5" s="1"/>
  <c r="M1020" i="5"/>
  <c r="N1020" i="5" s="1"/>
  <c r="M1084" i="5"/>
  <c r="N1084" i="5" s="1"/>
  <c r="M1212" i="5"/>
  <c r="N1212" i="5" s="1"/>
  <c r="M1276" i="5"/>
  <c r="N1276" i="5" s="1"/>
  <c r="M1349" i="5"/>
  <c r="N1349" i="5" s="1"/>
  <c r="M1421" i="5"/>
  <c r="N1421" i="5" s="1"/>
  <c r="M1485" i="5"/>
  <c r="N1485" i="5" s="1"/>
  <c r="M1548" i="5"/>
  <c r="N1548" i="5" s="1"/>
  <c r="M1620" i="5"/>
  <c r="N1620" i="5" s="1"/>
  <c r="M1692" i="5"/>
  <c r="N1692" i="5" s="1"/>
  <c r="M1756" i="5"/>
  <c r="N1756" i="5" s="1"/>
  <c r="M1820" i="5"/>
  <c r="N1820" i="5" s="1"/>
  <c r="M1884" i="5"/>
  <c r="N1884" i="5" s="1"/>
  <c r="M1948" i="5"/>
  <c r="N1948" i="5" s="1"/>
  <c r="M2012" i="5"/>
  <c r="N2012" i="5" s="1"/>
  <c r="M2076" i="5"/>
  <c r="N2076" i="5" s="1"/>
  <c r="M466" i="5"/>
  <c r="N466" i="5" s="1"/>
  <c r="M530" i="5"/>
  <c r="N530" i="5" s="1"/>
  <c r="M594" i="5"/>
  <c r="N594" i="5" s="1"/>
  <c r="M664" i="5"/>
  <c r="N664" i="5" s="1"/>
  <c r="M728" i="5"/>
  <c r="N728" i="5" s="1"/>
  <c r="M792" i="5"/>
  <c r="N792" i="5" s="1"/>
  <c r="M856" i="5"/>
  <c r="N856" i="5" s="1"/>
  <c r="M920" i="5"/>
  <c r="N920" i="5" s="1"/>
  <c r="M983" i="5"/>
  <c r="N983" i="5" s="1"/>
  <c r="M1045" i="5"/>
  <c r="N1045" i="5" s="1"/>
  <c r="M1109" i="5"/>
  <c r="N1109" i="5" s="1"/>
  <c r="M1286" i="5"/>
  <c r="N1286" i="5" s="1"/>
  <c r="M1351" i="5"/>
  <c r="N1351" i="5" s="1"/>
  <c r="M1479" i="5"/>
  <c r="N1479" i="5" s="1"/>
  <c r="M1543" i="5"/>
  <c r="N1543" i="5" s="1"/>
  <c r="M1606" i="5"/>
  <c r="N1606" i="5" s="1"/>
  <c r="M1670" i="5"/>
  <c r="N1670" i="5" s="1"/>
  <c r="M1734" i="5"/>
  <c r="N1734" i="5" s="1"/>
  <c r="M1663" i="5"/>
  <c r="N1663" i="5" s="1"/>
  <c r="M1751" i="5"/>
  <c r="N1751" i="5" s="1"/>
  <c r="M1831" i="5"/>
  <c r="N1831" i="5" s="1"/>
  <c r="M1943" i="5"/>
  <c r="N1943" i="5" s="1"/>
  <c r="M2071" i="5"/>
  <c r="N2071" i="5" s="1"/>
  <c r="M1728" i="5"/>
  <c r="N1728" i="5" s="1"/>
  <c r="M1872" i="5"/>
  <c r="N1872" i="5" s="1"/>
  <c r="M2016" i="5"/>
  <c r="N2016" i="5" s="1"/>
  <c r="M255" i="5"/>
  <c r="N255" i="5" s="1"/>
  <c r="M631" i="5"/>
  <c r="N631" i="5" s="1"/>
  <c r="M1454" i="5"/>
  <c r="N1454" i="5" s="1"/>
  <c r="M1709" i="5"/>
  <c r="N1709" i="5" s="1"/>
  <c r="M1846" i="5"/>
  <c r="N1846" i="5" s="1"/>
  <c r="M2024" i="5"/>
  <c r="N2024" i="5" s="1"/>
  <c r="M1297" i="5"/>
  <c r="N1297" i="5" s="1"/>
  <c r="M1522" i="5"/>
  <c r="N1522" i="5" s="1"/>
  <c r="M1745" i="5"/>
  <c r="N1745" i="5" s="1"/>
  <c r="M2001" i="5"/>
  <c r="N2001" i="5" s="1"/>
  <c r="M1170" i="5"/>
  <c r="N1170" i="5" s="1"/>
  <c r="M1331" i="5"/>
  <c r="N1331" i="5" s="1"/>
  <c r="M1562" i="5"/>
  <c r="N1562" i="5" s="1"/>
  <c r="M1818" i="5"/>
  <c r="N1818" i="5" s="1"/>
  <c r="M2074" i="5"/>
  <c r="N2074" i="5" s="1"/>
  <c r="M19" i="5"/>
  <c r="N19" i="5" s="1"/>
  <c r="M117" i="5"/>
  <c r="N117" i="5" s="1"/>
  <c r="M392" i="5"/>
  <c r="N392" i="5" s="1"/>
  <c r="M297" i="5"/>
  <c r="N297" i="5" s="1"/>
  <c r="M299" i="5"/>
  <c r="N299" i="5" s="1"/>
  <c r="M61" i="5"/>
  <c r="N61" i="5" s="1"/>
  <c r="M272" i="5"/>
  <c r="N272" i="5" s="1"/>
  <c r="M94" i="5"/>
  <c r="N94" i="5" s="1"/>
  <c r="M241" i="5"/>
  <c r="N241" i="5" s="1"/>
  <c r="M449" i="5"/>
  <c r="N449" i="5" s="1"/>
  <c r="M577" i="5"/>
  <c r="N577" i="5" s="1"/>
  <c r="M234" i="5"/>
  <c r="N234" i="5" s="1"/>
  <c r="M298" i="5"/>
  <c r="N298" i="5" s="1"/>
  <c r="M104" i="5"/>
  <c r="N104" i="5" s="1"/>
  <c r="M243" i="5"/>
  <c r="N243" i="5" s="1"/>
  <c r="M435" i="5"/>
  <c r="N435" i="5" s="1"/>
  <c r="M41" i="5"/>
  <c r="N41" i="5" s="1"/>
  <c r="M252" i="5"/>
  <c r="N252" i="5" s="1"/>
  <c r="M508" i="5"/>
  <c r="N508" i="5" s="1"/>
  <c r="M333" i="5"/>
  <c r="N333" i="5" s="1"/>
  <c r="M658" i="5"/>
  <c r="N658" i="5" s="1"/>
  <c r="M38" i="5"/>
  <c r="N38" i="5" s="1"/>
  <c r="M69" i="5"/>
  <c r="N69" i="5" s="1"/>
  <c r="M133" i="5"/>
  <c r="N133" i="5" s="1"/>
  <c r="M216" i="5"/>
  <c r="N216" i="5" s="1"/>
  <c r="M280" i="5"/>
  <c r="N280" i="5" s="1"/>
  <c r="M408" i="5"/>
  <c r="N408" i="5" s="1"/>
  <c r="M102" i="5"/>
  <c r="N102" i="5" s="1"/>
  <c r="M166" i="5"/>
  <c r="N166" i="5" s="1"/>
  <c r="M249" i="5"/>
  <c r="N249" i="5" s="1"/>
  <c r="M393" i="5"/>
  <c r="N393" i="5" s="1"/>
  <c r="M457" i="5"/>
  <c r="N457" i="5" s="1"/>
  <c r="M521" i="5"/>
  <c r="N521" i="5" s="1"/>
  <c r="M585" i="5"/>
  <c r="N585" i="5" s="1"/>
  <c r="M167" i="5"/>
  <c r="N167" i="5" s="1"/>
  <c r="M242" i="5"/>
  <c r="N242" i="5" s="1"/>
  <c r="M306" i="5"/>
  <c r="N306" i="5" s="1"/>
  <c r="M370" i="5"/>
  <c r="N370" i="5" s="1"/>
  <c r="M48" i="5"/>
  <c r="N48" i="5" s="1"/>
  <c r="M176" i="5"/>
  <c r="N176" i="5" s="1"/>
  <c r="M251" i="5"/>
  <c r="N251" i="5" s="1"/>
  <c r="M315" i="5"/>
  <c r="N315" i="5" s="1"/>
  <c r="M379" i="5"/>
  <c r="N379" i="5" s="1"/>
  <c r="M507" i="5"/>
  <c r="N507" i="5" s="1"/>
  <c r="M49" i="5"/>
  <c r="N49" i="5" s="1"/>
  <c r="M113" i="5"/>
  <c r="N113" i="5" s="1"/>
  <c r="M196" i="5"/>
  <c r="N196" i="5" s="1"/>
  <c r="M324" i="5"/>
  <c r="N324" i="5" s="1"/>
  <c r="M388" i="5"/>
  <c r="N388" i="5" s="1"/>
  <c r="M452" i="5"/>
  <c r="N452" i="5" s="1"/>
  <c r="M580" i="5"/>
  <c r="N580" i="5" s="1"/>
  <c r="M66" i="5"/>
  <c r="N66" i="5" s="1"/>
  <c r="M130" i="5"/>
  <c r="N130" i="5" s="1"/>
  <c r="M277" i="5"/>
  <c r="N277" i="5" s="1"/>
  <c r="M405" i="5"/>
  <c r="N405" i="5" s="1"/>
  <c r="M533" i="5"/>
  <c r="N533" i="5" s="1"/>
  <c r="M597" i="5"/>
  <c r="N597" i="5" s="1"/>
  <c r="M579" i="5"/>
  <c r="N579" i="5" s="1"/>
  <c r="M705" i="5"/>
  <c r="N705" i="5" s="1"/>
  <c r="M769" i="5"/>
  <c r="N769" i="5" s="1"/>
  <c r="M968" i="5"/>
  <c r="N968" i="5" s="1"/>
  <c r="M1030" i="5"/>
  <c r="N1030" i="5" s="1"/>
  <c r="M1094" i="5"/>
  <c r="N1094" i="5" s="1"/>
  <c r="M666" i="5"/>
  <c r="N666" i="5" s="1"/>
  <c r="M738" i="5"/>
  <c r="N738" i="5" s="1"/>
  <c r="M802" i="5"/>
  <c r="N802" i="5" s="1"/>
  <c r="M866" i="5"/>
  <c r="N866" i="5" s="1"/>
  <c r="M993" i="5"/>
  <c r="N993" i="5" s="1"/>
  <c r="M1055" i="5"/>
  <c r="N1055" i="5" s="1"/>
  <c r="M1119" i="5"/>
  <c r="N1119" i="5" s="1"/>
  <c r="M1440" i="5"/>
  <c r="N1440" i="5" s="1"/>
  <c r="M1504" i="5"/>
  <c r="N1504" i="5" s="1"/>
  <c r="M1631" i="5"/>
  <c r="N1631" i="5" s="1"/>
  <c r="M787" i="5"/>
  <c r="N787" i="5" s="1"/>
  <c r="M1120" i="5"/>
  <c r="N1120" i="5" s="1"/>
  <c r="M748" i="5"/>
  <c r="N748" i="5" s="1"/>
  <c r="M20" i="5"/>
  <c r="N20" i="5" s="1"/>
  <c r="M23" i="5"/>
  <c r="N23" i="5" s="1"/>
  <c r="M77" i="5"/>
  <c r="N77" i="5" s="1"/>
  <c r="M141" i="5"/>
  <c r="N141" i="5" s="1"/>
  <c r="M224" i="5"/>
  <c r="N224" i="5" s="1"/>
  <c r="M288" i="5"/>
  <c r="N288" i="5" s="1"/>
  <c r="M352" i="5"/>
  <c r="N352" i="5" s="1"/>
  <c r="M46" i="5"/>
  <c r="N46" i="5" s="1"/>
  <c r="M110" i="5"/>
  <c r="N110" i="5" s="1"/>
  <c r="M174" i="5"/>
  <c r="N174" i="5" s="1"/>
  <c r="M257" i="5"/>
  <c r="N257" i="5" s="1"/>
  <c r="M329" i="5"/>
  <c r="N329" i="5" s="1"/>
  <c r="M401" i="5"/>
  <c r="N401" i="5" s="1"/>
  <c r="M465" i="5"/>
  <c r="N465" i="5" s="1"/>
  <c r="M529" i="5"/>
  <c r="N529" i="5" s="1"/>
  <c r="M47" i="5"/>
  <c r="N47" i="5" s="1"/>
  <c r="M111" i="5"/>
  <c r="N111" i="5" s="1"/>
  <c r="M175" i="5"/>
  <c r="N175" i="5" s="1"/>
  <c r="M250" i="5"/>
  <c r="N250" i="5" s="1"/>
  <c r="M314" i="5"/>
  <c r="N314" i="5" s="1"/>
  <c r="M386" i="5"/>
  <c r="N386" i="5" s="1"/>
  <c r="M56" i="5"/>
  <c r="N56" i="5" s="1"/>
  <c r="M120" i="5"/>
  <c r="N120" i="5" s="1"/>
  <c r="M195" i="5"/>
  <c r="N195" i="5" s="1"/>
  <c r="M259" i="5"/>
  <c r="N259" i="5" s="1"/>
  <c r="M323" i="5"/>
  <c r="N323" i="5" s="1"/>
  <c r="M387" i="5"/>
  <c r="N387" i="5" s="1"/>
  <c r="M451" i="5"/>
  <c r="N451" i="5" s="1"/>
  <c r="M515" i="5"/>
  <c r="N515" i="5" s="1"/>
  <c r="M121" i="5"/>
  <c r="N121" i="5" s="1"/>
  <c r="M204" i="5"/>
  <c r="N204" i="5" s="1"/>
  <c r="M268" i="5"/>
  <c r="N268" i="5" s="1"/>
  <c r="M332" i="5"/>
  <c r="N332" i="5" s="1"/>
  <c r="M396" i="5"/>
  <c r="N396" i="5" s="1"/>
  <c r="M460" i="5"/>
  <c r="N460" i="5" s="1"/>
  <c r="M524" i="5"/>
  <c r="N524" i="5" s="1"/>
  <c r="M588" i="5"/>
  <c r="N588" i="5" s="1"/>
  <c r="M74" i="5"/>
  <c r="N74" i="5" s="1"/>
  <c r="M138" i="5"/>
  <c r="N138" i="5" s="1"/>
  <c r="M221" i="5"/>
  <c r="N221" i="5" s="1"/>
  <c r="M285" i="5"/>
  <c r="N285" i="5" s="1"/>
  <c r="M349" i="5"/>
  <c r="N349" i="5" s="1"/>
  <c r="M413" i="5"/>
  <c r="N413" i="5" s="1"/>
  <c r="M477" i="5"/>
  <c r="N477" i="5" s="1"/>
  <c r="M541" i="5"/>
  <c r="N541" i="5" s="1"/>
  <c r="M605" i="5"/>
  <c r="N605" i="5" s="1"/>
  <c r="M587" i="5"/>
  <c r="N587" i="5" s="1"/>
  <c r="M649" i="5"/>
  <c r="N649" i="5" s="1"/>
  <c r="M713" i="5"/>
  <c r="N713" i="5" s="1"/>
  <c r="M777" i="5"/>
  <c r="N777" i="5" s="1"/>
  <c r="M913" i="5"/>
  <c r="N913" i="5" s="1"/>
  <c r="M976" i="5"/>
  <c r="N976" i="5" s="1"/>
  <c r="M1038" i="5"/>
  <c r="N1038" i="5" s="1"/>
  <c r="M1102" i="5"/>
  <c r="N1102" i="5" s="1"/>
  <c r="M674" i="5"/>
  <c r="N674" i="5" s="1"/>
  <c r="M746" i="5"/>
  <c r="N746" i="5" s="1"/>
  <c r="M810" i="5"/>
  <c r="N810" i="5" s="1"/>
  <c r="M874" i="5"/>
  <c r="N874" i="5" s="1"/>
  <c r="M937" i="5"/>
  <c r="N937" i="5" s="1"/>
  <c r="M999" i="5"/>
  <c r="N999" i="5" s="1"/>
  <c r="M1063" i="5"/>
  <c r="N1063" i="5" s="1"/>
  <c r="M1127" i="5"/>
  <c r="N1127" i="5" s="1"/>
  <c r="M1191" i="5"/>
  <c r="N1191" i="5" s="1"/>
  <c r="M1255" i="5"/>
  <c r="N1255" i="5" s="1"/>
  <c r="M1384" i="5"/>
  <c r="N1384" i="5" s="1"/>
  <c r="M1448" i="5"/>
  <c r="N1448" i="5" s="1"/>
  <c r="M1512" i="5"/>
  <c r="N1512" i="5" s="1"/>
  <c r="M1575" i="5"/>
  <c r="N1575" i="5" s="1"/>
  <c r="M1639" i="5"/>
  <c r="N1639" i="5" s="1"/>
  <c r="M667" i="5"/>
  <c r="N667" i="5" s="1"/>
  <c r="M731" i="5"/>
  <c r="N731" i="5" s="1"/>
  <c r="M795" i="5"/>
  <c r="N795" i="5" s="1"/>
  <c r="M859" i="5"/>
  <c r="N859" i="5" s="1"/>
  <c r="M938" i="5"/>
  <c r="N938" i="5" s="1"/>
  <c r="M1000" i="5"/>
  <c r="N1000" i="5" s="1"/>
  <c r="M1064" i="5"/>
  <c r="N1064" i="5" s="1"/>
  <c r="M1128" i="5"/>
  <c r="N1128" i="5" s="1"/>
  <c r="M1200" i="5"/>
  <c r="N1200" i="5" s="1"/>
  <c r="M1264" i="5"/>
  <c r="N1264" i="5" s="1"/>
  <c r="M1329" i="5"/>
  <c r="N1329" i="5" s="1"/>
  <c r="N9" i="5" s="1"/>
  <c r="M1393" i="5"/>
  <c r="N1393" i="5" s="1"/>
  <c r="M1457" i="5"/>
  <c r="N1457" i="5" s="1"/>
  <c r="M1521" i="5"/>
  <c r="N1521" i="5" s="1"/>
  <c r="M1584" i="5"/>
  <c r="N1584" i="5" s="1"/>
  <c r="M1648" i="5"/>
  <c r="N1648" i="5" s="1"/>
  <c r="M99" i="5"/>
  <c r="N99" i="5" s="1"/>
  <c r="M163" i="5"/>
  <c r="N163" i="5" s="1"/>
  <c r="M246" i="5"/>
  <c r="N246" i="5" s="1"/>
  <c r="M310" i="5"/>
  <c r="N310" i="5" s="1"/>
  <c r="M374" i="5"/>
  <c r="N374" i="5" s="1"/>
  <c r="M438" i="5"/>
  <c r="N438" i="5" s="1"/>
  <c r="M502" i="5"/>
  <c r="N502" i="5" s="1"/>
  <c r="M566" i="5"/>
  <c r="N566" i="5" s="1"/>
  <c r="M630" i="5"/>
  <c r="N630" i="5" s="1"/>
  <c r="M692" i="5"/>
  <c r="N692" i="5" s="1"/>
  <c r="M756" i="5"/>
  <c r="N756" i="5" s="1"/>
  <c r="M820" i="5"/>
  <c r="N820" i="5" s="1"/>
  <c r="M884" i="5"/>
  <c r="N884" i="5" s="1"/>
  <c r="M947" i="5"/>
  <c r="N947" i="5" s="1"/>
  <c r="M92" i="5"/>
  <c r="N92" i="5" s="1"/>
  <c r="M313" i="5"/>
  <c r="N313" i="5" s="1"/>
  <c r="M648" i="5"/>
  <c r="N648" i="5" s="1"/>
  <c r="M711" i="5"/>
  <c r="N711" i="5" s="1"/>
  <c r="M775" i="5"/>
  <c r="N775" i="5" s="1"/>
  <c r="M903" i="5"/>
  <c r="N903" i="5" s="1"/>
  <c r="M966" i="5"/>
  <c r="N966" i="5" s="1"/>
  <c r="M1028" i="5"/>
  <c r="N1028" i="5" s="1"/>
  <c r="M1092" i="5"/>
  <c r="N1092" i="5" s="1"/>
  <c r="M1220" i="5"/>
  <c r="N1220" i="5" s="1"/>
  <c r="M1357" i="5"/>
  <c r="N1357" i="5" s="1"/>
  <c r="M1429" i="5"/>
  <c r="N1429" i="5" s="1"/>
  <c r="M1493" i="5"/>
  <c r="N1493" i="5" s="1"/>
  <c r="M1556" i="5"/>
  <c r="N1556" i="5" s="1"/>
  <c r="M1628" i="5"/>
  <c r="N1628" i="5" s="1"/>
  <c r="M1700" i="5"/>
  <c r="N1700" i="5" s="1"/>
  <c r="M1764" i="5"/>
  <c r="N1764" i="5" s="1"/>
  <c r="M1828" i="5"/>
  <c r="N1828" i="5" s="1"/>
  <c r="M1892" i="5"/>
  <c r="N1892" i="5" s="1"/>
  <c r="M1956" i="5"/>
  <c r="N1956" i="5" s="1"/>
  <c r="M2020" i="5"/>
  <c r="N2020" i="5" s="1"/>
  <c r="M378" i="5"/>
  <c r="N378" i="5" s="1"/>
  <c r="M474" i="5"/>
  <c r="N474" i="5" s="1"/>
  <c r="M538" i="5"/>
  <c r="N538" i="5" s="1"/>
  <c r="M602" i="5"/>
  <c r="N602" i="5" s="1"/>
  <c r="M672" i="5"/>
  <c r="N672" i="5" s="1"/>
  <c r="M736" i="5"/>
  <c r="N736" i="5" s="1"/>
  <c r="M800" i="5"/>
  <c r="N800" i="5" s="1"/>
  <c r="M864" i="5"/>
  <c r="N864" i="5" s="1"/>
  <c r="M991" i="5"/>
  <c r="N991" i="5" s="1"/>
  <c r="M1053" i="5"/>
  <c r="N1053" i="5" s="1"/>
  <c r="M1117" i="5"/>
  <c r="N1117" i="5" s="1"/>
  <c r="M1294" i="5"/>
  <c r="N1294" i="5" s="1"/>
  <c r="M1359" i="5"/>
  <c r="N1359" i="5" s="1"/>
  <c r="M1423" i="5"/>
  <c r="N1423" i="5" s="1"/>
  <c r="M1487" i="5"/>
  <c r="N1487" i="5" s="1"/>
  <c r="M1550" i="5"/>
  <c r="N1550" i="5" s="1"/>
  <c r="M1614" i="5"/>
  <c r="N1614" i="5" s="1"/>
  <c r="M1678" i="5"/>
  <c r="N1678" i="5" s="1"/>
  <c r="M1742" i="5"/>
  <c r="N1742" i="5" s="1"/>
  <c r="M1671" i="5"/>
  <c r="N1671" i="5" s="1"/>
  <c r="M1759" i="5"/>
  <c r="N1759" i="5" s="1"/>
  <c r="M1847" i="5"/>
  <c r="N1847" i="5" s="1"/>
  <c r="M1951" i="5"/>
  <c r="N1951" i="5" s="1"/>
  <c r="M2079" i="5"/>
  <c r="N2079" i="5" s="1"/>
  <c r="M1752" i="5"/>
  <c r="N1752" i="5" s="1"/>
  <c r="M1904" i="5"/>
  <c r="N1904" i="5" s="1"/>
  <c r="M2048" i="5"/>
  <c r="N2048" i="5" s="1"/>
  <c r="M279" i="5"/>
  <c r="N279" i="5" s="1"/>
  <c r="M407" i="5"/>
  <c r="N407" i="5" s="1"/>
  <c r="M661" i="5"/>
  <c r="N661" i="5" s="1"/>
  <c r="M1293" i="5"/>
  <c r="N1293" i="5" s="1"/>
  <c r="M1486" i="5"/>
  <c r="N1486" i="5" s="1"/>
  <c r="M1741" i="5"/>
  <c r="N1741" i="5" s="1"/>
  <c r="M1878" i="5"/>
  <c r="N1878" i="5" s="1"/>
  <c r="M979" i="5"/>
  <c r="N979" i="5" s="1"/>
  <c r="M1169" i="5"/>
  <c r="N1169" i="5" s="1"/>
  <c r="M1777" i="5"/>
  <c r="N1777" i="5" s="1"/>
  <c r="M2033" i="5"/>
  <c r="N2033" i="5" s="1"/>
  <c r="M1202" i="5"/>
  <c r="N1202" i="5" s="1"/>
  <c r="M1363" i="5"/>
  <c r="N1363" i="5" s="1"/>
  <c r="M1594" i="5"/>
  <c r="N1594" i="5" s="1"/>
  <c r="M1850" i="5"/>
  <c r="N1850" i="5" s="1"/>
  <c r="M232" i="5"/>
  <c r="N232" i="5" s="1"/>
  <c r="M265" i="5"/>
  <c r="N265" i="5" s="1"/>
  <c r="M55" i="5"/>
  <c r="N55" i="5" s="1"/>
  <c r="M322" i="5"/>
  <c r="N322" i="5" s="1"/>
  <c r="M64" i="5"/>
  <c r="N64" i="5" s="1"/>
  <c r="M203" i="5"/>
  <c r="N203" i="5" s="1"/>
  <c r="M331" i="5"/>
  <c r="N331" i="5" s="1"/>
  <c r="M459" i="5"/>
  <c r="N459" i="5" s="1"/>
  <c r="M523" i="5"/>
  <c r="N523" i="5" s="1"/>
  <c r="M65" i="5"/>
  <c r="N65" i="5" s="1"/>
  <c r="M129" i="5"/>
  <c r="N129" i="5" s="1"/>
  <c r="M212" i="5"/>
  <c r="N212" i="5" s="1"/>
  <c r="M276" i="5"/>
  <c r="N276" i="5" s="1"/>
  <c r="M340" i="5"/>
  <c r="N340" i="5" s="1"/>
  <c r="M404" i="5"/>
  <c r="N404" i="5" s="1"/>
  <c r="M468" i="5"/>
  <c r="N468" i="5" s="1"/>
  <c r="M532" i="5"/>
  <c r="N532" i="5" s="1"/>
  <c r="M596" i="5"/>
  <c r="N596" i="5" s="1"/>
  <c r="M82" i="5"/>
  <c r="N82" i="5" s="1"/>
  <c r="M146" i="5"/>
  <c r="N146" i="5" s="1"/>
  <c r="M229" i="5"/>
  <c r="N229" i="5" s="1"/>
  <c r="M293" i="5"/>
  <c r="N293" i="5" s="1"/>
  <c r="M357" i="5"/>
  <c r="N357" i="5" s="1"/>
  <c r="M421" i="5"/>
  <c r="N421" i="5" s="1"/>
  <c r="M485" i="5"/>
  <c r="N485" i="5" s="1"/>
  <c r="M549" i="5"/>
  <c r="N549" i="5" s="1"/>
  <c r="M613" i="5"/>
  <c r="N613" i="5" s="1"/>
  <c r="M595" i="5"/>
  <c r="N595" i="5" s="1"/>
  <c r="M657" i="5"/>
  <c r="N657" i="5" s="1"/>
  <c r="M721" i="5"/>
  <c r="N721" i="5" s="1"/>
  <c r="M785" i="5"/>
  <c r="N785" i="5" s="1"/>
  <c r="M857" i="5"/>
  <c r="N857" i="5" s="1"/>
  <c r="M921" i="5"/>
  <c r="N921" i="5" s="1"/>
  <c r="M984" i="5"/>
  <c r="N984" i="5" s="1"/>
  <c r="M1046" i="5"/>
  <c r="N1046" i="5" s="1"/>
  <c r="M1110" i="5"/>
  <c r="N1110" i="5" s="1"/>
  <c r="M1174" i="5"/>
  <c r="N1174" i="5" s="1"/>
  <c r="M682" i="5"/>
  <c r="N682" i="5" s="1"/>
  <c r="M754" i="5"/>
  <c r="N754" i="5" s="1"/>
  <c r="M818" i="5"/>
  <c r="N818" i="5" s="1"/>
  <c r="M882" i="5"/>
  <c r="N882" i="5" s="1"/>
  <c r="M945" i="5"/>
  <c r="N945" i="5" s="1"/>
  <c r="M1007" i="5"/>
  <c r="N1007" i="5" s="1"/>
  <c r="M1071" i="5"/>
  <c r="N1071" i="5" s="1"/>
  <c r="M1135" i="5"/>
  <c r="N1135" i="5" s="1"/>
  <c r="M1199" i="5"/>
  <c r="N1199" i="5" s="1"/>
  <c r="M1263" i="5"/>
  <c r="N1263" i="5" s="1"/>
  <c r="M1328" i="5"/>
  <c r="N1328" i="5" s="1"/>
  <c r="M1392" i="5"/>
  <c r="N1392" i="5" s="1"/>
  <c r="M1456" i="5"/>
  <c r="N1456" i="5" s="1"/>
  <c r="M1520" i="5"/>
  <c r="N1520" i="5" s="1"/>
  <c r="M1583" i="5"/>
  <c r="N1583" i="5" s="1"/>
  <c r="M1647" i="5"/>
  <c r="N1647" i="5" s="1"/>
  <c r="M675" i="5"/>
  <c r="N675" i="5" s="1"/>
  <c r="M739" i="5"/>
  <c r="N739" i="5" s="1"/>
  <c r="M803" i="5"/>
  <c r="N803" i="5" s="1"/>
  <c r="M867" i="5"/>
  <c r="N867" i="5" s="1"/>
  <c r="M946" i="5"/>
  <c r="N946" i="5" s="1"/>
  <c r="M1008" i="5"/>
  <c r="N1008" i="5" s="1"/>
  <c r="M1072" i="5"/>
  <c r="N1072" i="5" s="1"/>
  <c r="M1136" i="5"/>
  <c r="N1136" i="5" s="1"/>
  <c r="M1208" i="5"/>
  <c r="N1208" i="5" s="1"/>
  <c r="M1337" i="5"/>
  <c r="N1337" i="5" s="1"/>
  <c r="M1401" i="5"/>
  <c r="N1401" i="5" s="1"/>
  <c r="M1465" i="5"/>
  <c r="N1465" i="5" s="1"/>
  <c r="M1529" i="5"/>
  <c r="N1529" i="5" s="1"/>
  <c r="M1592" i="5"/>
  <c r="N1592" i="5" s="1"/>
  <c r="M43" i="5"/>
  <c r="N43" i="5" s="1"/>
  <c r="M107" i="5"/>
  <c r="N107" i="5" s="1"/>
  <c r="M171" i="5"/>
  <c r="N171" i="5" s="1"/>
  <c r="M254" i="5"/>
  <c r="N254" i="5" s="1"/>
  <c r="M318" i="5"/>
  <c r="N318" i="5" s="1"/>
  <c r="M382" i="5"/>
  <c r="N382" i="5" s="1"/>
  <c r="M446" i="5"/>
  <c r="N446" i="5" s="1"/>
  <c r="M510" i="5"/>
  <c r="N510" i="5" s="1"/>
  <c r="M574" i="5"/>
  <c r="N574" i="5" s="1"/>
  <c r="M637" i="5"/>
  <c r="N637" i="5" s="1"/>
  <c r="M700" i="5"/>
  <c r="N700" i="5" s="1"/>
  <c r="M764" i="5"/>
  <c r="N764" i="5" s="1"/>
  <c r="M892" i="5"/>
  <c r="N892" i="5" s="1"/>
  <c r="M955" i="5"/>
  <c r="N955" i="5" s="1"/>
  <c r="M100" i="5"/>
  <c r="N100" i="5" s="1"/>
  <c r="M593" i="5"/>
  <c r="N593" i="5" s="1"/>
  <c r="M655" i="5"/>
  <c r="N655" i="5" s="1"/>
  <c r="M719" i="5"/>
  <c r="N719" i="5" s="1"/>
  <c r="M783" i="5"/>
  <c r="N783" i="5" s="1"/>
  <c r="M911" i="5"/>
  <c r="N911" i="5" s="1"/>
  <c r="M974" i="5"/>
  <c r="N974" i="5" s="1"/>
  <c r="M1036" i="5"/>
  <c r="N1036" i="5" s="1"/>
  <c r="M1100" i="5"/>
  <c r="N1100" i="5" s="1"/>
  <c r="M1164" i="5"/>
  <c r="N1164" i="5" s="1"/>
  <c r="M1365" i="5"/>
  <c r="N1365" i="5" s="1"/>
  <c r="M1437" i="5"/>
  <c r="N1437" i="5" s="1"/>
  <c r="M1501" i="5"/>
  <c r="N1501" i="5" s="1"/>
  <c r="M1564" i="5"/>
  <c r="N1564" i="5" s="1"/>
  <c r="M1636" i="5"/>
  <c r="N1636" i="5" s="1"/>
  <c r="M1708" i="5"/>
  <c r="N1708" i="5" s="1"/>
  <c r="M1772" i="5"/>
  <c r="N1772" i="5" s="1"/>
  <c r="M1836" i="5"/>
  <c r="N1836" i="5" s="1"/>
  <c r="M1900" i="5"/>
  <c r="N1900" i="5" s="1"/>
  <c r="M1964" i="5"/>
  <c r="N1964" i="5" s="1"/>
  <c r="M2028" i="5"/>
  <c r="N2028" i="5" s="1"/>
  <c r="M418" i="5"/>
  <c r="N418" i="5" s="1"/>
  <c r="M482" i="5"/>
  <c r="N482" i="5" s="1"/>
  <c r="M546" i="5"/>
  <c r="N546" i="5" s="1"/>
  <c r="M610" i="5"/>
  <c r="N610" i="5" s="1"/>
  <c r="M680" i="5"/>
  <c r="N680" i="5" s="1"/>
  <c r="M744" i="5"/>
  <c r="N744" i="5" s="1"/>
  <c r="M808" i="5"/>
  <c r="N808" i="5" s="1"/>
  <c r="M872" i="5"/>
  <c r="N872" i="5" s="1"/>
  <c r="M935" i="5"/>
  <c r="N935" i="5" s="1"/>
  <c r="M997" i="5"/>
  <c r="N997" i="5" s="1"/>
  <c r="M1061" i="5"/>
  <c r="N1061" i="5" s="1"/>
  <c r="M809" i="5"/>
  <c r="N809" i="5" s="1"/>
  <c r="M1238" i="5"/>
  <c r="N1238" i="5" s="1"/>
  <c r="M1302" i="5"/>
  <c r="N1302" i="5" s="1"/>
  <c r="M1367" i="5"/>
  <c r="N1367" i="5" s="1"/>
  <c r="M1431" i="5"/>
  <c r="N1431" i="5" s="1"/>
  <c r="M1495" i="5"/>
  <c r="N1495" i="5" s="1"/>
  <c r="M1558" i="5"/>
  <c r="N1558" i="5" s="1"/>
  <c r="M1622" i="5"/>
  <c r="N1622" i="5" s="1"/>
  <c r="M1686" i="5"/>
  <c r="N1686" i="5" s="1"/>
  <c r="M1750" i="5"/>
  <c r="N1750" i="5" s="1"/>
  <c r="M1687" i="5"/>
  <c r="N1687" i="5" s="1"/>
  <c r="M1767" i="5"/>
  <c r="N1767" i="5" s="1"/>
  <c r="M1855" i="5"/>
  <c r="N1855" i="5" s="1"/>
  <c r="M1975" i="5"/>
  <c r="N1975" i="5" s="1"/>
  <c r="M1760" i="5"/>
  <c r="N1760" i="5" s="1"/>
  <c r="M1912" i="5"/>
  <c r="N1912" i="5" s="1"/>
  <c r="M2064" i="5"/>
  <c r="N2064" i="5" s="1"/>
  <c r="M287" i="5"/>
  <c r="N287" i="5" s="1"/>
  <c r="M439" i="5"/>
  <c r="N439" i="5" s="1"/>
  <c r="M693" i="5"/>
  <c r="N693" i="5" s="1"/>
  <c r="M853" i="5"/>
  <c r="N853" i="5" s="1"/>
  <c r="M1165" i="5"/>
  <c r="N1165" i="5" s="1"/>
  <c r="M1518" i="5"/>
  <c r="N1518" i="5" s="1"/>
  <c r="M1773" i="5"/>
  <c r="N1773" i="5" s="1"/>
  <c r="M1910" i="5"/>
  <c r="N1910" i="5" s="1"/>
  <c r="M1009" i="5"/>
  <c r="N1009" i="5" s="1"/>
  <c r="M1201" i="5"/>
  <c r="N1201" i="5" s="1"/>
  <c r="M1330" i="5"/>
  <c r="N1330" i="5" s="1"/>
  <c r="M1553" i="5"/>
  <c r="N1553" i="5" s="1"/>
  <c r="M1809" i="5"/>
  <c r="N1809" i="5" s="1"/>
  <c r="M2065" i="5"/>
  <c r="N2065" i="5" s="1"/>
  <c r="M1395" i="5"/>
  <c r="N1395" i="5" s="1"/>
  <c r="M1626" i="5"/>
  <c r="N1626" i="5" s="1"/>
  <c r="M1882" i="5"/>
  <c r="N1882" i="5" s="1"/>
  <c r="M85" i="5"/>
  <c r="N85" i="5" s="1"/>
  <c r="M360" i="5"/>
  <c r="N360" i="5" s="1"/>
  <c r="M201" i="5"/>
  <c r="N201" i="5" s="1"/>
  <c r="M473" i="5"/>
  <c r="N473" i="5" s="1"/>
  <c r="M194" i="5"/>
  <c r="N194" i="5" s="1"/>
  <c r="M128" i="5"/>
  <c r="N128" i="5" s="1"/>
  <c r="M36" i="5"/>
  <c r="N36" i="5" s="1"/>
  <c r="M273" i="5"/>
  <c r="N273" i="5" s="1"/>
  <c r="M545" i="5"/>
  <c r="N545" i="5" s="1"/>
  <c r="M330" i="5"/>
  <c r="N330" i="5" s="1"/>
  <c r="M211" i="5"/>
  <c r="N211" i="5" s="1"/>
  <c r="M531" i="5"/>
  <c r="N531" i="5" s="1"/>
  <c r="M284" i="5"/>
  <c r="N284" i="5" s="1"/>
  <c r="M540" i="5"/>
  <c r="N540" i="5" s="1"/>
  <c r="M90" i="5"/>
  <c r="N90" i="5" s="1"/>
  <c r="M237" i="5"/>
  <c r="N237" i="5" s="1"/>
  <c r="M365" i="5"/>
  <c r="N365" i="5" s="1"/>
  <c r="M493" i="5"/>
  <c r="N493" i="5" s="1"/>
  <c r="M557" i="5"/>
  <c r="N557" i="5" s="1"/>
  <c r="M539" i="5"/>
  <c r="N539" i="5" s="1"/>
  <c r="M603" i="5"/>
  <c r="N603" i="5" s="1"/>
  <c r="M665" i="5"/>
  <c r="N665" i="5" s="1"/>
  <c r="M729" i="5"/>
  <c r="N729" i="5" s="1"/>
  <c r="M793" i="5"/>
  <c r="N793" i="5" s="1"/>
  <c r="M865" i="5"/>
  <c r="N865" i="5" s="1"/>
  <c r="M992" i="5"/>
  <c r="N992" i="5" s="1"/>
  <c r="M1054" i="5"/>
  <c r="N1054" i="5" s="1"/>
  <c r="M1118" i="5"/>
  <c r="N1118" i="5" s="1"/>
  <c r="M698" i="5"/>
  <c r="N698" i="5" s="1"/>
  <c r="M762" i="5"/>
  <c r="N762" i="5" s="1"/>
  <c r="M890" i="5"/>
  <c r="N890" i="5" s="1"/>
  <c r="M953" i="5"/>
  <c r="N953" i="5" s="1"/>
  <c r="M1015" i="5"/>
  <c r="N1015" i="5" s="1"/>
  <c r="M1079" i="5"/>
  <c r="N1079" i="5" s="1"/>
  <c r="M1143" i="5"/>
  <c r="N1143" i="5" s="1"/>
  <c r="M1207" i="5"/>
  <c r="N1207" i="5" s="1"/>
  <c r="M1271" i="5"/>
  <c r="N1271" i="5" s="1"/>
  <c r="M1336" i="5"/>
  <c r="N1336" i="5" s="1"/>
  <c r="M1400" i="5"/>
  <c r="N1400" i="5" s="1"/>
  <c r="M1464" i="5"/>
  <c r="N1464" i="5" s="1"/>
  <c r="M1528" i="5"/>
  <c r="N1528" i="5" s="1"/>
  <c r="M1591" i="5"/>
  <c r="N1591" i="5" s="1"/>
  <c r="M621" i="5"/>
  <c r="N621" i="5" s="1"/>
  <c r="M683" i="5"/>
  <c r="N683" i="5" s="1"/>
  <c r="M747" i="5"/>
  <c r="N747" i="5" s="1"/>
  <c r="M811" i="5"/>
  <c r="N811" i="5" s="1"/>
  <c r="M875" i="5"/>
  <c r="N875" i="5" s="1"/>
  <c r="M954" i="5"/>
  <c r="N954" i="5" s="1"/>
  <c r="M1016" i="5"/>
  <c r="N1016" i="5" s="1"/>
  <c r="M1080" i="5"/>
  <c r="N1080" i="5" s="1"/>
  <c r="M1144" i="5"/>
  <c r="N1144" i="5" s="1"/>
  <c r="M1216" i="5"/>
  <c r="N1216" i="5" s="1"/>
  <c r="M1280" i="5"/>
  <c r="N1280" i="5" s="1"/>
  <c r="M1345" i="5"/>
  <c r="N1345" i="5" s="1"/>
  <c r="M1409" i="5"/>
  <c r="N1409" i="5" s="1"/>
  <c r="M1473" i="5"/>
  <c r="N1473" i="5" s="1"/>
  <c r="M1537" i="5"/>
  <c r="N1537" i="5" s="1"/>
  <c r="M1600" i="5"/>
  <c r="N1600" i="5" s="1"/>
  <c r="M51" i="5"/>
  <c r="N51" i="5" s="1"/>
  <c r="M115" i="5"/>
  <c r="N115" i="5" s="1"/>
  <c r="M198" i="5"/>
  <c r="N198" i="5" s="1"/>
  <c r="M262" i="5"/>
  <c r="N262" i="5" s="1"/>
  <c r="M326" i="5"/>
  <c r="N326" i="5" s="1"/>
  <c r="M390" i="5"/>
  <c r="N390" i="5" s="1"/>
  <c r="M454" i="5"/>
  <c r="N454" i="5" s="1"/>
  <c r="M518" i="5"/>
  <c r="N518" i="5" s="1"/>
  <c r="M582" i="5"/>
  <c r="N582" i="5" s="1"/>
  <c r="M645" i="5"/>
  <c r="N645" i="5" s="1"/>
  <c r="M708" i="5"/>
  <c r="N708" i="5" s="1"/>
  <c r="M772" i="5"/>
  <c r="N772" i="5" s="1"/>
  <c r="M900" i="5"/>
  <c r="N900" i="5" s="1"/>
  <c r="M44" i="5"/>
  <c r="N44" i="5" s="1"/>
  <c r="M108" i="5"/>
  <c r="N108" i="5" s="1"/>
  <c r="M601" i="5"/>
  <c r="N601" i="5" s="1"/>
  <c r="M663" i="5"/>
  <c r="N663" i="5" s="1"/>
  <c r="M727" i="5"/>
  <c r="N727" i="5" s="1"/>
  <c r="M791" i="5"/>
  <c r="N791" i="5" s="1"/>
  <c r="M855" i="5"/>
  <c r="N855" i="5" s="1"/>
  <c r="M919" i="5"/>
  <c r="N919" i="5" s="1"/>
  <c r="M982" i="5"/>
  <c r="N982" i="5" s="1"/>
  <c r="M1044" i="5"/>
  <c r="N1044" i="5" s="1"/>
  <c r="M1108" i="5"/>
  <c r="N1108" i="5" s="1"/>
  <c r="M1172" i="5"/>
  <c r="N1172" i="5" s="1"/>
  <c r="M1300" i="5"/>
  <c r="N1300" i="5" s="1"/>
  <c r="M1373" i="5"/>
  <c r="N1373" i="5" s="1"/>
  <c r="M1445" i="5"/>
  <c r="N1445" i="5" s="1"/>
  <c r="M1509" i="5"/>
  <c r="N1509" i="5" s="1"/>
  <c r="M1572" i="5"/>
  <c r="N1572" i="5" s="1"/>
  <c r="M1652" i="5"/>
  <c r="N1652" i="5" s="1"/>
  <c r="M1716" i="5"/>
  <c r="N1716" i="5" s="1"/>
  <c r="M1780" i="5"/>
  <c r="N1780" i="5" s="1"/>
  <c r="M1844" i="5"/>
  <c r="N1844" i="5" s="1"/>
  <c r="M1908" i="5"/>
  <c r="N1908" i="5" s="1"/>
  <c r="M1972" i="5"/>
  <c r="N1972" i="5" s="1"/>
  <c r="M2036" i="5"/>
  <c r="N2036" i="5" s="1"/>
  <c r="M426" i="5"/>
  <c r="N426" i="5" s="1"/>
  <c r="M490" i="5"/>
  <c r="N490" i="5" s="1"/>
  <c r="M554" i="5"/>
  <c r="N554" i="5" s="1"/>
  <c r="M618" i="5"/>
  <c r="N618" i="5" s="1"/>
  <c r="M688" i="5"/>
  <c r="N688" i="5" s="1"/>
  <c r="M752" i="5"/>
  <c r="N752" i="5" s="1"/>
  <c r="M816" i="5"/>
  <c r="N816" i="5" s="1"/>
  <c r="M880" i="5"/>
  <c r="N880" i="5" s="1"/>
  <c r="M943" i="5"/>
  <c r="N943" i="5" s="1"/>
  <c r="M1005" i="5"/>
  <c r="N1005" i="5" s="1"/>
  <c r="M1069" i="5"/>
  <c r="N1069" i="5" s="1"/>
  <c r="M1182" i="5"/>
  <c r="N1182" i="5" s="1"/>
  <c r="M1311" i="5"/>
  <c r="N1311" i="5" s="1"/>
  <c r="M1439" i="5"/>
  <c r="N1439" i="5" s="1"/>
  <c r="M1503" i="5"/>
  <c r="N1503" i="5" s="1"/>
  <c r="M1566" i="5"/>
  <c r="N1566" i="5" s="1"/>
  <c r="M1630" i="5"/>
  <c r="N1630" i="5" s="1"/>
  <c r="M1694" i="5"/>
  <c r="N1694" i="5" s="1"/>
  <c r="M1758" i="5"/>
  <c r="N1758" i="5" s="1"/>
  <c r="M1695" i="5"/>
  <c r="N1695" i="5" s="1"/>
  <c r="M1783" i="5"/>
  <c r="N1783" i="5" s="1"/>
  <c r="M1863" i="5"/>
  <c r="N1863" i="5" s="1"/>
  <c r="M1983" i="5"/>
  <c r="N1983" i="5" s="1"/>
  <c r="M1656" i="5"/>
  <c r="N1656" i="5" s="1"/>
  <c r="M1792" i="5"/>
  <c r="N1792" i="5" s="1"/>
  <c r="M1944" i="5"/>
  <c r="N1944" i="5" s="1"/>
  <c r="M164" i="5"/>
  <c r="N164" i="5" s="1"/>
  <c r="M311" i="5"/>
  <c r="N311" i="5" s="1"/>
  <c r="M471" i="5"/>
  <c r="N471" i="5" s="1"/>
  <c r="M725" i="5"/>
  <c r="N725" i="5" s="1"/>
  <c r="M885" i="5"/>
  <c r="N885" i="5" s="1"/>
  <c r="M1197" i="5"/>
  <c r="N1197" i="5" s="1"/>
  <c r="M1549" i="5"/>
  <c r="N1549" i="5" s="1"/>
  <c r="M1805" i="5"/>
  <c r="N1805" i="5" s="1"/>
  <c r="M1942" i="5"/>
  <c r="N1942" i="5" s="1"/>
  <c r="M1041" i="5"/>
  <c r="N1041" i="5" s="1"/>
  <c r="M1362" i="5"/>
  <c r="N1362" i="5" s="1"/>
  <c r="M1585" i="5"/>
  <c r="N1585" i="5" s="1"/>
  <c r="M1841" i="5"/>
  <c r="N1841" i="5" s="1"/>
  <c r="M1010" i="5"/>
  <c r="N1010" i="5" s="1"/>
  <c r="M1658" i="5"/>
  <c r="N1658" i="5" s="1"/>
  <c r="M1914" i="5"/>
  <c r="N1914" i="5" s="1"/>
  <c r="M28" i="5"/>
  <c r="N28" i="5" s="1"/>
  <c r="M149" i="5"/>
  <c r="N149" i="5" s="1"/>
  <c r="M54" i="5"/>
  <c r="N54" i="5" s="1"/>
  <c r="M337" i="5"/>
  <c r="N337" i="5" s="1"/>
  <c r="M537" i="5"/>
  <c r="N537" i="5" s="1"/>
  <c r="M258" i="5"/>
  <c r="N258" i="5" s="1"/>
  <c r="M395" i="5"/>
  <c r="N395" i="5" s="1"/>
  <c r="M39" i="5"/>
  <c r="N39" i="5" s="1"/>
  <c r="M157" i="5"/>
  <c r="N157" i="5" s="1"/>
  <c r="M304" i="5"/>
  <c r="N304" i="5" s="1"/>
  <c r="M62" i="5"/>
  <c r="N62" i="5" s="1"/>
  <c r="M209" i="5"/>
  <c r="N209" i="5" s="1"/>
  <c r="M417" i="5"/>
  <c r="N417" i="5" s="1"/>
  <c r="M63" i="5"/>
  <c r="N63" i="5" s="1"/>
  <c r="M202" i="5"/>
  <c r="N202" i="5" s="1"/>
  <c r="M72" i="5"/>
  <c r="N72" i="5" s="1"/>
  <c r="M275" i="5"/>
  <c r="N275" i="5" s="1"/>
  <c r="M403" i="5"/>
  <c r="N403" i="5" s="1"/>
  <c r="M73" i="5"/>
  <c r="N73" i="5" s="1"/>
  <c r="M220" i="5"/>
  <c r="N220" i="5" s="1"/>
  <c r="M348" i="5"/>
  <c r="N348" i="5" s="1"/>
  <c r="M476" i="5"/>
  <c r="N476" i="5" s="1"/>
  <c r="M604" i="5"/>
  <c r="N604" i="5" s="1"/>
  <c r="M154" i="5"/>
  <c r="N154" i="5" s="1"/>
  <c r="M429" i="5"/>
  <c r="N429" i="5" s="1"/>
  <c r="M37" i="5"/>
  <c r="N37" i="5" s="1"/>
  <c r="M376" i="5"/>
  <c r="N376" i="5" s="1"/>
  <c r="M353" i="5"/>
  <c r="N353" i="5" s="1"/>
  <c r="M210" i="5"/>
  <c r="N210" i="5" s="1"/>
  <c r="M219" i="5"/>
  <c r="N219" i="5" s="1"/>
  <c r="M356" i="5"/>
  <c r="N356" i="5" s="1"/>
  <c r="M98" i="5"/>
  <c r="N98" i="5" s="1"/>
  <c r="M373" i="5"/>
  <c r="N373" i="5" s="1"/>
  <c r="M565" i="5"/>
  <c r="N565" i="5" s="1"/>
  <c r="M737" i="5"/>
  <c r="N737" i="5" s="1"/>
  <c r="M998" i="5"/>
  <c r="N998" i="5" s="1"/>
  <c r="M770" i="5"/>
  <c r="N770" i="5" s="1"/>
  <c r="M1344" i="5"/>
  <c r="N1344" i="5" s="1"/>
  <c r="M1536" i="5"/>
  <c r="N1536" i="5" s="1"/>
  <c r="M629" i="5"/>
  <c r="N629" i="5" s="1"/>
  <c r="M691" i="5"/>
  <c r="N691" i="5" s="1"/>
  <c r="M819" i="5"/>
  <c r="N819" i="5" s="1"/>
  <c r="M883" i="5"/>
  <c r="N883" i="5" s="1"/>
  <c r="M962" i="5"/>
  <c r="N962" i="5" s="1"/>
  <c r="M1024" i="5"/>
  <c r="N1024" i="5" s="1"/>
  <c r="M1152" i="5"/>
  <c r="N1152" i="5" s="1"/>
  <c r="M1288" i="5"/>
  <c r="N1288" i="5" s="1"/>
  <c r="M1353" i="5"/>
  <c r="N1353" i="5" s="1"/>
  <c r="M1417" i="5"/>
  <c r="N1417" i="5" s="1"/>
  <c r="M1481" i="5"/>
  <c r="N1481" i="5" s="1"/>
  <c r="M1545" i="5"/>
  <c r="N1545" i="5" s="1"/>
  <c r="M1608" i="5"/>
  <c r="N1608" i="5" s="1"/>
  <c r="M123" i="5"/>
  <c r="N123" i="5" s="1"/>
  <c r="M206" i="5"/>
  <c r="N206" i="5" s="1"/>
  <c r="M270" i="5"/>
  <c r="N270" i="5" s="1"/>
  <c r="M334" i="5"/>
  <c r="N334" i="5" s="1"/>
  <c r="M398" i="5"/>
  <c r="N398" i="5" s="1"/>
  <c r="M462" i="5"/>
  <c r="N462" i="5" s="1"/>
  <c r="M526" i="5"/>
  <c r="N526" i="5" s="1"/>
  <c r="M590" i="5"/>
  <c r="N590" i="5" s="1"/>
  <c r="M652" i="5"/>
  <c r="N652" i="5" s="1"/>
  <c r="M716" i="5"/>
  <c r="N716" i="5" s="1"/>
  <c r="M908" i="5"/>
  <c r="N908" i="5" s="1"/>
  <c r="M52" i="5"/>
  <c r="N52" i="5" s="1"/>
  <c r="M116" i="5"/>
  <c r="N116" i="5" s="1"/>
  <c r="M609" i="5"/>
  <c r="N609" i="5" s="1"/>
  <c r="M671" i="5"/>
  <c r="N671" i="5" s="1"/>
  <c r="M735" i="5"/>
  <c r="N735" i="5" s="1"/>
  <c r="M799" i="5"/>
  <c r="N799" i="5" s="1"/>
  <c r="M863" i="5"/>
  <c r="N863" i="5" s="1"/>
  <c r="M990" i="5"/>
  <c r="N990" i="5" s="1"/>
  <c r="M1052" i="5"/>
  <c r="N1052" i="5" s="1"/>
  <c r="M1116" i="5"/>
  <c r="N1116" i="5" s="1"/>
  <c r="M1180" i="5"/>
  <c r="N1180" i="5" s="1"/>
  <c r="M1309" i="5"/>
  <c r="N1309" i="5" s="1"/>
  <c r="M1381" i="5"/>
  <c r="N1381" i="5" s="1"/>
  <c r="M1453" i="5"/>
  <c r="N1453" i="5" s="1"/>
  <c r="M1517" i="5"/>
  <c r="N1517" i="5" s="1"/>
  <c r="M1588" i="5"/>
  <c r="N1588" i="5" s="1"/>
  <c r="M1660" i="5"/>
  <c r="N1660" i="5" s="1"/>
  <c r="M1724" i="5"/>
  <c r="N1724" i="5" s="1"/>
  <c r="M1788" i="5"/>
  <c r="N1788" i="5" s="1"/>
  <c r="M1852" i="5"/>
  <c r="N1852" i="5" s="1"/>
  <c r="M1916" i="5"/>
  <c r="N1916" i="5" s="1"/>
  <c r="M1980" i="5"/>
  <c r="N1980" i="5" s="1"/>
  <c r="M2044" i="5"/>
  <c r="N2044" i="5" s="1"/>
  <c r="M434" i="5"/>
  <c r="N434" i="5" s="1"/>
  <c r="M498" i="5"/>
  <c r="N498" i="5" s="1"/>
  <c r="M562" i="5"/>
  <c r="N562" i="5" s="1"/>
  <c r="M626" i="5"/>
  <c r="N626" i="5" s="1"/>
  <c r="M696" i="5"/>
  <c r="N696" i="5" s="1"/>
  <c r="M760" i="5"/>
  <c r="N760" i="5" s="1"/>
  <c r="M888" i="5"/>
  <c r="N888" i="5" s="1"/>
  <c r="M951" i="5"/>
  <c r="N951" i="5" s="1"/>
  <c r="M1013" i="5"/>
  <c r="N1013" i="5" s="1"/>
  <c r="M1077" i="5"/>
  <c r="N1077" i="5" s="1"/>
  <c r="M1190" i="5"/>
  <c r="N1190" i="5" s="1"/>
  <c r="M1254" i="5"/>
  <c r="N1254" i="5" s="1"/>
  <c r="M1319" i="5"/>
  <c r="N1319" i="5" s="1"/>
  <c r="M1383" i="5"/>
  <c r="N1383" i="5" s="1"/>
  <c r="M1447" i="5"/>
  <c r="N1447" i="5" s="1"/>
  <c r="M1511" i="5"/>
  <c r="N1511" i="5" s="1"/>
  <c r="M1574" i="5"/>
  <c r="N1574" i="5" s="1"/>
  <c r="M1638" i="5"/>
  <c r="N1638" i="5" s="1"/>
  <c r="M1702" i="5"/>
  <c r="N1702" i="5" s="1"/>
  <c r="M1774" i="5"/>
  <c r="N1774" i="5" s="1"/>
  <c r="M1703" i="5"/>
  <c r="N1703" i="5" s="1"/>
  <c r="M1791" i="5"/>
  <c r="N1791" i="5" s="1"/>
  <c r="M1879" i="5"/>
  <c r="N1879" i="5" s="1"/>
  <c r="M2007" i="5"/>
  <c r="N2007" i="5" s="1"/>
  <c r="M1664" i="5"/>
  <c r="N1664" i="5" s="1"/>
  <c r="M1808" i="5"/>
  <c r="N1808" i="5" s="1"/>
  <c r="M1952" i="5"/>
  <c r="N1952" i="5" s="1"/>
  <c r="M172" i="5"/>
  <c r="N172" i="5" s="1"/>
  <c r="M319" i="5"/>
  <c r="N319" i="5" s="1"/>
  <c r="M503" i="5"/>
  <c r="N503" i="5" s="1"/>
  <c r="M757" i="5"/>
  <c r="N757" i="5" s="1"/>
  <c r="M917" i="5"/>
  <c r="N917" i="5" s="1"/>
  <c r="M1326" i="5"/>
  <c r="N1326" i="5" s="1"/>
  <c r="M1581" i="5"/>
  <c r="N1581" i="5" s="1"/>
  <c r="M1837" i="5"/>
  <c r="N1837" i="5" s="1"/>
  <c r="M1974" i="5"/>
  <c r="N1974" i="5" s="1"/>
  <c r="M1073" i="5"/>
  <c r="N1073" i="5" s="1"/>
  <c r="M1233" i="5"/>
  <c r="N1233" i="5" s="1"/>
  <c r="M1394" i="5"/>
  <c r="N1394" i="5" s="1"/>
  <c r="M1617" i="5"/>
  <c r="N1617" i="5" s="1"/>
  <c r="M1873" i="5"/>
  <c r="N1873" i="5" s="1"/>
  <c r="M1042" i="5"/>
  <c r="N1042" i="5" s="1"/>
  <c r="M1266" i="5"/>
  <c r="N1266" i="5" s="1"/>
  <c r="M1427" i="5"/>
  <c r="N1427" i="5" s="1"/>
  <c r="M1690" i="5"/>
  <c r="N1690" i="5" s="1"/>
  <c r="M1946" i="5"/>
  <c r="N1946" i="5" s="1"/>
  <c r="M1766" i="5"/>
  <c r="N1766" i="5" s="1"/>
  <c r="M1679" i="5"/>
  <c r="N1679" i="5" s="1"/>
  <c r="M1743" i="5"/>
  <c r="N1743" i="5" s="1"/>
  <c r="M1807" i="5"/>
  <c r="N1807" i="5" s="1"/>
  <c r="M1871" i="5"/>
  <c r="N1871" i="5" s="1"/>
  <c r="M1935" i="5"/>
  <c r="N1935" i="5" s="1"/>
  <c r="M1999" i="5"/>
  <c r="N1999" i="5" s="1"/>
  <c r="M2063" i="5"/>
  <c r="N2063" i="5" s="1"/>
  <c r="M1680" i="5"/>
  <c r="N1680" i="5" s="1"/>
  <c r="M1744" i="5"/>
  <c r="N1744" i="5" s="1"/>
  <c r="M1824" i="5"/>
  <c r="N1824" i="5" s="1"/>
  <c r="M1888" i="5"/>
  <c r="N1888" i="5" s="1"/>
  <c r="M1968" i="5"/>
  <c r="N1968" i="5" s="1"/>
  <c r="M2040" i="5"/>
  <c r="N2040" i="5" s="1"/>
  <c r="M207" i="5"/>
  <c r="N207" i="5" s="1"/>
  <c r="M271" i="5"/>
  <c r="N271" i="5" s="1"/>
  <c r="M335" i="5"/>
  <c r="N335" i="5" s="1"/>
  <c r="M399" i="5"/>
  <c r="N399" i="5" s="1"/>
  <c r="M463" i="5"/>
  <c r="N463" i="5" s="1"/>
  <c r="M527" i="5"/>
  <c r="N527" i="5" s="1"/>
  <c r="M591" i="5"/>
  <c r="N591" i="5" s="1"/>
  <c r="M653" i="5"/>
  <c r="N653" i="5" s="1"/>
  <c r="M717" i="5"/>
  <c r="N717" i="5" s="1"/>
  <c r="M781" i="5"/>
  <c r="N781" i="5" s="1"/>
  <c r="M909" i="5"/>
  <c r="N909" i="5" s="1"/>
  <c r="M972" i="5"/>
  <c r="N972" i="5" s="1"/>
  <c r="M1221" i="5"/>
  <c r="N1221" i="5" s="1"/>
  <c r="M1285" i="5"/>
  <c r="N1285" i="5" s="1"/>
  <c r="M1350" i="5"/>
  <c r="N1350" i="5" s="1"/>
  <c r="M1414" i="5"/>
  <c r="N1414" i="5" s="1"/>
  <c r="M1478" i="5"/>
  <c r="N1478" i="5" s="1"/>
  <c r="M1542" i="5"/>
  <c r="N1542" i="5" s="1"/>
  <c r="M1605" i="5"/>
  <c r="N1605" i="5" s="1"/>
  <c r="M1669" i="5"/>
  <c r="N1669" i="5" s="1"/>
  <c r="M1733" i="5"/>
  <c r="N1733" i="5" s="1"/>
  <c r="M1797" i="5"/>
  <c r="N1797" i="5" s="1"/>
  <c r="M1861" i="5"/>
  <c r="N1861" i="5" s="1"/>
  <c r="M1806" i="5"/>
  <c r="N1806" i="5" s="1"/>
  <c r="M1870" i="5"/>
  <c r="N1870" i="5" s="1"/>
  <c r="M1934" i="5"/>
  <c r="N1934" i="5" s="1"/>
  <c r="M1998" i="5"/>
  <c r="N1998" i="5" s="1"/>
  <c r="M2062" i="5"/>
  <c r="N2062" i="5" s="1"/>
  <c r="M971" i="5"/>
  <c r="N971" i="5" s="1"/>
  <c r="M1033" i="5"/>
  <c r="N1033" i="5" s="1"/>
  <c r="M1097" i="5"/>
  <c r="N1097" i="5" s="1"/>
  <c r="M1161" i="5"/>
  <c r="N1161" i="5" s="1"/>
  <c r="M1289" i="5"/>
  <c r="N1289" i="5" s="1"/>
  <c r="M1354" i="5"/>
  <c r="N1354" i="5" s="1"/>
  <c r="M1418" i="5"/>
  <c r="N1418" i="5" s="1"/>
  <c r="M1482" i="5"/>
  <c r="N1482" i="5" s="1"/>
  <c r="M1546" i="5"/>
  <c r="N1546" i="5" s="1"/>
  <c r="M1577" i="5"/>
  <c r="N1577" i="5" s="1"/>
  <c r="M1641" i="5"/>
  <c r="N1641" i="5" s="1"/>
  <c r="M1705" i="5"/>
  <c r="N1705" i="5" s="1"/>
  <c r="M1769" i="5"/>
  <c r="N1769" i="5" s="1"/>
  <c r="M1833" i="5"/>
  <c r="N1833" i="5" s="1"/>
  <c r="M1897" i="5"/>
  <c r="N1897" i="5" s="1"/>
  <c r="M1961" i="5"/>
  <c r="N1961" i="5" s="1"/>
  <c r="M2025" i="5"/>
  <c r="N2025" i="5" s="1"/>
  <c r="M1002" i="5"/>
  <c r="N1002" i="5" s="1"/>
  <c r="M1066" i="5"/>
  <c r="N1066" i="5" s="1"/>
  <c r="M1130" i="5"/>
  <c r="N1130" i="5" s="1"/>
  <c r="M1194" i="5"/>
  <c r="N1194" i="5" s="1"/>
  <c r="M1258" i="5"/>
  <c r="N1258" i="5" s="1"/>
  <c r="M1323" i="5"/>
  <c r="N1323" i="5" s="1"/>
  <c r="M1387" i="5"/>
  <c r="N1387" i="5" s="1"/>
  <c r="M1451" i="5"/>
  <c r="N1451" i="5" s="1"/>
  <c r="M1515" i="5"/>
  <c r="N1515" i="5" s="1"/>
  <c r="M1586" i="5"/>
  <c r="N1586" i="5" s="1"/>
  <c r="M1650" i="5"/>
  <c r="N1650" i="5" s="1"/>
  <c r="M1714" i="5"/>
  <c r="N1714" i="5" s="1"/>
  <c r="M1778" i="5"/>
  <c r="N1778" i="5" s="1"/>
  <c r="M1842" i="5"/>
  <c r="N1842" i="5" s="1"/>
  <c r="M1906" i="5"/>
  <c r="N1906" i="5" s="1"/>
  <c r="M1970" i="5"/>
  <c r="N1970" i="5" s="1"/>
  <c r="M2034" i="5"/>
  <c r="N2034" i="5" s="1"/>
  <c r="M1587" i="5"/>
  <c r="N1587" i="5" s="1"/>
  <c r="M1651" i="5"/>
  <c r="N1651" i="5" s="1"/>
  <c r="M1715" i="5"/>
  <c r="N1715" i="5" s="1"/>
  <c r="M1779" i="5"/>
  <c r="N1779" i="5" s="1"/>
  <c r="M1843" i="5"/>
  <c r="N1843" i="5" s="1"/>
  <c r="M1973" i="5"/>
  <c r="N1973" i="5" s="1"/>
  <c r="M2037" i="5"/>
  <c r="N2037" i="5" s="1"/>
  <c r="M1955" i="5"/>
  <c r="N1955" i="5" s="1"/>
  <c r="M2019" i="5"/>
  <c r="N2019" i="5" s="1"/>
  <c r="M742" i="5"/>
  <c r="N742" i="5" s="1"/>
  <c r="M806" i="5"/>
  <c r="N806" i="5" s="1"/>
  <c r="M870" i="5"/>
  <c r="N870" i="5" s="1"/>
  <c r="M933" i="5"/>
  <c r="N933" i="5" s="1"/>
  <c r="M1003" i="5"/>
  <c r="N1003" i="5" s="1"/>
  <c r="M1067" i="5"/>
  <c r="N1067" i="5" s="1"/>
  <c r="M1131" i="5"/>
  <c r="N1131" i="5" s="1"/>
  <c r="M1195" i="5"/>
  <c r="N1195" i="5" s="1"/>
  <c r="M1259" i="5"/>
  <c r="N1259" i="5" s="1"/>
  <c r="M1324" i="5"/>
  <c r="N1324" i="5" s="1"/>
  <c r="M456" i="5"/>
  <c r="N456" i="5" s="1"/>
  <c r="M520" i="5"/>
  <c r="N520" i="5" s="1"/>
  <c r="M584" i="5"/>
  <c r="N584" i="5" s="1"/>
  <c r="M647" i="5"/>
  <c r="N647" i="5" s="1"/>
  <c r="M1356" i="5"/>
  <c r="N1356" i="5" s="1"/>
  <c r="M1420" i="5"/>
  <c r="N1420" i="5" s="1"/>
  <c r="M1484" i="5"/>
  <c r="N1484" i="5" s="1"/>
  <c r="M1595" i="5"/>
  <c r="N1595" i="5" s="1"/>
  <c r="M1659" i="5"/>
  <c r="N1659" i="5" s="1"/>
  <c r="M1723" i="5"/>
  <c r="N1723" i="5" s="1"/>
  <c r="M1787" i="5"/>
  <c r="N1787" i="5" s="1"/>
  <c r="M1851" i="5"/>
  <c r="N1851" i="5" s="1"/>
  <c r="M1981" i="5"/>
  <c r="N1981" i="5" s="1"/>
  <c r="M2045" i="5"/>
  <c r="N2045" i="5" s="1"/>
  <c r="M1963" i="5"/>
  <c r="N1963" i="5" s="1"/>
  <c r="M2027" i="5"/>
  <c r="N2027" i="5" s="1"/>
  <c r="M750" i="5"/>
  <c r="N750" i="5" s="1"/>
  <c r="M814" i="5"/>
  <c r="N814" i="5" s="1"/>
  <c r="M878" i="5"/>
  <c r="N878" i="5" s="1"/>
  <c r="M941" i="5"/>
  <c r="N941" i="5" s="1"/>
  <c r="M1011" i="5"/>
  <c r="N1011" i="5" s="1"/>
  <c r="M1075" i="5"/>
  <c r="N1075" i="5" s="1"/>
  <c r="M1139" i="5"/>
  <c r="N1139" i="5" s="1"/>
  <c r="M1203" i="5"/>
  <c r="N1203" i="5" s="1"/>
  <c r="M1332" i="5"/>
  <c r="N1332" i="5" s="1"/>
  <c r="M464" i="5"/>
  <c r="N464" i="5" s="1"/>
  <c r="M528" i="5"/>
  <c r="N528" i="5" s="1"/>
  <c r="M592" i="5"/>
  <c r="N592" i="5" s="1"/>
  <c r="M654" i="5"/>
  <c r="N654" i="5" s="1"/>
  <c r="M1364" i="5"/>
  <c r="N1364" i="5" s="1"/>
  <c r="M1428" i="5"/>
  <c r="N1428" i="5" s="1"/>
  <c r="M1492" i="5"/>
  <c r="N1492" i="5" s="1"/>
  <c r="M351" i="5"/>
  <c r="N351" i="5" s="1"/>
  <c r="M415" i="5"/>
  <c r="N415" i="5" s="1"/>
  <c r="M479" i="5"/>
  <c r="N479" i="5" s="1"/>
  <c r="M543" i="5"/>
  <c r="N543" i="5" s="1"/>
  <c r="M607" i="5"/>
  <c r="N607" i="5" s="1"/>
  <c r="M669" i="5"/>
  <c r="N669" i="5" s="1"/>
  <c r="M733" i="5"/>
  <c r="N733" i="5" s="1"/>
  <c r="M797" i="5"/>
  <c r="N797" i="5" s="1"/>
  <c r="M861" i="5"/>
  <c r="N861" i="5" s="1"/>
  <c r="M925" i="5"/>
  <c r="N925" i="5" s="1"/>
  <c r="M1580" i="5"/>
  <c r="N1580" i="5" s="1"/>
  <c r="M1173" i="5"/>
  <c r="N1173" i="5" s="1"/>
  <c r="M1301" i="5"/>
  <c r="N1301" i="5" s="1"/>
  <c r="M1366" i="5"/>
  <c r="N1366" i="5" s="1"/>
  <c r="M1430" i="5"/>
  <c r="N1430" i="5" s="1"/>
  <c r="M1494" i="5"/>
  <c r="N1494" i="5" s="1"/>
  <c r="M1557" i="5"/>
  <c r="N1557" i="5" s="1"/>
  <c r="M1621" i="5"/>
  <c r="N1621" i="5" s="1"/>
  <c r="M1685" i="5"/>
  <c r="N1685" i="5" s="1"/>
  <c r="M1749" i="5"/>
  <c r="N1749" i="5" s="1"/>
  <c r="M1813" i="5"/>
  <c r="N1813" i="5" s="1"/>
  <c r="M1877" i="5"/>
  <c r="N1877" i="5" s="1"/>
  <c r="M1822" i="5"/>
  <c r="N1822" i="5" s="1"/>
  <c r="M1886" i="5"/>
  <c r="N1886" i="5" s="1"/>
  <c r="M1950" i="5"/>
  <c r="N1950" i="5" s="1"/>
  <c r="M2014" i="5"/>
  <c r="N2014" i="5" s="1"/>
  <c r="M2078" i="5"/>
  <c r="N2078" i="5" s="1"/>
  <c r="M987" i="5"/>
  <c r="N987" i="5" s="1"/>
  <c r="M1049" i="5"/>
  <c r="N1049" i="5" s="1"/>
  <c r="M1113" i="5"/>
  <c r="N1113" i="5" s="1"/>
  <c r="M1177" i="5"/>
  <c r="N1177" i="5" s="1"/>
  <c r="M1305" i="5"/>
  <c r="N1305" i="5" s="1"/>
  <c r="M1370" i="5"/>
  <c r="N1370" i="5" s="1"/>
  <c r="M1434" i="5"/>
  <c r="N1434" i="5" s="1"/>
  <c r="M1498" i="5"/>
  <c r="N1498" i="5" s="1"/>
  <c r="M1593" i="5"/>
  <c r="N1593" i="5" s="1"/>
  <c r="M1657" i="5"/>
  <c r="N1657" i="5" s="1"/>
  <c r="M1721" i="5"/>
  <c r="N1721" i="5" s="1"/>
  <c r="M1785" i="5"/>
  <c r="N1785" i="5" s="1"/>
  <c r="M1849" i="5"/>
  <c r="N1849" i="5" s="1"/>
  <c r="M1913" i="5"/>
  <c r="N1913" i="5" s="1"/>
  <c r="M1977" i="5"/>
  <c r="N1977" i="5" s="1"/>
  <c r="M2041" i="5"/>
  <c r="N2041" i="5" s="1"/>
  <c r="M1018" i="5"/>
  <c r="N1018" i="5" s="1"/>
  <c r="M1082" i="5"/>
  <c r="N1082" i="5" s="1"/>
  <c r="M1146" i="5"/>
  <c r="N1146" i="5" s="1"/>
  <c r="M1210" i="5"/>
  <c r="N1210" i="5" s="1"/>
  <c r="M1274" i="5"/>
  <c r="N1274" i="5" s="1"/>
  <c r="M1339" i="5"/>
  <c r="N1339" i="5" s="1"/>
  <c r="M1467" i="5"/>
  <c r="N1467" i="5" s="1"/>
  <c r="M1531" i="5"/>
  <c r="N1531" i="5" s="1"/>
  <c r="M1602" i="5"/>
  <c r="N1602" i="5" s="1"/>
  <c r="M1666" i="5"/>
  <c r="N1666" i="5" s="1"/>
  <c r="M1730" i="5"/>
  <c r="N1730" i="5" s="1"/>
  <c r="M1794" i="5"/>
  <c r="N1794" i="5" s="1"/>
  <c r="M1858" i="5"/>
  <c r="N1858" i="5" s="1"/>
  <c r="M1922" i="5"/>
  <c r="N1922" i="5" s="1"/>
  <c r="M1986" i="5"/>
  <c r="N1986" i="5" s="1"/>
  <c r="M2050" i="5"/>
  <c r="N2050" i="5" s="1"/>
  <c r="M1603" i="5"/>
  <c r="N1603" i="5" s="1"/>
  <c r="M1667" i="5"/>
  <c r="N1667" i="5" s="1"/>
  <c r="M1731" i="5"/>
  <c r="N1731" i="5" s="1"/>
  <c r="M1795" i="5"/>
  <c r="N1795" i="5" s="1"/>
  <c r="M1859" i="5"/>
  <c r="N1859" i="5" s="1"/>
  <c r="M1925" i="5"/>
  <c r="N1925" i="5" s="1"/>
  <c r="M1989" i="5"/>
  <c r="N1989" i="5" s="1"/>
  <c r="M2053" i="5"/>
  <c r="N2053" i="5" s="1"/>
  <c r="M1907" i="5"/>
  <c r="N1907" i="5" s="1"/>
  <c r="M1971" i="5"/>
  <c r="N1971" i="5" s="1"/>
  <c r="M2035" i="5"/>
  <c r="N2035" i="5" s="1"/>
  <c r="M758" i="5"/>
  <c r="N758" i="5" s="1"/>
  <c r="M822" i="5"/>
  <c r="N822" i="5" s="1"/>
  <c r="M886" i="5"/>
  <c r="N886" i="5" s="1"/>
  <c r="M949" i="5"/>
  <c r="N949" i="5" s="1"/>
  <c r="M1019" i="5"/>
  <c r="N1019" i="5" s="1"/>
  <c r="M1083" i="5"/>
  <c r="N1083" i="5" s="1"/>
  <c r="M1147" i="5"/>
  <c r="N1147" i="5" s="1"/>
  <c r="M1211" i="5"/>
  <c r="N1211" i="5" s="1"/>
  <c r="M1275" i="5"/>
  <c r="N1275" i="5" s="1"/>
  <c r="M694" i="5"/>
  <c r="N694" i="5" s="1"/>
  <c r="M472" i="5"/>
  <c r="N472" i="5" s="1"/>
  <c r="M536" i="5"/>
  <c r="N536" i="5" s="1"/>
  <c r="M600" i="5"/>
  <c r="N600" i="5" s="1"/>
  <c r="M662" i="5"/>
  <c r="N662" i="5" s="1"/>
  <c r="M1372" i="5"/>
  <c r="N1372" i="5" s="1"/>
  <c r="M1436" i="5"/>
  <c r="N1436" i="5" s="1"/>
  <c r="M1500" i="5"/>
  <c r="N1500" i="5" s="1"/>
  <c r="M1895" i="5"/>
  <c r="N1895" i="5" s="1"/>
  <c r="M1959" i="5"/>
  <c r="N1959" i="5" s="1"/>
  <c r="M2023" i="5"/>
  <c r="N2023" i="5" s="1"/>
  <c r="M907" i="5"/>
  <c r="N907" i="5" s="1"/>
  <c r="M1704" i="5"/>
  <c r="N1704" i="5" s="1"/>
  <c r="M1776" i="5"/>
  <c r="N1776" i="5" s="1"/>
  <c r="M1848" i="5"/>
  <c r="N1848" i="5" s="1"/>
  <c r="M1920" i="5"/>
  <c r="N1920" i="5" s="1"/>
  <c r="M1992" i="5"/>
  <c r="N1992" i="5" s="1"/>
  <c r="M2072" i="5"/>
  <c r="N2072" i="5" s="1"/>
  <c r="M231" i="5"/>
  <c r="N231" i="5" s="1"/>
  <c r="M295" i="5"/>
  <c r="N295" i="5" s="1"/>
  <c r="M359" i="5"/>
  <c r="N359" i="5" s="1"/>
  <c r="M423" i="5"/>
  <c r="N423" i="5" s="1"/>
  <c r="M487" i="5"/>
  <c r="N487" i="5" s="1"/>
  <c r="M551" i="5"/>
  <c r="N551" i="5" s="1"/>
  <c r="M615" i="5"/>
  <c r="N615" i="5" s="1"/>
  <c r="M677" i="5"/>
  <c r="N677" i="5" s="1"/>
  <c r="M741" i="5"/>
  <c r="N741" i="5" s="1"/>
  <c r="M805" i="5"/>
  <c r="N805" i="5" s="1"/>
  <c r="M869" i="5"/>
  <c r="N869" i="5" s="1"/>
  <c r="M932" i="5"/>
  <c r="N932" i="5" s="1"/>
  <c r="M1644" i="5"/>
  <c r="N1644" i="5" s="1"/>
  <c r="M1181" i="5"/>
  <c r="N1181" i="5" s="1"/>
  <c r="M1245" i="5"/>
  <c r="N1245" i="5" s="1"/>
  <c r="M1374" i="5"/>
  <c r="N1374" i="5" s="1"/>
  <c r="M1438" i="5"/>
  <c r="N1438" i="5" s="1"/>
  <c r="M1502" i="5"/>
  <c r="N1502" i="5" s="1"/>
  <c r="M1565" i="5"/>
  <c r="N1565" i="5" s="1"/>
  <c r="M1629" i="5"/>
  <c r="N1629" i="5" s="1"/>
  <c r="M1693" i="5"/>
  <c r="N1693" i="5" s="1"/>
  <c r="M1757" i="5"/>
  <c r="N1757" i="5" s="1"/>
  <c r="M1821" i="5"/>
  <c r="N1821" i="5" s="1"/>
  <c r="M1885" i="5"/>
  <c r="N1885" i="5" s="1"/>
  <c r="M1830" i="5"/>
  <c r="N1830" i="5" s="1"/>
  <c r="M1894" i="5"/>
  <c r="N1894" i="5" s="1"/>
  <c r="M1958" i="5"/>
  <c r="N1958" i="5" s="1"/>
  <c r="M2022" i="5"/>
  <c r="N2022" i="5" s="1"/>
  <c r="M1800" i="5"/>
  <c r="N1800" i="5" s="1"/>
  <c r="M995" i="5"/>
  <c r="N995" i="5" s="1"/>
  <c r="M1057" i="5"/>
  <c r="N1057" i="5" s="1"/>
  <c r="M1121" i="5"/>
  <c r="N1121" i="5" s="1"/>
  <c r="M1185" i="5"/>
  <c r="N1185" i="5" s="1"/>
  <c r="M1378" i="5"/>
  <c r="N1378" i="5" s="1"/>
  <c r="M1442" i="5"/>
  <c r="N1442" i="5" s="1"/>
  <c r="M1506" i="5"/>
  <c r="N1506" i="5" s="1"/>
  <c r="M1601" i="5"/>
  <c r="N1601" i="5" s="1"/>
  <c r="M1665" i="5"/>
  <c r="N1665" i="5" s="1"/>
  <c r="M1729" i="5"/>
  <c r="N1729" i="5" s="1"/>
  <c r="M1793" i="5"/>
  <c r="N1793" i="5" s="1"/>
  <c r="M1857" i="5"/>
  <c r="N1857" i="5" s="1"/>
  <c r="M1921" i="5"/>
  <c r="N1921" i="5" s="1"/>
  <c r="M1985" i="5"/>
  <c r="N1985" i="5" s="1"/>
  <c r="M2049" i="5"/>
  <c r="N2049" i="5" s="1"/>
  <c r="M1026" i="5"/>
  <c r="N1026" i="5" s="1"/>
  <c r="M1090" i="5"/>
  <c r="N1090" i="5" s="1"/>
  <c r="M1154" i="5"/>
  <c r="N1154" i="5" s="1"/>
  <c r="M1218" i="5"/>
  <c r="N1218" i="5" s="1"/>
  <c r="M1347" i="5"/>
  <c r="N1347" i="5" s="1"/>
  <c r="M1411" i="5"/>
  <c r="N1411" i="5" s="1"/>
  <c r="M1475" i="5"/>
  <c r="N1475" i="5" s="1"/>
  <c r="M1539" i="5"/>
  <c r="N1539" i="5" s="1"/>
  <c r="M1610" i="5"/>
  <c r="N1610" i="5" s="1"/>
  <c r="M1674" i="5"/>
  <c r="N1674" i="5" s="1"/>
  <c r="M1738" i="5"/>
  <c r="N1738" i="5" s="1"/>
  <c r="M1802" i="5"/>
  <c r="N1802" i="5" s="1"/>
  <c r="M1866" i="5"/>
  <c r="N1866" i="5" s="1"/>
  <c r="M1930" i="5"/>
  <c r="N1930" i="5" s="1"/>
  <c r="M1994" i="5"/>
  <c r="N1994" i="5" s="1"/>
  <c r="M2058" i="5"/>
  <c r="N2058" i="5" s="1"/>
  <c r="M1547" i="5"/>
  <c r="N1547" i="5" s="1"/>
  <c r="M1611" i="5"/>
  <c r="N1611" i="5" s="1"/>
  <c r="M1675" i="5"/>
  <c r="N1675" i="5" s="1"/>
  <c r="M1739" i="5"/>
  <c r="N1739" i="5" s="1"/>
  <c r="M1803" i="5"/>
  <c r="N1803" i="5" s="1"/>
  <c r="M1867" i="5"/>
  <c r="N1867" i="5" s="1"/>
  <c r="M1933" i="5"/>
  <c r="N1933" i="5" s="1"/>
  <c r="M1997" i="5"/>
  <c r="N1997" i="5" s="1"/>
  <c r="M2061" i="5"/>
  <c r="N2061" i="5" s="1"/>
  <c r="M1915" i="5"/>
  <c r="N1915" i="5" s="1"/>
  <c r="M1979" i="5"/>
  <c r="N1979" i="5" s="1"/>
  <c r="M2043" i="5"/>
  <c r="N2043" i="5" s="1"/>
  <c r="M1768" i="5"/>
  <c r="N1768" i="5" s="1"/>
  <c r="M702" i="5"/>
  <c r="N702" i="5" s="1"/>
  <c r="M766" i="5"/>
  <c r="N766" i="5" s="1"/>
  <c r="M894" i="5"/>
  <c r="N894" i="5" s="1"/>
  <c r="M957" i="5"/>
  <c r="N957" i="5" s="1"/>
  <c r="M1027" i="5"/>
  <c r="N1027" i="5" s="1"/>
  <c r="M1091" i="5"/>
  <c r="N1091" i="5" s="1"/>
  <c r="M1155" i="5"/>
  <c r="N1155" i="5" s="1"/>
  <c r="M1219" i="5"/>
  <c r="N1219" i="5" s="1"/>
  <c r="M416" i="5"/>
  <c r="N416" i="5" s="1"/>
  <c r="M480" i="5"/>
  <c r="N480" i="5" s="1"/>
  <c r="M544" i="5"/>
  <c r="N544" i="5" s="1"/>
  <c r="M608" i="5"/>
  <c r="N608" i="5" s="1"/>
  <c r="M670" i="5"/>
  <c r="N670" i="5" s="1"/>
  <c r="M1380" i="5"/>
  <c r="N1380" i="5" s="1"/>
  <c r="M1444" i="5"/>
  <c r="N1444" i="5" s="1"/>
  <c r="M1508" i="5"/>
  <c r="N1508" i="5" s="1"/>
  <c r="M1798" i="5"/>
  <c r="N1798" i="5" s="1"/>
  <c r="M1711" i="5"/>
  <c r="N1711" i="5" s="1"/>
  <c r="M1775" i="5"/>
  <c r="N1775" i="5" s="1"/>
  <c r="M1839" i="5"/>
  <c r="N1839" i="5" s="1"/>
  <c r="M1903" i="5"/>
  <c r="N1903" i="5" s="1"/>
  <c r="M1967" i="5"/>
  <c r="N1967" i="5" s="1"/>
  <c r="M2031" i="5"/>
  <c r="N2031" i="5" s="1"/>
  <c r="M1712" i="5"/>
  <c r="N1712" i="5" s="1"/>
  <c r="M1784" i="5"/>
  <c r="N1784" i="5" s="1"/>
  <c r="M1856" i="5"/>
  <c r="N1856" i="5" s="1"/>
  <c r="M1936" i="5"/>
  <c r="N1936" i="5" s="1"/>
  <c r="M2000" i="5"/>
  <c r="N2000" i="5" s="1"/>
  <c r="M156" i="5"/>
  <c r="N156" i="5" s="1"/>
  <c r="M239" i="5"/>
  <c r="N239" i="5" s="1"/>
  <c r="M303" i="5"/>
  <c r="N303" i="5" s="1"/>
  <c r="M431" i="5"/>
  <c r="N431" i="5" s="1"/>
  <c r="M495" i="5"/>
  <c r="N495" i="5" s="1"/>
  <c r="M559" i="5"/>
  <c r="N559" i="5" s="1"/>
  <c r="M623" i="5"/>
  <c r="N623" i="5" s="1"/>
  <c r="M685" i="5"/>
  <c r="N685" i="5" s="1"/>
  <c r="M749" i="5"/>
  <c r="N749" i="5" s="1"/>
  <c r="M813" i="5"/>
  <c r="N813" i="5" s="1"/>
  <c r="M877" i="5"/>
  <c r="N877" i="5" s="1"/>
  <c r="M940" i="5"/>
  <c r="N940" i="5" s="1"/>
  <c r="M1125" i="5"/>
  <c r="N1125" i="5" s="1"/>
  <c r="M1189" i="5"/>
  <c r="N1189" i="5" s="1"/>
  <c r="M1253" i="5"/>
  <c r="N1253" i="5" s="1"/>
  <c r="M1382" i="5"/>
  <c r="N1382" i="5" s="1"/>
  <c r="M1446" i="5"/>
  <c r="N1446" i="5" s="1"/>
  <c r="M1510" i="5"/>
  <c r="N1510" i="5" s="1"/>
  <c r="M1573" i="5"/>
  <c r="N1573" i="5" s="1"/>
  <c r="M1637" i="5"/>
  <c r="N1637" i="5" s="1"/>
  <c r="M1701" i="5"/>
  <c r="N1701" i="5" s="1"/>
  <c r="M1765" i="5"/>
  <c r="N1765" i="5" s="1"/>
  <c r="M1829" i="5"/>
  <c r="N1829" i="5" s="1"/>
  <c r="M1893" i="5"/>
  <c r="N1893" i="5" s="1"/>
  <c r="M1838" i="5"/>
  <c r="N1838" i="5" s="1"/>
  <c r="M1902" i="5"/>
  <c r="N1902" i="5" s="1"/>
  <c r="M1966" i="5"/>
  <c r="N1966" i="5" s="1"/>
  <c r="M2030" i="5"/>
  <c r="N2030" i="5" s="1"/>
  <c r="M1928" i="5"/>
  <c r="N1928" i="5" s="1"/>
  <c r="M1001" i="5"/>
  <c r="N1001" i="5" s="1"/>
  <c r="M1065" i="5"/>
  <c r="N1065" i="5" s="1"/>
  <c r="M1129" i="5"/>
  <c r="N1129" i="5" s="1"/>
  <c r="M1193" i="5"/>
  <c r="N1193" i="5" s="1"/>
  <c r="M1257" i="5"/>
  <c r="N1257" i="5" s="1"/>
  <c r="M1322" i="5"/>
  <c r="N1322" i="5" s="1"/>
  <c r="M1386" i="5"/>
  <c r="N1386" i="5" s="1"/>
  <c r="M1450" i="5"/>
  <c r="N1450" i="5" s="1"/>
  <c r="M1514" i="5"/>
  <c r="N1514" i="5" s="1"/>
  <c r="M1609" i="5"/>
  <c r="N1609" i="5" s="1"/>
  <c r="M1673" i="5"/>
  <c r="N1673" i="5" s="1"/>
  <c r="M1737" i="5"/>
  <c r="N1737" i="5" s="1"/>
  <c r="M1801" i="5"/>
  <c r="N1801" i="5" s="1"/>
  <c r="M1865" i="5"/>
  <c r="N1865" i="5" s="1"/>
  <c r="M1929" i="5"/>
  <c r="N1929" i="5" s="1"/>
  <c r="M1993" i="5"/>
  <c r="N1993" i="5" s="1"/>
  <c r="M2057" i="5"/>
  <c r="N2057" i="5" s="1"/>
  <c r="M1034" i="5"/>
  <c r="N1034" i="5" s="1"/>
  <c r="M1098" i="5"/>
  <c r="N1098" i="5" s="1"/>
  <c r="M1162" i="5"/>
  <c r="N1162" i="5" s="1"/>
  <c r="M1290" i="5"/>
  <c r="N1290" i="5" s="1"/>
  <c r="M1355" i="5"/>
  <c r="N1355" i="5" s="1"/>
  <c r="M1419" i="5"/>
  <c r="N1419" i="5" s="1"/>
  <c r="M1483" i="5"/>
  <c r="N1483" i="5" s="1"/>
  <c r="M1554" i="5"/>
  <c r="N1554" i="5" s="1"/>
  <c r="M1618" i="5"/>
  <c r="N1618" i="5" s="1"/>
  <c r="M1682" i="5"/>
  <c r="N1682" i="5" s="1"/>
  <c r="M1746" i="5"/>
  <c r="N1746" i="5" s="1"/>
  <c r="M1810" i="5"/>
  <c r="N1810" i="5" s="1"/>
  <c r="M1874" i="5"/>
  <c r="N1874" i="5" s="1"/>
  <c r="M1938" i="5"/>
  <c r="N1938" i="5" s="1"/>
  <c r="M2002" i="5"/>
  <c r="N2002" i="5" s="1"/>
  <c r="M2066" i="5"/>
  <c r="N2066" i="5" s="1"/>
  <c r="M1555" i="5"/>
  <c r="N1555" i="5" s="1"/>
  <c r="M1619" i="5"/>
  <c r="N1619" i="5" s="1"/>
  <c r="M1683" i="5"/>
  <c r="N1683" i="5" s="1"/>
  <c r="M1747" i="5"/>
  <c r="N1747" i="5" s="1"/>
  <c r="M1811" i="5"/>
  <c r="N1811" i="5" s="1"/>
  <c r="M1875" i="5"/>
  <c r="N1875" i="5" s="1"/>
  <c r="M1941" i="5"/>
  <c r="N1941" i="5" s="1"/>
  <c r="M2005" i="5"/>
  <c r="N2005" i="5" s="1"/>
  <c r="M2069" i="5"/>
  <c r="N2069" i="5" s="1"/>
  <c r="M1923" i="5"/>
  <c r="N1923" i="5" s="1"/>
  <c r="M1987" i="5"/>
  <c r="N1987" i="5" s="1"/>
  <c r="M2051" i="5"/>
  <c r="N2051" i="5" s="1"/>
  <c r="M1896" i="5"/>
  <c r="N1896" i="5" s="1"/>
  <c r="M710" i="5"/>
  <c r="N710" i="5" s="1"/>
  <c r="M774" i="5"/>
  <c r="N774" i="5" s="1"/>
  <c r="M902" i="5"/>
  <c r="N902" i="5" s="1"/>
  <c r="M965" i="5"/>
  <c r="N965" i="5" s="1"/>
  <c r="M1035" i="5"/>
  <c r="N1035" i="5" s="1"/>
  <c r="M1163" i="5"/>
  <c r="N1163" i="5" s="1"/>
  <c r="M424" i="5"/>
  <c r="N424" i="5" s="1"/>
  <c r="M488" i="5"/>
  <c r="N488" i="5" s="1"/>
  <c r="M552" i="5"/>
  <c r="N552" i="5" s="1"/>
  <c r="M616" i="5"/>
  <c r="N616" i="5" s="1"/>
  <c r="M678" i="5"/>
  <c r="N678" i="5" s="1"/>
  <c r="M1388" i="5"/>
  <c r="N1388" i="5" s="1"/>
  <c r="M1452" i="5"/>
  <c r="N1452" i="5" s="1"/>
  <c r="M1516" i="5"/>
  <c r="N1516" i="5" s="1"/>
  <c r="M1563" i="5"/>
  <c r="N1563" i="5" s="1"/>
  <c r="M1627" i="5"/>
  <c r="N1627" i="5" s="1"/>
  <c r="M1691" i="5"/>
  <c r="N1691" i="5" s="1"/>
  <c r="M1755" i="5"/>
  <c r="N1755" i="5" s="1"/>
  <c r="M1819" i="5"/>
  <c r="N1819" i="5" s="1"/>
  <c r="M1883" i="5"/>
  <c r="N1883" i="5" s="1"/>
  <c r="M1949" i="5"/>
  <c r="N1949" i="5" s="1"/>
  <c r="M2013" i="5"/>
  <c r="N2013" i="5" s="1"/>
  <c r="M2077" i="5"/>
  <c r="N2077" i="5" s="1"/>
  <c r="M1931" i="5"/>
  <c r="N1931" i="5" s="1"/>
  <c r="M1995" i="5"/>
  <c r="N1995" i="5" s="1"/>
  <c r="M2059" i="5"/>
  <c r="N2059" i="5" s="1"/>
  <c r="M718" i="5"/>
  <c r="N718" i="5" s="1"/>
  <c r="M782" i="5"/>
  <c r="N782" i="5" s="1"/>
  <c r="M910" i="5"/>
  <c r="N910" i="5" s="1"/>
  <c r="M973" i="5"/>
  <c r="N973" i="5" s="1"/>
  <c r="M1043" i="5"/>
  <c r="N1043" i="5" s="1"/>
  <c r="M1107" i="5"/>
  <c r="N1107" i="5" s="1"/>
  <c r="M1171" i="5"/>
  <c r="N1171" i="5" s="1"/>
  <c r="M1299" i="5"/>
  <c r="N1299" i="5" s="1"/>
  <c r="M432" i="5"/>
  <c r="N432" i="5" s="1"/>
  <c r="M496" i="5"/>
  <c r="N496" i="5" s="1"/>
  <c r="M560" i="5"/>
  <c r="N560" i="5" s="1"/>
  <c r="M624" i="5"/>
  <c r="N624" i="5" s="1"/>
  <c r="M686" i="5"/>
  <c r="N686" i="5" s="1"/>
  <c r="M1396" i="5"/>
  <c r="N1396" i="5" s="1"/>
  <c r="M1460" i="5"/>
  <c r="N1460" i="5" s="1"/>
  <c r="M1524" i="5"/>
  <c r="N1524" i="5" s="1"/>
  <c r="M447" i="5"/>
  <c r="N447" i="5" s="1"/>
  <c r="M511" i="5"/>
  <c r="N511" i="5" s="1"/>
  <c r="M575" i="5"/>
  <c r="N575" i="5" s="1"/>
  <c r="M638" i="5"/>
  <c r="N638" i="5" s="1"/>
  <c r="M701" i="5"/>
  <c r="N701" i="5" s="1"/>
  <c r="M765" i="5"/>
  <c r="N765" i="5" s="1"/>
  <c r="M893" i="5"/>
  <c r="N893" i="5" s="1"/>
  <c r="M956" i="5"/>
  <c r="N956" i="5" s="1"/>
  <c r="M1141" i="5"/>
  <c r="N1141" i="5" s="1"/>
  <c r="M1205" i="5"/>
  <c r="N1205" i="5" s="1"/>
  <c r="M1334" i="5"/>
  <c r="N1334" i="5" s="1"/>
  <c r="M1398" i="5"/>
  <c r="N1398" i="5" s="1"/>
  <c r="M1462" i="5"/>
  <c r="N1462" i="5" s="1"/>
  <c r="M1526" i="5"/>
  <c r="N1526" i="5" s="1"/>
  <c r="M1589" i="5"/>
  <c r="N1589" i="5" s="1"/>
  <c r="M1653" i="5"/>
  <c r="N1653" i="5" s="1"/>
  <c r="M1717" i="5"/>
  <c r="N1717" i="5" s="1"/>
  <c r="M1781" i="5"/>
  <c r="N1781" i="5" s="1"/>
  <c r="M1845" i="5"/>
  <c r="N1845" i="5" s="1"/>
  <c r="M1909" i="5"/>
  <c r="N1909" i="5" s="1"/>
  <c r="M1854" i="5"/>
  <c r="N1854" i="5" s="1"/>
  <c r="M1918" i="5"/>
  <c r="N1918" i="5" s="1"/>
  <c r="M1982" i="5"/>
  <c r="N1982" i="5" s="1"/>
  <c r="M2046" i="5"/>
  <c r="N2046" i="5" s="1"/>
  <c r="M2056" i="5"/>
  <c r="N2056" i="5" s="1"/>
  <c r="M1017" i="5"/>
  <c r="N1017" i="5" s="1"/>
  <c r="M1081" i="5"/>
  <c r="N1081" i="5" s="1"/>
  <c r="M1145" i="5"/>
  <c r="N1145" i="5" s="1"/>
  <c r="M1209" i="5"/>
  <c r="N1209" i="5" s="1"/>
  <c r="M1273" i="5"/>
  <c r="N1273" i="5" s="1"/>
  <c r="M1338" i="5"/>
  <c r="N1338" i="5" s="1"/>
  <c r="M1402" i="5"/>
  <c r="N1402" i="5" s="1"/>
  <c r="M1466" i="5"/>
  <c r="N1466" i="5" s="1"/>
  <c r="M1530" i="5"/>
  <c r="N1530" i="5" s="1"/>
  <c r="M1561" i="5"/>
  <c r="N1561" i="5" s="1"/>
  <c r="M1625" i="5"/>
  <c r="N1625" i="5" s="1"/>
  <c r="M1689" i="5"/>
  <c r="N1689" i="5" s="1"/>
  <c r="M1753" i="5"/>
  <c r="N1753" i="5" s="1"/>
  <c r="M1817" i="5"/>
  <c r="N1817" i="5" s="1"/>
  <c r="M1881" i="5"/>
  <c r="N1881" i="5" s="1"/>
  <c r="M1945" i="5"/>
  <c r="N1945" i="5" s="1"/>
  <c r="M2009" i="5"/>
  <c r="N2009" i="5" s="1"/>
  <c r="M2073" i="5"/>
  <c r="N2073" i="5" s="1"/>
  <c r="M1050" i="5"/>
  <c r="N1050" i="5" s="1"/>
  <c r="M1114" i="5"/>
  <c r="N1114" i="5" s="1"/>
  <c r="M1178" i="5"/>
  <c r="N1178" i="5" s="1"/>
  <c r="M1242" i="5"/>
  <c r="N1242" i="5" s="1"/>
  <c r="M1371" i="5"/>
  <c r="N1371" i="5" s="1"/>
  <c r="M1435" i="5"/>
  <c r="N1435" i="5" s="1"/>
  <c r="M1499" i="5"/>
  <c r="N1499" i="5" s="1"/>
  <c r="M1570" i="5"/>
  <c r="N1570" i="5" s="1"/>
  <c r="M1634" i="5"/>
  <c r="N1634" i="5" s="1"/>
  <c r="M1698" i="5"/>
  <c r="N1698" i="5" s="1"/>
  <c r="M1762" i="5"/>
  <c r="N1762" i="5" s="1"/>
  <c r="M1826" i="5"/>
  <c r="N1826" i="5" s="1"/>
  <c r="M1890" i="5"/>
  <c r="N1890" i="5" s="1"/>
  <c r="M1954" i="5"/>
  <c r="N1954" i="5" s="1"/>
  <c r="M2018" i="5"/>
  <c r="N2018" i="5" s="1"/>
  <c r="M1571" i="5"/>
  <c r="N1571" i="5" s="1"/>
  <c r="M1635" i="5"/>
  <c r="N1635" i="5" s="1"/>
  <c r="M1699" i="5"/>
  <c r="N1699" i="5" s="1"/>
  <c r="M1763" i="5"/>
  <c r="N1763" i="5" s="1"/>
  <c r="M1827" i="5"/>
  <c r="N1827" i="5" s="1"/>
  <c r="M1891" i="5"/>
  <c r="N1891" i="5" s="1"/>
  <c r="M1957" i="5"/>
  <c r="N1957" i="5" s="1"/>
  <c r="M2021" i="5"/>
  <c r="N2021" i="5" s="1"/>
  <c r="M1939" i="5"/>
  <c r="N1939" i="5" s="1"/>
  <c r="M2003" i="5"/>
  <c r="N2003" i="5" s="1"/>
  <c r="M2067" i="5"/>
  <c r="N2067" i="5" s="1"/>
  <c r="M1389" i="5"/>
  <c r="N1389" i="5" s="1"/>
  <c r="M726" i="5"/>
  <c r="N726" i="5" s="1"/>
  <c r="M790" i="5"/>
  <c r="N790" i="5" s="1"/>
  <c r="M854" i="5"/>
  <c r="N854" i="5" s="1"/>
  <c r="M918" i="5"/>
  <c r="N918" i="5" s="1"/>
  <c r="M981" i="5"/>
  <c r="N981" i="5" s="1"/>
  <c r="M1051" i="5"/>
  <c r="N1051" i="5" s="1"/>
  <c r="M1115" i="5"/>
  <c r="N1115" i="5" s="1"/>
  <c r="M1179" i="5"/>
  <c r="N1179" i="5" s="1"/>
  <c r="M1243" i="5"/>
  <c r="N1243" i="5" s="1"/>
  <c r="M440" i="5"/>
  <c r="N440" i="5" s="1"/>
  <c r="M504" i="5"/>
  <c r="N504" i="5" s="1"/>
  <c r="M568" i="5"/>
  <c r="N568" i="5" s="1"/>
  <c r="M632" i="5"/>
  <c r="N632" i="5" s="1"/>
  <c r="M1340" i="5"/>
  <c r="N1340" i="5" s="1"/>
  <c r="M1404" i="5"/>
  <c r="N1404" i="5" s="1"/>
  <c r="M1468" i="5"/>
  <c r="N1468" i="5" s="1"/>
  <c r="M1532" i="5"/>
  <c r="N1532" i="5" s="1"/>
  <c r="M1927" i="5"/>
  <c r="N1927" i="5" s="1"/>
  <c r="M1991" i="5"/>
  <c r="N1991" i="5" s="1"/>
  <c r="M2055" i="5"/>
  <c r="N2055" i="5" s="1"/>
  <c r="M1672" i="5"/>
  <c r="N1672" i="5" s="1"/>
  <c r="M1736" i="5"/>
  <c r="N1736" i="5" s="1"/>
  <c r="M1816" i="5"/>
  <c r="N1816" i="5" s="1"/>
  <c r="M1880" i="5"/>
  <c r="N1880" i="5" s="1"/>
  <c r="M1960" i="5"/>
  <c r="N1960" i="5" s="1"/>
  <c r="M2032" i="5"/>
  <c r="N2032" i="5" s="1"/>
  <c r="M199" i="5"/>
  <c r="N199" i="5" s="1"/>
  <c r="M263" i="5"/>
  <c r="N263" i="5" s="1"/>
  <c r="M327" i="5"/>
  <c r="N327" i="5" s="1"/>
  <c r="M391" i="5"/>
  <c r="N391" i="5" s="1"/>
  <c r="M455" i="5"/>
  <c r="N455" i="5" s="1"/>
  <c r="M519" i="5"/>
  <c r="N519" i="5" s="1"/>
  <c r="M583" i="5"/>
  <c r="N583" i="5" s="1"/>
  <c r="M646" i="5"/>
  <c r="N646" i="5" s="1"/>
  <c r="M709" i="5"/>
  <c r="N709" i="5" s="1"/>
  <c r="M773" i="5"/>
  <c r="N773" i="5" s="1"/>
  <c r="M901" i="5"/>
  <c r="N901" i="5" s="1"/>
  <c r="M964" i="5"/>
  <c r="N964" i="5" s="1"/>
  <c r="M1213" i="5"/>
  <c r="N1213" i="5" s="1"/>
  <c r="M1342" i="5"/>
  <c r="N1342" i="5" s="1"/>
  <c r="M1406" i="5"/>
  <c r="N1406" i="5" s="1"/>
  <c r="M1470" i="5"/>
  <c r="N1470" i="5" s="1"/>
  <c r="M1534" i="5"/>
  <c r="N1534" i="5" s="1"/>
  <c r="M1597" i="5"/>
  <c r="N1597" i="5" s="1"/>
  <c r="M1661" i="5"/>
  <c r="N1661" i="5" s="1"/>
  <c r="M1725" i="5"/>
  <c r="N1725" i="5" s="1"/>
  <c r="M1789" i="5"/>
  <c r="N1789" i="5" s="1"/>
  <c r="M1853" i="5"/>
  <c r="N1853" i="5" s="1"/>
  <c r="M1917" i="5"/>
  <c r="N1917" i="5" s="1"/>
  <c r="M1862" i="5"/>
  <c r="N1862" i="5" s="1"/>
  <c r="M1926" i="5"/>
  <c r="N1926" i="5" s="1"/>
  <c r="M1990" i="5"/>
  <c r="N1990" i="5" s="1"/>
  <c r="M2054" i="5"/>
  <c r="N2054" i="5" s="1"/>
  <c r="M963" i="5"/>
  <c r="N963" i="5" s="1"/>
  <c r="M1025" i="5"/>
  <c r="N1025" i="5" s="1"/>
  <c r="M1217" i="5"/>
  <c r="N1217" i="5" s="1"/>
  <c r="M1281" i="5"/>
  <c r="N1281" i="5" s="1"/>
  <c r="M1346" i="5"/>
  <c r="N1346" i="5" s="1"/>
  <c r="M1410" i="5"/>
  <c r="N1410" i="5" s="1"/>
  <c r="M1474" i="5"/>
  <c r="N1474" i="5" s="1"/>
  <c r="M1538" i="5"/>
  <c r="N1538" i="5" s="1"/>
  <c r="M1569" i="5"/>
  <c r="N1569" i="5" s="1"/>
  <c r="M1633" i="5"/>
  <c r="N1633" i="5" s="1"/>
  <c r="M1697" i="5"/>
  <c r="N1697" i="5" s="1"/>
  <c r="M1761" i="5"/>
  <c r="N1761" i="5" s="1"/>
  <c r="M1825" i="5"/>
  <c r="N1825" i="5" s="1"/>
  <c r="M1889" i="5"/>
  <c r="N1889" i="5" s="1"/>
  <c r="M1953" i="5"/>
  <c r="N1953" i="5" s="1"/>
  <c r="M2017" i="5"/>
  <c r="N2017" i="5" s="1"/>
  <c r="M988" i="5"/>
  <c r="N988" i="5" s="1"/>
  <c r="M1058" i="5"/>
  <c r="N1058" i="5" s="1"/>
  <c r="M1122" i="5"/>
  <c r="N1122" i="5" s="1"/>
  <c r="M1186" i="5"/>
  <c r="N1186" i="5" s="1"/>
  <c r="M1250" i="5"/>
  <c r="N1250" i="5" s="1"/>
  <c r="M1315" i="5"/>
  <c r="N1315" i="5" s="1"/>
  <c r="M1379" i="5"/>
  <c r="N1379" i="5" s="1"/>
  <c r="M1443" i="5"/>
  <c r="N1443" i="5" s="1"/>
  <c r="M1507" i="5"/>
  <c r="N1507" i="5" s="1"/>
  <c r="M1578" i="5"/>
  <c r="N1578" i="5" s="1"/>
  <c r="M1642" i="5"/>
  <c r="N1642" i="5" s="1"/>
  <c r="M1706" i="5"/>
  <c r="N1706" i="5" s="1"/>
  <c r="M1770" i="5"/>
  <c r="N1770" i="5" s="1"/>
  <c r="M1834" i="5"/>
  <c r="N1834" i="5" s="1"/>
  <c r="M1898" i="5"/>
  <c r="N1898" i="5" s="1"/>
  <c r="M1962" i="5"/>
  <c r="N1962" i="5" s="1"/>
  <c r="M2026" i="5"/>
  <c r="N2026" i="5" s="1"/>
  <c r="M1579" i="5"/>
  <c r="N1579" i="5" s="1"/>
  <c r="M1643" i="5"/>
  <c r="N1643" i="5" s="1"/>
  <c r="M1707" i="5"/>
  <c r="N1707" i="5" s="1"/>
  <c r="M1771" i="5"/>
  <c r="N1771" i="5" s="1"/>
  <c r="M1835" i="5"/>
  <c r="N1835" i="5" s="1"/>
  <c r="M1899" i="5"/>
  <c r="N1899" i="5" s="1"/>
  <c r="M1965" i="5"/>
  <c r="N1965" i="5" s="1"/>
  <c r="M2029" i="5"/>
  <c r="N2029" i="5" s="1"/>
  <c r="M1947" i="5"/>
  <c r="N1947" i="5" s="1"/>
  <c r="M2011" i="5"/>
  <c r="N2011" i="5" s="1"/>
  <c r="M2075" i="5"/>
  <c r="N2075" i="5" s="1"/>
  <c r="M734" i="5"/>
  <c r="N734" i="5" s="1"/>
  <c r="M798" i="5"/>
  <c r="N798" i="5" s="1"/>
  <c r="M862" i="5"/>
  <c r="N862" i="5" s="1"/>
  <c r="M926" i="5"/>
  <c r="N926" i="5" s="1"/>
  <c r="M989" i="5"/>
  <c r="N989" i="5" s="1"/>
  <c r="M1059" i="5"/>
  <c r="N1059" i="5" s="1"/>
  <c r="M1123" i="5"/>
  <c r="N1123" i="5" s="1"/>
  <c r="M1187" i="5"/>
  <c r="N1187" i="5" s="1"/>
  <c r="M448" i="5"/>
  <c r="N448" i="5" s="1"/>
  <c r="M512" i="5"/>
  <c r="N512" i="5" s="1"/>
  <c r="M576" i="5"/>
  <c r="N576" i="5" s="1"/>
  <c r="M639" i="5"/>
  <c r="N639" i="5" s="1"/>
  <c r="M1348" i="5"/>
  <c r="N1348" i="5" s="1"/>
  <c r="M1412" i="5"/>
  <c r="N1412" i="5" s="1"/>
  <c r="M1476" i="5"/>
  <c r="N1476" i="5" s="1"/>
  <c r="M1540" i="5"/>
  <c r="N1540" i="5" s="1"/>
  <c r="K1534" i="5"/>
  <c r="K1505" i="5"/>
  <c r="K1476" i="5"/>
  <c r="K1449" i="5"/>
  <c r="K1420" i="5"/>
  <c r="K1350" i="5"/>
  <c r="K1326" i="5"/>
  <c r="K1256" i="5"/>
  <c r="K1221" i="5"/>
  <c r="K1192" i="5"/>
  <c r="K1131" i="5"/>
  <c r="K1037" i="5"/>
  <c r="K949" i="5"/>
  <c r="K909" i="5"/>
  <c r="K821" i="5"/>
  <c r="K1502" i="5"/>
  <c r="K1473" i="5"/>
  <c r="K1446" i="5"/>
  <c r="K1417" i="5"/>
  <c r="K1398" i="5"/>
  <c r="K1374" i="5"/>
  <c r="K1345" i="5"/>
  <c r="K1253" i="5"/>
  <c r="K1240" i="5"/>
  <c r="K1219" i="5"/>
  <c r="K1189" i="5"/>
  <c r="K1152" i="5"/>
  <c r="K1128" i="5"/>
  <c r="K1029" i="5"/>
  <c r="K941" i="5"/>
  <c r="K901" i="5"/>
  <c r="K805" i="5"/>
  <c r="K1526" i="5"/>
  <c r="K1497" i="5"/>
  <c r="K1470" i="5"/>
  <c r="K1441" i="5"/>
  <c r="K1396" i="5"/>
  <c r="K1372" i="5"/>
  <c r="K1342" i="5"/>
  <c r="K1321" i="5"/>
  <c r="K1288" i="5"/>
  <c r="K1213" i="5"/>
  <c r="K1184" i="5"/>
  <c r="K1165" i="5"/>
  <c r="K1125" i="5"/>
  <c r="K1013" i="5"/>
  <c r="K933" i="5"/>
  <c r="K893" i="5"/>
  <c r="K1553" i="5"/>
  <c r="K1524" i="5"/>
  <c r="K1494" i="5"/>
  <c r="K1468" i="5"/>
  <c r="K1438" i="5"/>
  <c r="K1414" i="5"/>
  <c r="K1393" i="5"/>
  <c r="K1366" i="5"/>
  <c r="K1337" i="5"/>
  <c r="K1285" i="5"/>
  <c r="K1211" i="5"/>
  <c r="K1181" i="5"/>
  <c r="K1163" i="5"/>
  <c r="K1120" i="5"/>
  <c r="K1005" i="5"/>
  <c r="K877" i="5"/>
  <c r="K1548" i="5"/>
  <c r="K1518" i="5"/>
  <c r="K1492" i="5"/>
  <c r="K1462" i="5"/>
  <c r="K1433" i="5"/>
  <c r="K1390" i="5"/>
  <c r="K1364" i="5"/>
  <c r="K1334" i="5"/>
  <c r="K1304" i="5"/>
  <c r="K1205" i="5"/>
  <c r="K1179" i="5"/>
  <c r="K1160" i="5"/>
  <c r="K1147" i="5"/>
  <c r="K1117" i="5"/>
  <c r="K1077" i="5"/>
  <c r="K997" i="5"/>
  <c r="K869" i="5"/>
  <c r="K1545" i="5"/>
  <c r="K1516" i="5"/>
  <c r="K1489" i="5"/>
  <c r="K1460" i="5"/>
  <c r="K1430" i="5"/>
  <c r="K1412" i="5"/>
  <c r="K1385" i="5"/>
  <c r="K1358" i="5"/>
  <c r="K1332" i="5"/>
  <c r="K1301" i="5"/>
  <c r="K1203" i="5"/>
  <c r="K1176" i="5"/>
  <c r="K1141" i="5"/>
  <c r="K1109" i="5"/>
  <c r="K1069" i="5"/>
  <c r="K989" i="5"/>
  <c r="K853" i="5"/>
  <c r="K1540" i="5"/>
  <c r="K1513" i="5"/>
  <c r="K1484" i="5"/>
  <c r="K1454" i="5"/>
  <c r="K1428" i="5"/>
  <c r="K1409" i="5"/>
  <c r="K1382" i="5"/>
  <c r="K1356" i="5"/>
  <c r="K1296" i="5"/>
  <c r="K1264" i="5"/>
  <c r="K1232" i="5"/>
  <c r="K1200" i="5"/>
  <c r="K1171" i="5"/>
  <c r="K1139" i="5"/>
  <c r="K1101" i="5"/>
  <c r="K1061" i="5"/>
  <c r="K973" i="5"/>
  <c r="K1537" i="5"/>
  <c r="K1510" i="5"/>
  <c r="K1481" i="5"/>
  <c r="K1452" i="5"/>
  <c r="K1425" i="5"/>
  <c r="K1404" i="5"/>
  <c r="K1377" i="5"/>
  <c r="K1353" i="5"/>
  <c r="K1293" i="5"/>
  <c r="K1280" i="5"/>
  <c r="K1261" i="5"/>
  <c r="K1243" i="5"/>
  <c r="K1197" i="5"/>
  <c r="K1155" i="5"/>
  <c r="K1133" i="5"/>
  <c r="K1053" i="5"/>
  <c r="K965" i="5"/>
  <c r="K917" i="5"/>
  <c r="K1550" i="5"/>
  <c r="K1529" i="5"/>
  <c r="K1508" i="5"/>
  <c r="K1486" i="5"/>
  <c r="K1465" i="5"/>
  <c r="K1444" i="5"/>
  <c r="K1422" i="5"/>
  <c r="K1406" i="5"/>
  <c r="K1388" i="5"/>
  <c r="K1369" i="5"/>
  <c r="K1348" i="5"/>
  <c r="K1299" i="5"/>
  <c r="K1248" i="5"/>
  <c r="K1216" i="5"/>
  <c r="K1195" i="5"/>
  <c r="K1173" i="5"/>
  <c r="K1144" i="5"/>
  <c r="K1123" i="5"/>
  <c r="K1045" i="5"/>
  <c r="K981" i="5"/>
  <c r="K885" i="5"/>
  <c r="K813" i="5"/>
  <c r="K1542" i="5"/>
  <c r="K1521" i="5"/>
  <c r="K1500" i="5"/>
  <c r="K1478" i="5"/>
  <c r="K1457" i="5"/>
  <c r="K1436" i="5"/>
  <c r="K1380" i="5"/>
  <c r="K1361" i="5"/>
  <c r="K1340" i="5"/>
  <c r="K1324" i="5"/>
  <c r="K1259" i="5"/>
  <c r="K1245" i="5"/>
  <c r="K1208" i="5"/>
  <c r="K1187" i="5"/>
  <c r="K1136" i="5"/>
  <c r="K1115" i="5"/>
  <c r="K1085" i="5"/>
  <c r="K1021" i="5"/>
  <c r="K957" i="5"/>
  <c r="K925" i="5"/>
  <c r="K861" i="5"/>
  <c r="K1552" i="5"/>
  <c r="K1544" i="5"/>
  <c r="K1536" i="5"/>
  <c r="K1528" i="5"/>
  <c r="K1520" i="5"/>
  <c r="K1512" i="5"/>
  <c r="K1504" i="5"/>
  <c r="K1496" i="5"/>
  <c r="K1488" i="5"/>
  <c r="K1480" i="5"/>
  <c r="K1472" i="5"/>
  <c r="K1464" i="5"/>
  <c r="K1456" i="5"/>
  <c r="K1448" i="5"/>
  <c r="K1440" i="5"/>
  <c r="K1432" i="5"/>
  <c r="K1424" i="5"/>
  <c r="K1416" i="5"/>
  <c r="K1408" i="5"/>
  <c r="K1400" i="5"/>
  <c r="K1392" i="5"/>
  <c r="K1384" i="5"/>
  <c r="K1376" i="5"/>
  <c r="K1368" i="5"/>
  <c r="K1360" i="5"/>
  <c r="K1352" i="5"/>
  <c r="K1344" i="5"/>
  <c r="K1336" i="5"/>
  <c r="K1328" i="5"/>
  <c r="K1303" i="5"/>
  <c r="K1295" i="5"/>
  <c r="K1287" i="5"/>
  <c r="K1279" i="5"/>
  <c r="K1271" i="5"/>
  <c r="K1263" i="5"/>
  <c r="K1255" i="5"/>
  <c r="K1239" i="5"/>
  <c r="K1231" i="5"/>
  <c r="K1215" i="5"/>
  <c r="K1207" i="5"/>
  <c r="K1199" i="5"/>
  <c r="K1191" i="5"/>
  <c r="K1183" i="5"/>
  <c r="K1175" i="5"/>
  <c r="K1159" i="5"/>
  <c r="K1151" i="5"/>
  <c r="K1143" i="5"/>
  <c r="K1135" i="5"/>
  <c r="K1127" i="5"/>
  <c r="K1119" i="5"/>
  <c r="K1111" i="5"/>
  <c r="K1103" i="5"/>
  <c r="K1095" i="5"/>
  <c r="K1079" i="5"/>
  <c r="K1071" i="5"/>
  <c r="K1063" i="5"/>
  <c r="K1055" i="5"/>
  <c r="K1047" i="5"/>
  <c r="K1039" i="5"/>
  <c r="K1031" i="5"/>
  <c r="K1023" i="5"/>
  <c r="K1015" i="5"/>
  <c r="K1007" i="5"/>
  <c r="K999" i="5"/>
  <c r="K991" i="5"/>
  <c r="K983" i="5"/>
  <c r="K975" i="5"/>
  <c r="K967" i="5"/>
  <c r="K959" i="5"/>
  <c r="K951" i="5"/>
  <c r="K943" i="5"/>
  <c r="K935" i="5"/>
  <c r="K919" i="5"/>
  <c r="K911" i="5"/>
  <c r="K903" i="5"/>
  <c r="K895" i="5"/>
  <c r="K887" i="5"/>
  <c r="K879" i="5"/>
  <c r="K871" i="5"/>
  <c r="K863" i="5"/>
  <c r="K855" i="5"/>
  <c r="K815" i="5"/>
  <c r="K807" i="5"/>
  <c r="K799" i="5"/>
  <c r="K1551" i="5"/>
  <c r="K1543" i="5"/>
  <c r="K1535" i="5"/>
  <c r="K1527" i="5"/>
  <c r="K1519" i="5"/>
  <c r="K1511" i="5"/>
  <c r="K1503" i="5"/>
  <c r="K1495" i="5"/>
  <c r="K1487" i="5"/>
  <c r="K1479" i="5"/>
  <c r="K1471" i="5"/>
  <c r="K1463" i="5"/>
  <c r="K1455" i="5"/>
  <c r="K1447" i="5"/>
  <c r="K1439" i="5"/>
  <c r="K1431" i="5"/>
  <c r="K1423" i="5"/>
  <c r="K1407" i="5"/>
  <c r="K1399" i="5"/>
  <c r="K1391" i="5"/>
  <c r="K1383" i="5"/>
  <c r="K1367" i="5"/>
  <c r="K1359" i="5"/>
  <c r="K1351" i="5"/>
  <c r="K1343" i="5"/>
  <c r="K1335" i="5"/>
  <c r="K1319" i="5"/>
  <c r="K1302" i="5"/>
  <c r="K1294" i="5"/>
  <c r="K1286" i="5"/>
  <c r="K1278" i="5"/>
  <c r="K1270" i="5"/>
  <c r="K1262" i="5"/>
  <c r="K1254" i="5"/>
  <c r="K1238" i="5"/>
  <c r="K1214" i="5"/>
  <c r="K1206" i="5"/>
  <c r="K1198" i="5"/>
  <c r="K1190" i="5"/>
  <c r="K1182" i="5"/>
  <c r="K1174" i="5"/>
  <c r="K1158" i="5"/>
  <c r="K1150" i="5"/>
  <c r="K1142" i="5"/>
  <c r="K1134" i="5"/>
  <c r="K1126" i="5"/>
  <c r="K1118" i="5"/>
  <c r="K1110" i="5"/>
  <c r="K1102" i="5"/>
  <c r="K1094" i="5"/>
  <c r="K1086" i="5"/>
  <c r="K1078" i="5"/>
  <c r="K1070" i="5"/>
  <c r="K1062" i="5"/>
  <c r="K1054" i="5"/>
  <c r="K1046" i="5"/>
  <c r="K1038" i="5"/>
  <c r="K1030" i="5"/>
  <c r="K1022" i="5"/>
  <c r="K1014" i="5"/>
  <c r="K1006" i="5"/>
  <c r="K998" i="5"/>
  <c r="K990" i="5"/>
  <c r="K982" i="5"/>
  <c r="K974" i="5"/>
  <c r="K966" i="5"/>
  <c r="K958" i="5"/>
  <c r="K950" i="5"/>
  <c r="K942" i="5"/>
  <c r="K934" i="5"/>
  <c r="K918" i="5"/>
  <c r="K910" i="5"/>
  <c r="K902" i="5"/>
  <c r="K894" i="5"/>
  <c r="K886" i="5"/>
  <c r="K878" i="5"/>
  <c r="K870" i="5"/>
  <c r="K862" i="5"/>
  <c r="K854" i="5"/>
  <c r="K822" i="5"/>
  <c r="K814" i="5"/>
  <c r="K806" i="5"/>
  <c r="K798" i="5"/>
  <c r="K1549" i="5"/>
  <c r="K1541" i="5"/>
  <c r="K1533" i="5"/>
  <c r="K1525" i="5"/>
  <c r="K1517" i="5"/>
  <c r="K1509" i="5"/>
  <c r="K1501" i="5"/>
  <c r="K1493" i="5"/>
  <c r="K1485" i="5"/>
  <c r="K1477" i="5"/>
  <c r="K1469" i="5"/>
  <c r="K1461" i="5"/>
  <c r="K1453" i="5"/>
  <c r="K1445" i="5"/>
  <c r="K1437" i="5"/>
  <c r="K1429" i="5"/>
  <c r="K1421" i="5"/>
  <c r="K1405" i="5"/>
  <c r="K1397" i="5"/>
  <c r="K1389" i="5"/>
  <c r="K1381" i="5"/>
  <c r="K1373" i="5"/>
  <c r="K1365" i="5"/>
  <c r="K1357" i="5"/>
  <c r="K1349" i="5"/>
  <c r="K1341" i="5"/>
  <c r="K1333" i="5"/>
  <c r="K1317" i="5"/>
  <c r="K1300" i="5"/>
  <c r="K1276" i="5"/>
  <c r="K1260" i="5"/>
  <c r="K1252" i="5"/>
  <c r="K1220" i="5"/>
  <c r="K1212" i="5"/>
  <c r="K1204" i="5"/>
  <c r="K1196" i="5"/>
  <c r="K1188" i="5"/>
  <c r="K1180" i="5"/>
  <c r="K1172" i="5"/>
  <c r="K1164" i="5"/>
  <c r="K1140" i="5"/>
  <c r="K1132" i="5"/>
  <c r="K1124" i="5"/>
  <c r="K1116" i="5"/>
  <c r="K1108" i="5"/>
  <c r="K1100" i="5"/>
  <c r="K1092" i="5"/>
  <c r="K1076" i="5"/>
  <c r="K1068" i="5"/>
  <c r="K1060" i="5"/>
  <c r="K1052" i="5"/>
  <c r="K1044" i="5"/>
  <c r="K1036" i="5"/>
  <c r="K1028" i="5"/>
  <c r="K1020" i="5"/>
  <c r="K1012" i="5"/>
  <c r="K1004" i="5"/>
  <c r="K996" i="5"/>
  <c r="K988" i="5"/>
  <c r="K980" i="5"/>
  <c r="K972" i="5"/>
  <c r="K964" i="5"/>
  <c r="K956" i="5"/>
  <c r="K948" i="5"/>
  <c r="K940" i="5"/>
  <c r="K932" i="5"/>
  <c r="K924" i="5"/>
  <c r="K916" i="5"/>
  <c r="K908" i="5"/>
  <c r="K900" i="5"/>
  <c r="K892" i="5"/>
  <c r="K884" i="5"/>
  <c r="K876" i="5"/>
  <c r="K868" i="5"/>
  <c r="K860" i="5"/>
  <c r="K852" i="5"/>
  <c r="K820" i="5"/>
  <c r="K812" i="5"/>
  <c r="K804" i="5"/>
  <c r="K1107" i="5"/>
  <c r="K1091" i="5"/>
  <c r="K1083" i="5"/>
  <c r="K1075" i="5"/>
  <c r="K1067" i="5"/>
  <c r="K1059" i="5"/>
  <c r="K1051" i="5"/>
  <c r="K1043" i="5"/>
  <c r="K1035" i="5"/>
  <c r="K1027" i="5"/>
  <c r="K1019" i="5"/>
  <c r="K1011" i="5"/>
  <c r="K1003" i="5"/>
  <c r="K995" i="5"/>
  <c r="K987" i="5"/>
  <c r="K979" i="5"/>
  <c r="K971" i="5"/>
  <c r="K963" i="5"/>
  <c r="K955" i="5"/>
  <c r="K947" i="5"/>
  <c r="K939" i="5"/>
  <c r="K931" i="5"/>
  <c r="K923" i="5"/>
  <c r="K915" i="5"/>
  <c r="K907" i="5"/>
  <c r="K899" i="5"/>
  <c r="K891" i="5"/>
  <c r="K883" i="5"/>
  <c r="K875" i="5"/>
  <c r="K867" i="5"/>
  <c r="K859" i="5"/>
  <c r="K851" i="5"/>
  <c r="K819" i="5"/>
  <c r="K811" i="5"/>
  <c r="K803" i="5"/>
  <c r="K1555" i="5"/>
  <c r="K1547" i="5"/>
  <c r="K1539" i="5"/>
  <c r="K1531" i="5"/>
  <c r="K1523" i="5"/>
  <c r="K1515" i="5"/>
  <c r="K1507" i="5"/>
  <c r="K1499" i="5"/>
  <c r="K1491" i="5"/>
  <c r="K1483" i="5"/>
  <c r="K1475" i="5"/>
  <c r="K1467" i="5"/>
  <c r="K1459" i="5"/>
  <c r="K1451" i="5"/>
  <c r="K1443" i="5"/>
  <c r="K1435" i="5"/>
  <c r="K1427" i="5"/>
  <c r="K1419" i="5"/>
  <c r="K1411" i="5"/>
  <c r="K1395" i="5"/>
  <c r="K1387" i="5"/>
  <c r="K1379" i="5"/>
  <c r="K1371" i="5"/>
  <c r="K1363" i="5"/>
  <c r="K1355" i="5"/>
  <c r="K1347" i="5"/>
  <c r="K1339" i="5"/>
  <c r="K1331" i="5"/>
  <c r="K1323" i="5"/>
  <c r="K1298" i="5"/>
  <c r="K1290" i="5"/>
  <c r="K1274" i="5"/>
  <c r="K1266" i="5"/>
  <c r="K1258" i="5"/>
  <c r="K1250" i="5"/>
  <c r="K1242" i="5"/>
  <c r="K1218" i="5"/>
  <c r="K1210" i="5"/>
  <c r="K1202" i="5"/>
  <c r="K1194" i="5"/>
  <c r="K1186" i="5"/>
  <c r="K1178" i="5"/>
  <c r="K1170" i="5"/>
  <c r="K1162" i="5"/>
  <c r="K1154" i="5"/>
  <c r="K1146" i="5"/>
  <c r="K1138" i="5"/>
  <c r="K1130" i="5"/>
  <c r="K1122" i="5"/>
  <c r="K1114" i="5"/>
  <c r="K1106" i="5"/>
  <c r="K1098" i="5"/>
  <c r="K1090" i="5"/>
  <c r="K1082" i="5"/>
  <c r="K1074" i="5"/>
  <c r="K1066" i="5"/>
  <c r="K1058" i="5"/>
  <c r="K1050" i="5"/>
  <c r="K1042" i="5"/>
  <c r="K1034" i="5"/>
  <c r="K1026" i="5"/>
  <c r="K1018" i="5"/>
  <c r="K1010" i="5"/>
  <c r="K1002" i="5"/>
  <c r="K994" i="5"/>
  <c r="K986" i="5"/>
  <c r="K978" i="5"/>
  <c r="K970" i="5"/>
  <c r="K962" i="5"/>
  <c r="K954" i="5"/>
  <c r="K946" i="5"/>
  <c r="K938" i="5"/>
  <c r="K922" i="5"/>
  <c r="K914" i="5"/>
  <c r="K906" i="5"/>
  <c r="K898" i="5"/>
  <c r="K890" i="5"/>
  <c r="K882" i="5"/>
  <c r="K874" i="5"/>
  <c r="K866" i="5"/>
  <c r="K858" i="5"/>
  <c r="K850" i="5"/>
  <c r="K818" i="5"/>
  <c r="K810" i="5"/>
  <c r="K802" i="5"/>
  <c r="K1554" i="5"/>
  <c r="K1546" i="5"/>
  <c r="K1538" i="5"/>
  <c r="K1530" i="5"/>
  <c r="K1522" i="5"/>
  <c r="K1514" i="5"/>
  <c r="K1506" i="5"/>
  <c r="K1498" i="5"/>
  <c r="K1490" i="5"/>
  <c r="K1482" i="5"/>
  <c r="K1474" i="5"/>
  <c r="K1466" i="5"/>
  <c r="K1458" i="5"/>
  <c r="K1450" i="5"/>
  <c r="K1442" i="5"/>
  <c r="K1434" i="5"/>
  <c r="K1426" i="5"/>
  <c r="K1418" i="5"/>
  <c r="K1410" i="5"/>
  <c r="K1394" i="5"/>
  <c r="K1386" i="5"/>
  <c r="K1378" i="5"/>
  <c r="K1370" i="5"/>
  <c r="K1362" i="5"/>
  <c r="K1354" i="5"/>
  <c r="K1346" i="5"/>
  <c r="K1338" i="5"/>
  <c r="K1330" i="5"/>
  <c r="K1322" i="5"/>
  <c r="K1305" i="5"/>
  <c r="K1297" i="5"/>
  <c r="K1289" i="5"/>
  <c r="K1273" i="5"/>
  <c r="K1265" i="5"/>
  <c r="K1257" i="5"/>
  <c r="K1233" i="5"/>
  <c r="K1217" i="5"/>
  <c r="K1209" i="5"/>
  <c r="K1201" i="5"/>
  <c r="K1193" i="5"/>
  <c r="K1185" i="5"/>
  <c r="K1177" i="5"/>
  <c r="K1169" i="5"/>
  <c r="K1161" i="5"/>
  <c r="K1145" i="5"/>
  <c r="K1137" i="5"/>
  <c r="K1129" i="5"/>
  <c r="K1121" i="5"/>
  <c r="K1113" i="5"/>
  <c r="K1105" i="5"/>
  <c r="K1097" i="5"/>
  <c r="K1081" i="5"/>
  <c r="K1073" i="5"/>
  <c r="K1065" i="5"/>
  <c r="K1057" i="5"/>
  <c r="K1049" i="5"/>
  <c r="K1041" i="5"/>
  <c r="K1033" i="5"/>
  <c r="K1025" i="5"/>
  <c r="K1017" i="5"/>
  <c r="K1009" i="5"/>
  <c r="K1001" i="5"/>
  <c r="K993" i="5"/>
  <c r="K985" i="5"/>
  <c r="K977" i="5"/>
  <c r="K969" i="5"/>
  <c r="K961" i="5"/>
  <c r="K953" i="5"/>
  <c r="K945" i="5"/>
  <c r="K937" i="5"/>
  <c r="K921" i="5"/>
  <c r="K913" i="5"/>
  <c r="K905" i="5"/>
  <c r="K897" i="5"/>
  <c r="K889" i="5"/>
  <c r="K881" i="5"/>
  <c r="K873" i="5"/>
  <c r="K865" i="5"/>
  <c r="K857" i="5"/>
  <c r="K817" i="5"/>
  <c r="K809" i="5"/>
  <c r="K801" i="5"/>
  <c r="K1112" i="5"/>
  <c r="K1104" i="5"/>
  <c r="K1088" i="5"/>
  <c r="K1080" i="5"/>
  <c r="K1072" i="5"/>
  <c r="K1064" i="5"/>
  <c r="K1056" i="5"/>
  <c r="K1048" i="5"/>
  <c r="K1040" i="5"/>
  <c r="K1032" i="5"/>
  <c r="K1024" i="5"/>
  <c r="K1016" i="5"/>
  <c r="K1008" i="5"/>
  <c r="K1000" i="5"/>
  <c r="K992" i="5"/>
  <c r="K984" i="5"/>
  <c r="K976" i="5"/>
  <c r="K968" i="5"/>
  <c r="K960" i="5"/>
  <c r="K952" i="5"/>
  <c r="K944" i="5"/>
  <c r="K936" i="5"/>
  <c r="K920" i="5"/>
  <c r="K912" i="5"/>
  <c r="K904" i="5"/>
  <c r="K896" i="5"/>
  <c r="K888" i="5"/>
  <c r="K880" i="5"/>
  <c r="K872" i="5"/>
  <c r="K864" i="5"/>
  <c r="K856" i="5"/>
  <c r="K816" i="5"/>
  <c r="K808" i="5"/>
  <c r="K800" i="5"/>
  <c r="K790" i="5"/>
  <c r="K782" i="5"/>
  <c r="K774" i="5"/>
  <c r="K766" i="5"/>
  <c r="K758" i="5"/>
  <c r="K750" i="5"/>
  <c r="K742" i="5"/>
  <c r="K734" i="5"/>
  <c r="K726" i="5"/>
  <c r="K718" i="5"/>
  <c r="K710" i="5"/>
  <c r="K702" i="5"/>
  <c r="K694" i="5"/>
  <c r="K685" i="5"/>
  <c r="K677" i="5"/>
  <c r="K669" i="5"/>
  <c r="K661" i="5"/>
  <c r="K653" i="5"/>
  <c r="K645" i="5"/>
  <c r="K637" i="5"/>
  <c r="K629" i="5"/>
  <c r="K621" i="5"/>
  <c r="K613" i="5"/>
  <c r="K605" i="5"/>
  <c r="K597" i="5"/>
  <c r="K589" i="5"/>
  <c r="K581" i="5"/>
  <c r="K573" i="5"/>
  <c r="K565" i="5"/>
  <c r="K557" i="5"/>
  <c r="K549" i="5"/>
  <c r="K541" i="5"/>
  <c r="K533" i="5"/>
  <c r="K525" i="5"/>
  <c r="K517" i="5"/>
  <c r="K509" i="5"/>
  <c r="K501" i="5"/>
  <c r="K493" i="5"/>
  <c r="K485" i="5"/>
  <c r="K477" i="5"/>
  <c r="K469" i="5"/>
  <c r="K461" i="5"/>
  <c r="K453" i="5"/>
  <c r="K445" i="5"/>
  <c r="K437" i="5"/>
  <c r="K429" i="5"/>
  <c r="K421" i="5"/>
  <c r="K413" i="5"/>
  <c r="K405" i="5"/>
  <c r="K397" i="5"/>
  <c r="K389" i="5"/>
  <c r="K372" i="5"/>
  <c r="K364" i="5"/>
  <c r="K356" i="5"/>
  <c r="K348" i="5"/>
  <c r="K340" i="5"/>
  <c r="K332" i="5"/>
  <c r="K324" i="5"/>
  <c r="K316" i="5"/>
  <c r="K308" i="5"/>
  <c r="K300" i="5"/>
  <c r="K292" i="5"/>
  <c r="K284" i="5"/>
  <c r="K276" i="5"/>
  <c r="K268" i="5"/>
  <c r="K260" i="5"/>
  <c r="K252" i="5"/>
  <c r="K244" i="5"/>
  <c r="K236" i="5"/>
  <c r="K228" i="5"/>
  <c r="K220" i="5"/>
  <c r="K212" i="5"/>
  <c r="K204" i="5"/>
  <c r="K176" i="5"/>
  <c r="K114" i="5"/>
  <c r="K82" i="5"/>
  <c r="K50" i="5"/>
  <c r="K2018" i="5"/>
  <c r="K1954" i="5"/>
  <c r="K1890" i="5"/>
  <c r="K1826" i="5"/>
  <c r="K1762" i="5"/>
  <c r="K1698" i="5"/>
  <c r="K1634" i="5"/>
  <c r="K1570" i="5"/>
  <c r="K797" i="5"/>
  <c r="K789" i="5"/>
  <c r="K781" i="5"/>
  <c r="K773" i="5"/>
  <c r="K765" i="5"/>
  <c r="K757" i="5"/>
  <c r="K749" i="5"/>
  <c r="K741" i="5"/>
  <c r="K733" i="5"/>
  <c r="K725" i="5"/>
  <c r="K717" i="5"/>
  <c r="K709" i="5"/>
  <c r="K701" i="5"/>
  <c r="K693" i="5"/>
  <c r="K684" i="5"/>
  <c r="K676" i="5"/>
  <c r="K668" i="5"/>
  <c r="K660" i="5"/>
  <c r="K652" i="5"/>
  <c r="K644" i="5"/>
  <c r="K636" i="5"/>
  <c r="K628" i="5"/>
  <c r="K620" i="5"/>
  <c r="K612" i="5"/>
  <c r="K604" i="5"/>
  <c r="K596" i="5"/>
  <c r="K588" i="5"/>
  <c r="K580" i="5"/>
  <c r="K572" i="5"/>
  <c r="K564" i="5"/>
  <c r="K556" i="5"/>
  <c r="K548" i="5"/>
  <c r="K540" i="5"/>
  <c r="K532" i="5"/>
  <c r="K524" i="5"/>
  <c r="K516" i="5"/>
  <c r="K508" i="5"/>
  <c r="K500" i="5"/>
  <c r="K492" i="5"/>
  <c r="K484" i="5"/>
  <c r="K476" i="5"/>
  <c r="K468" i="5"/>
  <c r="K460" i="5"/>
  <c r="K452" i="5"/>
  <c r="K444" i="5"/>
  <c r="K436" i="5"/>
  <c r="K428" i="5"/>
  <c r="K420" i="5"/>
  <c r="K412" i="5"/>
  <c r="K404" i="5"/>
  <c r="K396" i="5"/>
  <c r="K388" i="5"/>
  <c r="K380" i="5"/>
  <c r="K371" i="5"/>
  <c r="K363" i="5"/>
  <c r="K355" i="5"/>
  <c r="K347" i="5"/>
  <c r="K339" i="5"/>
  <c r="K331" i="5"/>
  <c r="K323" i="5"/>
  <c r="K315" i="5"/>
  <c r="K307" i="5"/>
  <c r="K299" i="5"/>
  <c r="K291" i="5"/>
  <c r="K283" i="5"/>
  <c r="K275" i="5"/>
  <c r="K267" i="5"/>
  <c r="K259" i="5"/>
  <c r="K251" i="5"/>
  <c r="K243" i="5"/>
  <c r="K235" i="5"/>
  <c r="K227" i="5"/>
  <c r="K219" i="5"/>
  <c r="K211" i="5"/>
  <c r="K203" i="5"/>
  <c r="K170" i="5"/>
  <c r="K106" i="5"/>
  <c r="K74" i="5"/>
  <c r="K42" i="5"/>
  <c r="K2074" i="5"/>
  <c r="K2010" i="5"/>
  <c r="K1946" i="5"/>
  <c r="K1882" i="5"/>
  <c r="K1818" i="5"/>
  <c r="K1754" i="5"/>
  <c r="K1690" i="5"/>
  <c r="K1626" i="5"/>
  <c r="K1562" i="5"/>
  <c r="K796" i="5"/>
  <c r="K788" i="5"/>
  <c r="K780" i="5"/>
  <c r="K772" i="5"/>
  <c r="K764" i="5"/>
  <c r="K756" i="5"/>
  <c r="K748" i="5"/>
  <c r="K740" i="5"/>
  <c r="K732" i="5"/>
  <c r="K724" i="5"/>
  <c r="K716" i="5"/>
  <c r="K708" i="5"/>
  <c r="K700" i="5"/>
  <c r="K692" i="5"/>
  <c r="K683" i="5"/>
  <c r="K675" i="5"/>
  <c r="K667" i="5"/>
  <c r="K659" i="5"/>
  <c r="K651" i="5"/>
  <c r="K643" i="5"/>
  <c r="K635" i="5"/>
  <c r="K627" i="5"/>
  <c r="K619" i="5"/>
  <c r="K611" i="5"/>
  <c r="K603" i="5"/>
  <c r="K595" i="5"/>
  <c r="K587" i="5"/>
  <c r="K579" i="5"/>
  <c r="K571" i="5"/>
  <c r="K563" i="5"/>
  <c r="K555" i="5"/>
  <c r="K547" i="5"/>
  <c r="K539" i="5"/>
  <c r="K531" i="5"/>
  <c r="K523" i="5"/>
  <c r="K515" i="5"/>
  <c r="K507" i="5"/>
  <c r="K499" i="5"/>
  <c r="K491" i="5"/>
  <c r="K483" i="5"/>
  <c r="K475" i="5"/>
  <c r="K467" i="5"/>
  <c r="K459" i="5"/>
  <c r="K451" i="5"/>
  <c r="K443" i="5"/>
  <c r="K435" i="5"/>
  <c r="K427" i="5"/>
  <c r="K419" i="5"/>
  <c r="K411" i="5"/>
  <c r="K403" i="5"/>
  <c r="K395" i="5"/>
  <c r="K387" i="5"/>
  <c r="K379" i="5"/>
  <c r="K370" i="5"/>
  <c r="K362" i="5"/>
  <c r="K346" i="5"/>
  <c r="K338" i="5"/>
  <c r="K330" i="5"/>
  <c r="K322" i="5"/>
  <c r="K314" i="5"/>
  <c r="K306" i="5"/>
  <c r="K298" i="5"/>
  <c r="K290" i="5"/>
  <c r="K282" i="5"/>
  <c r="K274" i="5"/>
  <c r="K266" i="5"/>
  <c r="K258" i="5"/>
  <c r="K250" i="5"/>
  <c r="K242" i="5"/>
  <c r="K234" i="5"/>
  <c r="K226" i="5"/>
  <c r="K218" i="5"/>
  <c r="K210" i="5"/>
  <c r="K202" i="5"/>
  <c r="K162" i="5"/>
  <c r="K98" i="5"/>
  <c r="K34" i="5"/>
  <c r="K2066" i="5"/>
  <c r="K2002" i="5"/>
  <c r="K1938" i="5"/>
  <c r="K1874" i="5"/>
  <c r="K1810" i="5"/>
  <c r="K1746" i="5"/>
  <c r="K1682" i="5"/>
  <c r="K1618" i="5"/>
  <c r="K795" i="5"/>
  <c r="K787" i="5"/>
  <c r="K779" i="5"/>
  <c r="K771" i="5"/>
  <c r="K763" i="5"/>
  <c r="K755" i="5"/>
  <c r="K747" i="5"/>
  <c r="K739" i="5"/>
  <c r="K731" i="5"/>
  <c r="K723" i="5"/>
  <c r="K715" i="5"/>
  <c r="K707" i="5"/>
  <c r="K699" i="5"/>
  <c r="K691" i="5"/>
  <c r="K682" i="5"/>
  <c r="K674" i="5"/>
  <c r="K666" i="5"/>
  <c r="K658" i="5"/>
  <c r="K650" i="5"/>
  <c r="K642" i="5"/>
  <c r="K634" i="5"/>
  <c r="K626" i="5"/>
  <c r="K618" i="5"/>
  <c r="K610" i="5"/>
  <c r="K602" i="5"/>
  <c r="K594" i="5"/>
  <c r="K586" i="5"/>
  <c r="K578" i="5"/>
  <c r="K570" i="5"/>
  <c r="K562" i="5"/>
  <c r="K554" i="5"/>
  <c r="K546" i="5"/>
  <c r="K538" i="5"/>
  <c r="K530" i="5"/>
  <c r="K522" i="5"/>
  <c r="K514" i="5"/>
  <c r="K506" i="5"/>
  <c r="K498" i="5"/>
  <c r="K490" i="5"/>
  <c r="K482" i="5"/>
  <c r="K474" i="5"/>
  <c r="K466" i="5"/>
  <c r="K458" i="5"/>
  <c r="K450" i="5"/>
  <c r="K442" i="5"/>
  <c r="K434" i="5"/>
  <c r="K426" i="5"/>
  <c r="K418" i="5"/>
  <c r="K410" i="5"/>
  <c r="K402" i="5"/>
  <c r="K394" i="5"/>
  <c r="K386" i="5"/>
  <c r="K378" i="5"/>
  <c r="K361" i="5"/>
  <c r="K353" i="5"/>
  <c r="K337" i="5"/>
  <c r="K329" i="5"/>
  <c r="K321" i="5"/>
  <c r="K313" i="5"/>
  <c r="K305" i="5"/>
  <c r="K297" i="5"/>
  <c r="K289" i="5"/>
  <c r="K281" i="5"/>
  <c r="K273" i="5"/>
  <c r="K265" i="5"/>
  <c r="K257" i="5"/>
  <c r="K249" i="5"/>
  <c r="K241" i="5"/>
  <c r="K233" i="5"/>
  <c r="K225" i="5"/>
  <c r="K217" i="5"/>
  <c r="K209" i="5"/>
  <c r="K201" i="5"/>
  <c r="K154" i="5"/>
  <c r="K90" i="5"/>
  <c r="K66" i="5"/>
  <c r="K26" i="5"/>
  <c r="K2058" i="5"/>
  <c r="K1994" i="5"/>
  <c r="K1930" i="5"/>
  <c r="K1866" i="5"/>
  <c r="K1802" i="5"/>
  <c r="K1738" i="5"/>
  <c r="K1674" i="5"/>
  <c r="K1610" i="5"/>
  <c r="K794" i="5"/>
  <c r="K786" i="5"/>
  <c r="K778" i="5"/>
  <c r="K770" i="5"/>
  <c r="K762" i="5"/>
  <c r="K754" i="5"/>
  <c r="K746" i="5"/>
  <c r="K738" i="5"/>
  <c r="K730" i="5"/>
  <c r="K722" i="5"/>
  <c r="K714" i="5"/>
  <c r="K706" i="5"/>
  <c r="K698" i="5"/>
  <c r="K689" i="5"/>
  <c r="K681" i="5"/>
  <c r="K673" i="5"/>
  <c r="K665" i="5"/>
  <c r="K657" i="5"/>
  <c r="K649" i="5"/>
  <c r="K641" i="5"/>
  <c r="K633" i="5"/>
  <c r="K625" i="5"/>
  <c r="K617" i="5"/>
  <c r="K609" i="5"/>
  <c r="K601" i="5"/>
  <c r="K593" i="5"/>
  <c r="K585" i="5"/>
  <c r="K577" i="5"/>
  <c r="K569" i="5"/>
  <c r="K561" i="5"/>
  <c r="K553" i="5"/>
  <c r="K545" i="5"/>
  <c r="K537" i="5"/>
  <c r="K529" i="5"/>
  <c r="K521" i="5"/>
  <c r="K513" i="5"/>
  <c r="K505" i="5"/>
  <c r="K497" i="5"/>
  <c r="K489" i="5"/>
  <c r="K481" i="5"/>
  <c r="K473" i="5"/>
  <c r="K465" i="5"/>
  <c r="K457" i="5"/>
  <c r="K449" i="5"/>
  <c r="K441" i="5"/>
  <c r="K433" i="5"/>
  <c r="K425" i="5"/>
  <c r="K417" i="5"/>
  <c r="K409" i="5"/>
  <c r="K401" i="5"/>
  <c r="K393" i="5"/>
  <c r="K385" i="5"/>
  <c r="K376" i="5"/>
  <c r="K360" i="5"/>
  <c r="K352" i="5"/>
  <c r="K344" i="5"/>
  <c r="K336" i="5"/>
  <c r="K328" i="5"/>
  <c r="K320" i="5"/>
  <c r="K312" i="5"/>
  <c r="K304" i="5"/>
  <c r="K296" i="5"/>
  <c r="K288" i="5"/>
  <c r="K280" i="5"/>
  <c r="K272" i="5"/>
  <c r="K264" i="5"/>
  <c r="K256" i="5"/>
  <c r="K248" i="5"/>
  <c r="K240" i="5"/>
  <c r="K232" i="5"/>
  <c r="K224" i="5"/>
  <c r="K216" i="5"/>
  <c r="K208" i="5"/>
  <c r="K200" i="5"/>
  <c r="K146" i="5"/>
  <c r="K2050" i="5"/>
  <c r="K1986" i="5"/>
  <c r="K1922" i="5"/>
  <c r="K1858" i="5"/>
  <c r="K1794" i="5"/>
  <c r="K1730" i="5"/>
  <c r="K1666" i="5"/>
  <c r="K1602" i="5"/>
  <c r="K793" i="5"/>
  <c r="K785" i="5"/>
  <c r="K777" i="5"/>
  <c r="K769" i="5"/>
  <c r="K761" i="5"/>
  <c r="K753" i="5"/>
  <c r="K745" i="5"/>
  <c r="K737" i="5"/>
  <c r="K729" i="5"/>
  <c r="K721" i="5"/>
  <c r="K713" i="5"/>
  <c r="K705" i="5"/>
  <c r="K697" i="5"/>
  <c r="K688" i="5"/>
  <c r="K680" i="5"/>
  <c r="K672" i="5"/>
  <c r="K664" i="5"/>
  <c r="K656" i="5"/>
  <c r="K648" i="5"/>
  <c r="K640" i="5"/>
  <c r="K632" i="5"/>
  <c r="K624" i="5"/>
  <c r="K616" i="5"/>
  <c r="K608" i="5"/>
  <c r="K600" i="5"/>
  <c r="K592" i="5"/>
  <c r="K584" i="5"/>
  <c r="K576" i="5"/>
  <c r="K568" i="5"/>
  <c r="K560" i="5"/>
  <c r="K552" i="5"/>
  <c r="K544" i="5"/>
  <c r="K536" i="5"/>
  <c r="K528" i="5"/>
  <c r="K520" i="5"/>
  <c r="K512" i="5"/>
  <c r="K504" i="5"/>
  <c r="K496" i="5"/>
  <c r="K488" i="5"/>
  <c r="K480" i="5"/>
  <c r="K472" i="5"/>
  <c r="K464" i="5"/>
  <c r="K456" i="5"/>
  <c r="K448" i="5"/>
  <c r="K440" i="5"/>
  <c r="K432" i="5"/>
  <c r="K424" i="5"/>
  <c r="K416" i="5"/>
  <c r="K408" i="5"/>
  <c r="K400" i="5"/>
  <c r="K392" i="5"/>
  <c r="K384" i="5"/>
  <c r="K375" i="5"/>
  <c r="K359" i="5"/>
  <c r="K351" i="5"/>
  <c r="K335" i="5"/>
  <c r="K327" i="5"/>
  <c r="K319" i="5"/>
  <c r="K311" i="5"/>
  <c r="K303" i="5"/>
  <c r="K295" i="5"/>
  <c r="K287" i="5"/>
  <c r="K279" i="5"/>
  <c r="K271" i="5"/>
  <c r="K263" i="5"/>
  <c r="K255" i="5"/>
  <c r="K247" i="5"/>
  <c r="K239" i="5"/>
  <c r="K231" i="5"/>
  <c r="K223" i="5"/>
  <c r="K215" i="5"/>
  <c r="K207" i="5"/>
  <c r="K199" i="5"/>
  <c r="K138" i="5"/>
  <c r="K2042" i="5"/>
  <c r="K1978" i="5"/>
  <c r="K1914" i="5"/>
  <c r="K1850" i="5"/>
  <c r="K1786" i="5"/>
  <c r="K1722" i="5"/>
  <c r="K1658" i="5"/>
  <c r="K1594" i="5"/>
  <c r="K792" i="5"/>
  <c r="K784" i="5"/>
  <c r="K776" i="5"/>
  <c r="K768" i="5"/>
  <c r="K760" i="5"/>
  <c r="K752" i="5"/>
  <c r="K744" i="5"/>
  <c r="K736" i="5"/>
  <c r="K728" i="5"/>
  <c r="K720" i="5"/>
  <c r="K712" i="5"/>
  <c r="K704" i="5"/>
  <c r="K696" i="5"/>
  <c r="K687" i="5"/>
  <c r="K679" i="5"/>
  <c r="K671" i="5"/>
  <c r="K663" i="5"/>
  <c r="K655" i="5"/>
  <c r="K647" i="5"/>
  <c r="K639" i="5"/>
  <c r="K631" i="5"/>
  <c r="K623" i="5"/>
  <c r="K615" i="5"/>
  <c r="K607" i="5"/>
  <c r="K599" i="5"/>
  <c r="K591" i="5"/>
  <c r="K583" i="5"/>
  <c r="K575" i="5"/>
  <c r="K567" i="5"/>
  <c r="K559" i="5"/>
  <c r="K551" i="5"/>
  <c r="K543" i="5"/>
  <c r="K535" i="5"/>
  <c r="K527" i="5"/>
  <c r="K519" i="5"/>
  <c r="K511" i="5"/>
  <c r="K503" i="5"/>
  <c r="K495" i="5"/>
  <c r="K487" i="5"/>
  <c r="K479" i="5"/>
  <c r="K471" i="5"/>
  <c r="K463" i="5"/>
  <c r="K455" i="5"/>
  <c r="K447" i="5"/>
  <c r="K439" i="5"/>
  <c r="K431" i="5"/>
  <c r="K423" i="5"/>
  <c r="K415" i="5"/>
  <c r="K407" i="5"/>
  <c r="K399" i="5"/>
  <c r="K391" i="5"/>
  <c r="K374" i="5"/>
  <c r="K366" i="5"/>
  <c r="K358" i="5"/>
  <c r="K350" i="5"/>
  <c r="K334" i="5"/>
  <c r="K326" i="5"/>
  <c r="K318" i="5"/>
  <c r="K310" i="5"/>
  <c r="K302" i="5"/>
  <c r="K294" i="5"/>
  <c r="K286" i="5"/>
  <c r="K278" i="5"/>
  <c r="K270" i="5"/>
  <c r="K262" i="5"/>
  <c r="K254" i="5"/>
  <c r="K246" i="5"/>
  <c r="K238" i="5"/>
  <c r="K230" i="5"/>
  <c r="K222" i="5"/>
  <c r="K214" i="5"/>
  <c r="K206" i="5"/>
  <c r="K196" i="5"/>
  <c r="K130" i="5"/>
  <c r="K2034" i="5"/>
  <c r="K1970" i="5"/>
  <c r="K1906" i="5"/>
  <c r="K1842" i="5"/>
  <c r="K1778" i="5"/>
  <c r="K1714" i="5"/>
  <c r="K1650" i="5"/>
  <c r="K1586" i="5"/>
  <c r="K791" i="5"/>
  <c r="K783" i="5"/>
  <c r="K775" i="5"/>
  <c r="K767" i="5"/>
  <c r="K759" i="5"/>
  <c r="K751" i="5"/>
  <c r="K743" i="5"/>
  <c r="K735" i="5"/>
  <c r="K727" i="5"/>
  <c r="K719" i="5"/>
  <c r="K711" i="5"/>
  <c r="K703" i="5"/>
  <c r="K695" i="5"/>
  <c r="K686" i="5"/>
  <c r="K678" i="5"/>
  <c r="K670" i="5"/>
  <c r="K662" i="5"/>
  <c r="K654" i="5"/>
  <c r="K646" i="5"/>
  <c r="K638" i="5"/>
  <c r="K630" i="5"/>
  <c r="K622" i="5"/>
  <c r="K614" i="5"/>
  <c r="K606" i="5"/>
  <c r="K598" i="5"/>
  <c r="K590" i="5"/>
  <c r="K582" i="5"/>
  <c r="K574" i="5"/>
  <c r="K566" i="5"/>
  <c r="K558" i="5"/>
  <c r="K550" i="5"/>
  <c r="K542" i="5"/>
  <c r="K534" i="5"/>
  <c r="K526" i="5"/>
  <c r="K518" i="5"/>
  <c r="K510" i="5"/>
  <c r="K502" i="5"/>
  <c r="K494" i="5"/>
  <c r="K486" i="5"/>
  <c r="K478" i="5"/>
  <c r="K470" i="5"/>
  <c r="K462" i="5"/>
  <c r="K454" i="5"/>
  <c r="K446" i="5"/>
  <c r="K438" i="5"/>
  <c r="K430" i="5"/>
  <c r="K422" i="5"/>
  <c r="K414" i="5"/>
  <c r="K406" i="5"/>
  <c r="K398" i="5"/>
  <c r="K390" i="5"/>
  <c r="K382" i="5"/>
  <c r="K373" i="5"/>
  <c r="K365" i="5"/>
  <c r="K357" i="5"/>
  <c r="K349" i="5"/>
  <c r="K333" i="5"/>
  <c r="K325" i="5"/>
  <c r="K317" i="5"/>
  <c r="K309" i="5"/>
  <c r="K301" i="5"/>
  <c r="K293" i="5"/>
  <c r="K285" i="5"/>
  <c r="K277" i="5"/>
  <c r="K269" i="5"/>
  <c r="K261" i="5"/>
  <c r="K253" i="5"/>
  <c r="K245" i="5"/>
  <c r="K237" i="5"/>
  <c r="K229" i="5"/>
  <c r="K221" i="5"/>
  <c r="K213" i="5"/>
  <c r="K205" i="5"/>
  <c r="K195" i="5"/>
  <c r="K122" i="5"/>
  <c r="K2026" i="5"/>
  <c r="K1962" i="5"/>
  <c r="K1898" i="5"/>
  <c r="K1834" i="5"/>
  <c r="K1770" i="5"/>
  <c r="K1706" i="5"/>
  <c r="K1642" i="5"/>
  <c r="K1578" i="5"/>
  <c r="K194" i="5"/>
  <c r="K169" i="5"/>
  <c r="K161" i="5"/>
  <c r="K153" i="5"/>
  <c r="K145" i="5"/>
  <c r="K137" i="5"/>
  <c r="K129" i="5"/>
  <c r="K121" i="5"/>
  <c r="K113" i="5"/>
  <c r="K105" i="5"/>
  <c r="K97" i="5"/>
  <c r="K89" i="5"/>
  <c r="K81" i="5"/>
  <c r="K73" i="5"/>
  <c r="K65" i="5"/>
  <c r="K49" i="5"/>
  <c r="K41" i="5"/>
  <c r="K33" i="5"/>
  <c r="K2073" i="5"/>
  <c r="K2065" i="5"/>
  <c r="K2057" i="5"/>
  <c r="K2049" i="5"/>
  <c r="K2041" i="5"/>
  <c r="K2033" i="5"/>
  <c r="K2025" i="5"/>
  <c r="K2017" i="5"/>
  <c r="K2009" i="5"/>
  <c r="K2001" i="5"/>
  <c r="K1993" i="5"/>
  <c r="K1985" i="5"/>
  <c r="K1977" i="5"/>
  <c r="K1969" i="5"/>
  <c r="K1961" i="5"/>
  <c r="K1953" i="5"/>
  <c r="K1945" i="5"/>
  <c r="K1937" i="5"/>
  <c r="K1929" i="5"/>
  <c r="K1921" i="5"/>
  <c r="K1913" i="5"/>
  <c r="K1905" i="5"/>
  <c r="K1897" i="5"/>
  <c r="K1889" i="5"/>
  <c r="K1881" i="5"/>
  <c r="K1873" i="5"/>
  <c r="K1865" i="5"/>
  <c r="K1857" i="5"/>
  <c r="K1849" i="5"/>
  <c r="K1841" i="5"/>
  <c r="K1833" i="5"/>
  <c r="K1825" i="5"/>
  <c r="K1817" i="5"/>
  <c r="K1809" i="5"/>
  <c r="K1801" i="5"/>
  <c r="K1793" i="5"/>
  <c r="K1785" i="5"/>
  <c r="K1777" i="5"/>
  <c r="K1769" i="5"/>
  <c r="K1761" i="5"/>
  <c r="K1753" i="5"/>
  <c r="K1745" i="5"/>
  <c r="K1737" i="5"/>
  <c r="K1729" i="5"/>
  <c r="K1721" i="5"/>
  <c r="K1713" i="5"/>
  <c r="K1705" i="5"/>
  <c r="K1697" i="5"/>
  <c r="K1689" i="5"/>
  <c r="K1681" i="5"/>
  <c r="K1673" i="5"/>
  <c r="K1665" i="5"/>
  <c r="K1657" i="5"/>
  <c r="K1649" i="5"/>
  <c r="K1641" i="5"/>
  <c r="K1633" i="5"/>
  <c r="K1625" i="5"/>
  <c r="K1617" i="5"/>
  <c r="K1609" i="5"/>
  <c r="K1601" i="5"/>
  <c r="K1593" i="5"/>
  <c r="K1585" i="5"/>
  <c r="K1577" i="5"/>
  <c r="K1569" i="5"/>
  <c r="K1561" i="5"/>
  <c r="K168" i="5"/>
  <c r="K160" i="5"/>
  <c r="K152" i="5"/>
  <c r="K144" i="5"/>
  <c r="K136" i="5"/>
  <c r="K128" i="5"/>
  <c r="K120" i="5"/>
  <c r="K112" i="5"/>
  <c r="K104" i="5"/>
  <c r="K96" i="5"/>
  <c r="K88" i="5"/>
  <c r="K80" i="5"/>
  <c r="K72" i="5"/>
  <c r="K64" i="5"/>
  <c r="K56" i="5"/>
  <c r="K48" i="5"/>
  <c r="K40" i="5"/>
  <c r="K32" i="5"/>
  <c r="K24" i="5"/>
  <c r="K1556" i="5"/>
  <c r="K2072" i="5"/>
  <c r="K2064" i="5"/>
  <c r="K2056" i="5"/>
  <c r="K2048" i="5"/>
  <c r="K2040" i="5"/>
  <c r="K2032" i="5"/>
  <c r="K2024" i="5"/>
  <c r="K2016" i="5"/>
  <c r="K2008" i="5"/>
  <c r="K2000" i="5"/>
  <c r="K1992" i="5"/>
  <c r="K1984" i="5"/>
  <c r="K1976" i="5"/>
  <c r="K1968" i="5"/>
  <c r="K1960" i="5"/>
  <c r="K1952" i="5"/>
  <c r="K1944" i="5"/>
  <c r="K1936" i="5"/>
  <c r="K1928" i="5"/>
  <c r="K1920" i="5"/>
  <c r="K1912" i="5"/>
  <c r="K1904" i="5"/>
  <c r="K1896" i="5"/>
  <c r="K1888" i="5"/>
  <c r="K1880" i="5"/>
  <c r="K1872" i="5"/>
  <c r="K1864" i="5"/>
  <c r="K1856" i="5"/>
  <c r="K1848" i="5"/>
  <c r="K1840" i="5"/>
  <c r="K1832" i="5"/>
  <c r="K1824" i="5"/>
  <c r="K1816" i="5"/>
  <c r="K1808" i="5"/>
  <c r="K1800" i="5"/>
  <c r="K1792" i="5"/>
  <c r="K1784" i="5"/>
  <c r="K1776" i="5"/>
  <c r="K1768" i="5"/>
  <c r="K1760" i="5"/>
  <c r="K1752" i="5"/>
  <c r="K1744" i="5"/>
  <c r="K1736" i="5"/>
  <c r="K1728" i="5"/>
  <c r="K1720" i="5"/>
  <c r="K1712" i="5"/>
  <c r="K1704" i="5"/>
  <c r="K1696" i="5"/>
  <c r="K1688" i="5"/>
  <c r="K1680" i="5"/>
  <c r="K1672" i="5"/>
  <c r="K1664" i="5"/>
  <c r="K1656" i="5"/>
  <c r="K1648" i="5"/>
  <c r="K1640" i="5"/>
  <c r="K1632" i="5"/>
  <c r="K1624" i="5"/>
  <c r="K1616" i="5"/>
  <c r="K1608" i="5"/>
  <c r="K1600" i="5"/>
  <c r="K1592" i="5"/>
  <c r="K1584" i="5"/>
  <c r="K1576" i="5"/>
  <c r="K1568" i="5"/>
  <c r="K1560" i="5"/>
  <c r="K175" i="5"/>
  <c r="K167" i="5"/>
  <c r="K159" i="5"/>
  <c r="K151" i="5"/>
  <c r="K143" i="5"/>
  <c r="K135" i="5"/>
  <c r="K127" i="5"/>
  <c r="K119" i="5"/>
  <c r="K111" i="5"/>
  <c r="K103" i="5"/>
  <c r="K95" i="5"/>
  <c r="K79" i="5"/>
  <c r="K71" i="5"/>
  <c r="K63" i="5"/>
  <c r="K55" i="5"/>
  <c r="K47" i="5"/>
  <c r="K39" i="5"/>
  <c r="K31" i="5"/>
  <c r="K23" i="5"/>
  <c r="K2079" i="5"/>
  <c r="K2071" i="5"/>
  <c r="K2063" i="5"/>
  <c r="K2055" i="5"/>
  <c r="K2047" i="5"/>
  <c r="K2039" i="5"/>
  <c r="K2031" i="5"/>
  <c r="K2023" i="5"/>
  <c r="K2015" i="5"/>
  <c r="K2007" i="5"/>
  <c r="K1999" i="5"/>
  <c r="K1991" i="5"/>
  <c r="K1983" i="5"/>
  <c r="K1975" i="5"/>
  <c r="K1967" i="5"/>
  <c r="K1959" i="5"/>
  <c r="K1951" i="5"/>
  <c r="K1943" i="5"/>
  <c r="K1935" i="5"/>
  <c r="K1927" i="5"/>
  <c r="K1919" i="5"/>
  <c r="K1911" i="5"/>
  <c r="K1903" i="5"/>
  <c r="K1895" i="5"/>
  <c r="K1887" i="5"/>
  <c r="K1879" i="5"/>
  <c r="K1871" i="5"/>
  <c r="K1863" i="5"/>
  <c r="K1855" i="5"/>
  <c r="K1847" i="5"/>
  <c r="K1839" i="5"/>
  <c r="K1831" i="5"/>
  <c r="K1823" i="5"/>
  <c r="K1815" i="5"/>
  <c r="K1807" i="5"/>
  <c r="K1799" i="5"/>
  <c r="K1791" i="5"/>
  <c r="K1783" i="5"/>
  <c r="K1775" i="5"/>
  <c r="K1767" i="5"/>
  <c r="K1759" i="5"/>
  <c r="K1751" i="5"/>
  <c r="K1743" i="5"/>
  <c r="K1735" i="5"/>
  <c r="K1727" i="5"/>
  <c r="K1719" i="5"/>
  <c r="K1711" i="5"/>
  <c r="K1703" i="5"/>
  <c r="K1695" i="5"/>
  <c r="K1687" i="5"/>
  <c r="K1679" i="5"/>
  <c r="K1671" i="5"/>
  <c r="K1663" i="5"/>
  <c r="K1655" i="5"/>
  <c r="K1647" i="5"/>
  <c r="K1639" i="5"/>
  <c r="K1631" i="5"/>
  <c r="K1623" i="5"/>
  <c r="K1615" i="5"/>
  <c r="K1607" i="5"/>
  <c r="K1599" i="5"/>
  <c r="K1591" i="5"/>
  <c r="K1583" i="5"/>
  <c r="K1575" i="5"/>
  <c r="K1567" i="5"/>
  <c r="K1559" i="5"/>
  <c r="K174" i="5"/>
  <c r="K166" i="5"/>
  <c r="K158" i="5"/>
  <c r="K150" i="5"/>
  <c r="K142" i="5"/>
  <c r="K134" i="5"/>
  <c r="K126" i="5"/>
  <c r="K118" i="5"/>
  <c r="K110" i="5"/>
  <c r="K102" i="5"/>
  <c r="K94" i="5"/>
  <c r="K78" i="5"/>
  <c r="K70" i="5"/>
  <c r="K62" i="5"/>
  <c r="K54" i="5"/>
  <c r="K46" i="5"/>
  <c r="K38" i="5"/>
  <c r="K30" i="5"/>
  <c r="K2078" i="5"/>
  <c r="K2070" i="5"/>
  <c r="K2062" i="5"/>
  <c r="K2054" i="5"/>
  <c r="K2046" i="5"/>
  <c r="K2038" i="5"/>
  <c r="K2030" i="5"/>
  <c r="K2022" i="5"/>
  <c r="K2014" i="5"/>
  <c r="K2006" i="5"/>
  <c r="K1998" i="5"/>
  <c r="K1990" i="5"/>
  <c r="K1982" i="5"/>
  <c r="K1974" i="5"/>
  <c r="K1966" i="5"/>
  <c r="K1958" i="5"/>
  <c r="K1950" i="5"/>
  <c r="K1942" i="5"/>
  <c r="K1934" i="5"/>
  <c r="K1926" i="5"/>
  <c r="K1918" i="5"/>
  <c r="K1910" i="5"/>
  <c r="K1902" i="5"/>
  <c r="K1894" i="5"/>
  <c r="K1886" i="5"/>
  <c r="K1878" i="5"/>
  <c r="K1870" i="5"/>
  <c r="K1862" i="5"/>
  <c r="K1854" i="5"/>
  <c r="K1846" i="5"/>
  <c r="K1838" i="5"/>
  <c r="K1830" i="5"/>
  <c r="K1822" i="5"/>
  <c r="K1814" i="5"/>
  <c r="K1806" i="5"/>
  <c r="K1798" i="5"/>
  <c r="K1790" i="5"/>
  <c r="K1782" i="5"/>
  <c r="K1774" i="5"/>
  <c r="K1766" i="5"/>
  <c r="K1758" i="5"/>
  <c r="K1750" i="5"/>
  <c r="K1742" i="5"/>
  <c r="K1734" i="5"/>
  <c r="K1726" i="5"/>
  <c r="K1718" i="5"/>
  <c r="K1710" i="5"/>
  <c r="K1702" i="5"/>
  <c r="K1694" i="5"/>
  <c r="K1686" i="5"/>
  <c r="K1678" i="5"/>
  <c r="K1670" i="5"/>
  <c r="K1662" i="5"/>
  <c r="K1654" i="5"/>
  <c r="K1646" i="5"/>
  <c r="K1638" i="5"/>
  <c r="K1630" i="5"/>
  <c r="K1622" i="5"/>
  <c r="K1614" i="5"/>
  <c r="K1606" i="5"/>
  <c r="K1598" i="5"/>
  <c r="K1590" i="5"/>
  <c r="K1582" i="5"/>
  <c r="K1574" i="5"/>
  <c r="K1566" i="5"/>
  <c r="K1558" i="5"/>
  <c r="K198" i="5"/>
  <c r="K173" i="5"/>
  <c r="K165" i="5"/>
  <c r="K157" i="5"/>
  <c r="K149" i="5"/>
  <c r="K141" i="5"/>
  <c r="K133" i="5"/>
  <c r="K125" i="5"/>
  <c r="K117" i="5"/>
  <c r="K109" i="5"/>
  <c r="K101" i="5"/>
  <c r="K93" i="5"/>
  <c r="K85" i="5"/>
  <c r="K77" i="5"/>
  <c r="K69" i="5"/>
  <c r="K61" i="5"/>
  <c r="K53" i="5"/>
  <c r="K45" i="5"/>
  <c r="K37" i="5"/>
  <c r="K29" i="5"/>
  <c r="K2077" i="5"/>
  <c r="K2069" i="5"/>
  <c r="K2061" i="5"/>
  <c r="K2053" i="5"/>
  <c r="K2045" i="5"/>
  <c r="K2037" i="5"/>
  <c r="K2029" i="5"/>
  <c r="K2021" i="5"/>
  <c r="K2013" i="5"/>
  <c r="K2005" i="5"/>
  <c r="K1997" i="5"/>
  <c r="K1989" i="5"/>
  <c r="K1981" i="5"/>
  <c r="K1973" i="5"/>
  <c r="K1965" i="5"/>
  <c r="K1957" i="5"/>
  <c r="K1949" i="5"/>
  <c r="K1941" i="5"/>
  <c r="K1933" i="5"/>
  <c r="K1925" i="5"/>
  <c r="K1917" i="5"/>
  <c r="K1909" i="5"/>
  <c r="K1901" i="5"/>
  <c r="K1893" i="5"/>
  <c r="K1885" i="5"/>
  <c r="K1877" i="5"/>
  <c r="K1869" i="5"/>
  <c r="K1861" i="5"/>
  <c r="K1853" i="5"/>
  <c r="K1845" i="5"/>
  <c r="K1837" i="5"/>
  <c r="K1829" i="5"/>
  <c r="K1821" i="5"/>
  <c r="K1813" i="5"/>
  <c r="K1805" i="5"/>
  <c r="K1797" i="5"/>
  <c r="K1789" i="5"/>
  <c r="K1781" i="5"/>
  <c r="K1773" i="5"/>
  <c r="K1765" i="5"/>
  <c r="K1757" i="5"/>
  <c r="K1749" i="5"/>
  <c r="K1741" i="5"/>
  <c r="K1733" i="5"/>
  <c r="K1725" i="5"/>
  <c r="K1717" i="5"/>
  <c r="K1709" i="5"/>
  <c r="K1701" i="5"/>
  <c r="K1693" i="5"/>
  <c r="K1685" i="5"/>
  <c r="K1677" i="5"/>
  <c r="K1669" i="5"/>
  <c r="K1661" i="5"/>
  <c r="K1653" i="5"/>
  <c r="K1645" i="5"/>
  <c r="K1637" i="5"/>
  <c r="K1629" i="5"/>
  <c r="K1621" i="5"/>
  <c r="K1613" i="5"/>
  <c r="K1605" i="5"/>
  <c r="K1597" i="5"/>
  <c r="K1589" i="5"/>
  <c r="K1581" i="5"/>
  <c r="K1573" i="5"/>
  <c r="K1565" i="5"/>
  <c r="K1557" i="5"/>
  <c r="K197" i="5"/>
  <c r="K172" i="5"/>
  <c r="K164" i="5"/>
  <c r="K156" i="5"/>
  <c r="K148" i="5"/>
  <c r="K140" i="5"/>
  <c r="K132" i="5"/>
  <c r="K124" i="5"/>
  <c r="K116" i="5"/>
  <c r="K108" i="5"/>
  <c r="K100" i="5"/>
  <c r="K92" i="5"/>
  <c r="K76" i="5"/>
  <c r="K68" i="5"/>
  <c r="K52" i="5"/>
  <c r="K44" i="5"/>
  <c r="K36" i="5"/>
  <c r="K28" i="5"/>
  <c r="K20" i="5"/>
  <c r="K2076" i="5"/>
  <c r="K2068" i="5"/>
  <c r="K2060" i="5"/>
  <c r="K2052" i="5"/>
  <c r="K2044" i="5"/>
  <c r="K2036" i="5"/>
  <c r="K2028" i="5"/>
  <c r="K2020" i="5"/>
  <c r="K2012" i="5"/>
  <c r="K2004" i="5"/>
  <c r="K1996" i="5"/>
  <c r="K1988" i="5"/>
  <c r="K1980" i="5"/>
  <c r="K1972" i="5"/>
  <c r="K1964" i="5"/>
  <c r="K1956" i="5"/>
  <c r="K1948" i="5"/>
  <c r="K1940" i="5"/>
  <c r="K1932" i="5"/>
  <c r="K1924" i="5"/>
  <c r="K1916" i="5"/>
  <c r="K1908" i="5"/>
  <c r="K1900" i="5"/>
  <c r="K1892" i="5"/>
  <c r="K1884" i="5"/>
  <c r="K1876" i="5"/>
  <c r="K1868" i="5"/>
  <c r="K1860" i="5"/>
  <c r="K1852" i="5"/>
  <c r="K1844" i="5"/>
  <c r="K1836" i="5"/>
  <c r="K1828" i="5"/>
  <c r="K1820" i="5"/>
  <c r="K1812" i="5"/>
  <c r="K1804" i="5"/>
  <c r="K1796" i="5"/>
  <c r="K1788" i="5"/>
  <c r="K1780" i="5"/>
  <c r="K1772" i="5"/>
  <c r="K1764" i="5"/>
  <c r="K1756" i="5"/>
  <c r="K1748" i="5"/>
  <c r="K1740" i="5"/>
  <c r="K1732" i="5"/>
  <c r="K1724" i="5"/>
  <c r="K1716" i="5"/>
  <c r="K1708" i="5"/>
  <c r="K1700" i="5"/>
  <c r="K1692" i="5"/>
  <c r="K1684" i="5"/>
  <c r="K1676" i="5"/>
  <c r="K1668" i="5"/>
  <c r="K1660" i="5"/>
  <c r="K1652" i="5"/>
  <c r="K1644" i="5"/>
  <c r="K1636" i="5"/>
  <c r="K1628" i="5"/>
  <c r="K1620" i="5"/>
  <c r="K1612" i="5"/>
  <c r="K1604" i="5"/>
  <c r="K1596" i="5"/>
  <c r="K1588" i="5"/>
  <c r="K1580" i="5"/>
  <c r="K1572" i="5"/>
  <c r="K1564" i="5"/>
  <c r="M690" i="5"/>
  <c r="N690" i="5" s="1"/>
  <c r="K690" i="5"/>
  <c r="K171" i="5"/>
  <c r="K163" i="5"/>
  <c r="K155" i="5"/>
  <c r="K147" i="5"/>
  <c r="K139" i="5"/>
  <c r="K131" i="5"/>
  <c r="K123" i="5"/>
  <c r="K115" i="5"/>
  <c r="K107" i="5"/>
  <c r="K99" i="5"/>
  <c r="K91" i="5"/>
  <c r="K75" i="5"/>
  <c r="K51" i="5"/>
  <c r="K43" i="5"/>
  <c r="K35" i="5"/>
  <c r="K27" i="5"/>
  <c r="K19" i="5"/>
  <c r="K2075" i="5"/>
  <c r="K2067" i="5"/>
  <c r="K2059" i="5"/>
  <c r="K2051" i="5"/>
  <c r="K2043" i="5"/>
  <c r="K2035" i="5"/>
  <c r="K2027" i="5"/>
  <c r="K2019" i="5"/>
  <c r="K2011" i="5"/>
  <c r="K2003" i="5"/>
  <c r="K1995" i="5"/>
  <c r="K1987" i="5"/>
  <c r="K1979" i="5"/>
  <c r="K1971" i="5"/>
  <c r="K1963" i="5"/>
  <c r="K1955" i="5"/>
  <c r="K1947" i="5"/>
  <c r="K1939" i="5"/>
  <c r="K1931" i="5"/>
  <c r="K1923" i="5"/>
  <c r="K1915" i="5"/>
  <c r="K1907" i="5"/>
  <c r="K1899" i="5"/>
  <c r="K1891" i="5"/>
  <c r="K1883" i="5"/>
  <c r="K1875" i="5"/>
  <c r="K1867" i="5"/>
  <c r="K1859" i="5"/>
  <c r="K1851" i="5"/>
  <c r="K1843" i="5"/>
  <c r="K1835" i="5"/>
  <c r="K1827" i="5"/>
  <c r="K1819" i="5"/>
  <c r="K1811" i="5"/>
  <c r="K1803" i="5"/>
  <c r="K1795" i="5"/>
  <c r="K1787" i="5"/>
  <c r="K1779" i="5"/>
  <c r="K1771" i="5"/>
  <c r="K1763" i="5"/>
  <c r="K1755" i="5"/>
  <c r="K1747" i="5"/>
  <c r="K1739" i="5"/>
  <c r="K1731" i="5"/>
  <c r="K1723" i="5"/>
  <c r="K1715" i="5"/>
  <c r="K1707" i="5"/>
  <c r="K1699" i="5"/>
  <c r="K1691" i="5"/>
  <c r="K1683" i="5"/>
  <c r="K1675" i="5"/>
  <c r="K1667" i="5"/>
  <c r="K1659" i="5"/>
  <c r="K1651" i="5"/>
  <c r="K1643" i="5"/>
  <c r="K1635" i="5"/>
  <c r="K1627" i="5"/>
  <c r="K1619" i="5"/>
  <c r="K1611" i="5"/>
  <c r="K1603" i="5"/>
  <c r="K1595" i="5"/>
  <c r="K1587" i="5"/>
  <c r="K1579" i="5"/>
  <c r="K1571" i="5"/>
  <c r="K1563" i="5"/>
  <c r="M177" i="5"/>
  <c r="N177" i="5" s="1"/>
  <c r="K1275" i="5"/>
  <c r="I9" i="5"/>
  <c r="K1315" i="5"/>
  <c r="K1281" i="5"/>
  <c r="K926" i="5"/>
  <c r="K177" i="5"/>
  <c r="K1401" i="5"/>
  <c r="K1402" i="5"/>
  <c r="K1309" i="5"/>
  <c r="K1311" i="5"/>
  <c r="K1313" i="5"/>
  <c r="K825" i="5"/>
  <c r="K1532" i="5"/>
  <c r="M9" i="5" l="1"/>
</calcChain>
</file>

<file path=xl/sharedStrings.xml><?xml version="1.0" encoding="utf-8"?>
<sst xmlns="http://schemas.openxmlformats.org/spreadsheetml/2006/main" count="7790" uniqueCount="4134">
  <si>
    <t>шт</t>
  </si>
  <si>
    <t>BUP1000</t>
  </si>
  <si>
    <t>по запросу</t>
  </si>
  <si>
    <t>BIS HD1501 Хомут для высоких нагрузок с epdm (BUP) M16  217-227мм</t>
  </si>
  <si>
    <t>BIS HD1501 Хомут для высоких нагрузок с epdm (BUP) M10/12  217-227мм</t>
  </si>
  <si>
    <t>BIS HD1501 Хомут для высоких нагрузок с epdm (BUP) M10/12  203-213мм</t>
  </si>
  <si>
    <t>BIS HD1501 Хомут для высоких нагрузок с epdm (BUP) M10/12  194-204мм</t>
  </si>
  <si>
    <t>BIS HD1501 Хомут для высоких нагрузок с epdm (BUP) M10/12  178-188мм</t>
  </si>
  <si>
    <t>BIS HD1501 Хомут для высоких нагрузок с epdm (BUP) M10/12  159-169мм</t>
  </si>
  <si>
    <t>BIS HD1501 Хомут для высоких нагрузок с epdm (BUP) M10/12  132-140мм</t>
  </si>
  <si>
    <t>BIS HD1501 Хомут для высоких нагрузок с epdm (BUP) M10/12  125-133мм</t>
  </si>
  <si>
    <t>BIS HD1501 Хомут для высоких нагрузок с epdm (BUP) M10/12  108-116мм</t>
  </si>
  <si>
    <t>BIS HD1501 Хомут для высоких нагрузок с epdm (BUP) M10/12  101-109мм</t>
  </si>
  <si>
    <t>BIS HD1501 Хомут для высоких нагрузок с epdm (BUP) M10/12  86-92мм</t>
  </si>
  <si>
    <t>BIS HD1501 Хомут для высоких нагрузок с epdm (BUP) M10/12  79-85мм</t>
  </si>
  <si>
    <t>BIS HD1501 Хомут для высоких нагрузок с epdm (BUP) M10/12  72-78мм</t>
  </si>
  <si>
    <t>BIS HD1501 Хомут для высоких нагрузок с epdm (BUP) M10/12  65-71мм</t>
  </si>
  <si>
    <t>BIS HD1501 Хомут для высоких нагрузок с epdm (BUP) M8/10  59-64мм</t>
  </si>
  <si>
    <t>BIS HD1501 Хомут для высоких нагрузок с epdm (BUP) M8/10  53-59мм</t>
  </si>
  <si>
    <t>BIS HD1501 Хомут для высоких нагрузок с epdm (BUP) M8/10  46-51мм</t>
  </si>
  <si>
    <t>BIS HD1501 Хомут для высоких нагрузок с epdm (BUP) M8/10 40-45мм</t>
  </si>
  <si>
    <t>BIS Подпорка для консоли Strut + WM35 (BUP) 300мм</t>
  </si>
  <si>
    <t>BIS Узловая треугольная опора Strut + WM35 (BUP) 200x200мм</t>
  </si>
  <si>
    <t>BIS Strut Канальная гайка (BUP) М12</t>
  </si>
  <si>
    <t>BIS Strut Канальная гайка (BUP) M10</t>
  </si>
  <si>
    <t>BIS Strut Канальная гайка (BUP) M8</t>
  </si>
  <si>
    <t>BIS Strut Канальная гайка (BUP) M6</t>
  </si>
  <si>
    <t>м</t>
  </si>
  <si>
    <t>BIS Шпилька резьбовая (BUP) DIN976-1  M10x200мм</t>
  </si>
  <si>
    <t>BIS Шпилька резьбовая (BUP) DIN976-1  M10x100мм</t>
  </si>
  <si>
    <t>BIS Шпилька резьбовая (BUP) DIN976-1  M8x200мм</t>
  </si>
  <si>
    <t>BIS Шпилька резьбовая (BUP) DIN976-1  M8x100мм</t>
  </si>
  <si>
    <t>BIS Винт-шуруп Torx (BUP) M10x200мм</t>
  </si>
  <si>
    <t>BIS Винт-шуруп Torx (BUP) M10x100мм</t>
  </si>
  <si>
    <t>BIS Винт-шуруп Torx (BUP) M8x200мм</t>
  </si>
  <si>
    <t>BIS Винт-шуруп Torx (BUP) M8x100мм</t>
  </si>
  <si>
    <t>BIS Болт с шестигранной головкой (BUP) DIN 933 M12x80мм</t>
  </si>
  <si>
    <t>BIS Болт с шестигранной головкой (BUP) DIN 933 M12x60мм</t>
  </si>
  <si>
    <t>BIS Болт с шестигранной головкой (BUP) DIN 933 M12x30мм</t>
  </si>
  <si>
    <t>BIS Болт с шестигранной головкой (BUP) DIN 933 M10x30мм</t>
  </si>
  <si>
    <t>BIS Болт с шестигранной головкой (BUP) DIN 933 M8x60мм</t>
  </si>
  <si>
    <t>BIS Болт с шестигранной головкой (BUP) DIN 933 M8x30мм</t>
  </si>
  <si>
    <t>BIS Болт с внутр.шестигранником (BUP)  ISO 4762   M12x60мм</t>
  </si>
  <si>
    <t>BIS Болт с внутр.шестигранником (BUP)  ISO 4762   M12x30мм</t>
  </si>
  <si>
    <t>BIS Болт с внутр.шестигранником (BUP)  ISO 4762   M10x30мм</t>
  </si>
  <si>
    <t>BIS Болт с внутр.шестигранником (BUP)  ISO 4762   M10x25мм</t>
  </si>
  <si>
    <t>BIS Болт с внутр.шестигранником (BUP)  ISO 4762   M8x80мм</t>
  </si>
  <si>
    <t>BIS Болт с внутр.шестигранником (BUP)  ISO 4762   M8x60мм</t>
  </si>
  <si>
    <t>BIS Болт с внутр.шестигранником (BUP)  ISO 4762   M8x30мм</t>
  </si>
  <si>
    <t>BIS Болт с внутр.шестигранником (BUP)  ISO 4762   M8x25мм</t>
  </si>
  <si>
    <t>BIS Монтажная скоба 6" (168,3мм) М14 длинные</t>
  </si>
  <si>
    <t>BIS Монтажная скоба 5" (139,7мм) М12 длинные</t>
  </si>
  <si>
    <t>BIS Монтажная скоба 4" (114,3мм) М10 длинные</t>
  </si>
  <si>
    <t>BIS Монтажная скоба 3" (88,9мм) М10 длинные</t>
  </si>
  <si>
    <t>BIS Монтажная скоба 2 1/2" (76,1мм) М8 длинные</t>
  </si>
  <si>
    <t>BIS Монтажная скоба 2" (60,3мм) М8 длинные</t>
  </si>
  <si>
    <t>BIS Монтажная скоба 1 1/2" (48,3мм) М8 длинные</t>
  </si>
  <si>
    <t>BIS Монтажная скоба 1 1/4" (42,4мм) М8 длинные</t>
  </si>
  <si>
    <t>BIS Монтажная скоба 1" (33,7мм) М8 длинные</t>
  </si>
  <si>
    <t>BIS Монтажная скоба 3/4" (26,9мм) М8 длинные</t>
  </si>
  <si>
    <t>BIS Монтажная скоба 1/2" (21,5мм) М6 длинные</t>
  </si>
  <si>
    <t>BIS Монтажная скоба 12" (323мм) М18 (нерж.)</t>
  </si>
  <si>
    <t>Нерж</t>
  </si>
  <si>
    <t>BIS Монтажная скоба 10" (273мм) М16 (нерж.)</t>
  </si>
  <si>
    <t>BIS Монтажная скоба 8" (219мм) М16 (нерж.)</t>
  </si>
  <si>
    <t>BIS Монтажная скоба 5" (139,7мм) М12 (нерж.)</t>
  </si>
  <si>
    <t>BIS Монтажная скоба 4" (114,3мм) М10 (нерж.)</t>
  </si>
  <si>
    <t>BIS Монтажная скоба 3" (88,9мм) М10 (нерж.)</t>
  </si>
  <si>
    <t>BIS Монтажная скоба 2 1/2" (76,1мм) М8 (нерж.)</t>
  </si>
  <si>
    <t>BIS Монтажная скоба 2" (60,3мм) М8 (нерж.)</t>
  </si>
  <si>
    <t>BIS Монтажная скоба 1 1/2" (48,3мм) М8 (нерж.)</t>
  </si>
  <si>
    <t>BIS Монтажная скоба 1 1/4" (42,4мм) М8 (нерж.)</t>
  </si>
  <si>
    <t>BIS Монтажная скоба 1" (33,7мм) М8 (нерж.)</t>
  </si>
  <si>
    <t>BIS Монтажная скоба 3/4" (26,9мм) М8 (нерж.)</t>
  </si>
  <si>
    <t>BIS Монтажная скоба 1/2" (21,5мм) М6 (нерж.)</t>
  </si>
  <si>
    <t>BIS Монтажная скоба 10" (273,0мм) М16</t>
  </si>
  <si>
    <t>BIS Монтажная скоба 8" (219,1мм) М16</t>
  </si>
  <si>
    <t>BIS Монтажная скоба 5" (139,7мм) М12</t>
  </si>
  <si>
    <t>BIS Монтажная скоба 3" (88,9мм) М10</t>
  </si>
  <si>
    <t>BIS Монтажная скоба 1 1/4" (42,4мм) М8</t>
  </si>
  <si>
    <t>BIS Монтажная скоба 3/4" (26,9мм) М8</t>
  </si>
  <si>
    <t>BIS Монтажная скоба 1/2" (21,5мм) М6</t>
  </si>
  <si>
    <t>BIS Монтажная скоба 3/8" (17,5мм) М6</t>
  </si>
  <si>
    <t>BIS Strut Канальная гайка (BUP) М12 с фиксатором</t>
  </si>
  <si>
    <t>BIS Strut Канальная гайка (BUP) M10 с фиксатором</t>
  </si>
  <si>
    <t>BIS Strut Канальная гайка (BUP) M8 с фиксатором</t>
  </si>
  <si>
    <t>BIS Strut Канальная гайка (BUP) M6 с фиксатором</t>
  </si>
  <si>
    <t>BIS Yeti 480 Бетонный блок (BUP)</t>
  </si>
  <si>
    <t>BIS Yeti 480 H-Комплект (BUP)</t>
  </si>
  <si>
    <t>BIS Yeti H Кровельная опора (BUP) 480x480мм с антивибрационным ковриком</t>
  </si>
  <si>
    <t>BIS Yeti V Кровельная опора (BUP) 480x480мм с антивибрационным ковриком</t>
  </si>
  <si>
    <t>BIS Yeti Кровельная опора (BUP) 335x335мм с антивибрационным ковриком</t>
  </si>
  <si>
    <t>гор.цинк</t>
  </si>
  <si>
    <t>BIS Strut Балочная скоба (hdg) 41x62/82мм</t>
  </si>
  <si>
    <t>BIS Strut Балочная скоба (hdg) 41x21/41мм</t>
  </si>
  <si>
    <t>BIS Strut Уголок 90° (hdg), 3 отверстия, 99х41мм</t>
  </si>
  <si>
    <t>BIS Strut Уголок 90° (hdg), 2 отверстия, 49х49мм</t>
  </si>
  <si>
    <t>BISCLIPS GAM8 8-12  22-32мм</t>
  </si>
  <si>
    <t>BISCLIPS GAM8 8-12  15-21мм</t>
  </si>
  <si>
    <t>BISCLIPS GAM8 8-12  10-14мм</t>
  </si>
  <si>
    <t>BISCLIPS GAM8 8-12  6-9мм</t>
  </si>
  <si>
    <t>BISCLIPS GAM8 2-7  22-32мм</t>
  </si>
  <si>
    <t>BISCLIPS GAM8 2-7  15-21мм</t>
  </si>
  <si>
    <t>BISCLIPS GAM8 2-7  10-14мм</t>
  </si>
  <si>
    <t>BISCLIPS GAM8 2-7  6-9мм</t>
  </si>
  <si>
    <t>BISCLIPS Tiger 16 Балочный зажим 8-16мм</t>
  </si>
  <si>
    <t>BISCLIPS Tiger 8 Балочный зажим 2-8мм</t>
  </si>
  <si>
    <t>BISCLIPS Tiger 24 Балочный зажим 16-24мм</t>
  </si>
  <si>
    <t>BIS Mengering Fix Манжета DN 125</t>
  </si>
  <si>
    <t>BIS Mengering Fix Манжета DN 100</t>
  </si>
  <si>
    <t>BIS Mengering Fix Манжета DN 70</t>
  </si>
  <si>
    <t>BIS Mengering Fix Манжета DN 50</t>
  </si>
  <si>
    <t>BIS Mengering Kombi Kralle Хомут укрепляющий  DN 150</t>
  </si>
  <si>
    <t>BIS Mengering Kombi Kralle Хомут укрепляющий  DN 125</t>
  </si>
  <si>
    <t>BIS Mengering Kombi Kralle Хомут укрепляющий  DN 80</t>
  </si>
  <si>
    <t>BIS Mengering Kombi Kralle Хомут укрепляющий  DN 50</t>
  </si>
  <si>
    <t>BIS Закрепительный автомат якорных фиксаторов</t>
  </si>
  <si>
    <t>BIS Пробивные клещи для профлиста</t>
  </si>
  <si>
    <t>BIS Комплект консолей Strut ISO (hdg) 600мм</t>
  </si>
  <si>
    <t>BIS Комплект консолей Strut ISO (hdg) 450мм</t>
  </si>
  <si>
    <t>BIS Комплект консолей Clim ISO WM35 500мм</t>
  </si>
  <si>
    <t>BIS Комплект консолей Clim ISO WM2 450мм</t>
  </si>
  <si>
    <t>BIS RapidRail Подвеска регулируемая M8</t>
  </si>
  <si>
    <t>BIS Подвеска-трапеция VdS M10</t>
  </si>
  <si>
    <t>BIS Подвеска-трапеция VdS M8</t>
  </si>
  <si>
    <t>BIS Подвеска-трапеция VdS 13мм</t>
  </si>
  <si>
    <t>BIS Подпятник для высоких нагрузок, СО2 G1"</t>
  </si>
  <si>
    <t>BIS Подпятник для высоких нагрузок, СО2 G1/2"</t>
  </si>
  <si>
    <t>BIS Подпятник (нерж.) усиленный G1/2"</t>
  </si>
  <si>
    <t>BIS Подпятник (нерж.)усиленный M16</t>
  </si>
  <si>
    <t>BIS Подпятник (нерж.) усиленный M12</t>
  </si>
  <si>
    <t>BIS Подпятник (нерж.) усиленный M10</t>
  </si>
  <si>
    <t>BIS Подпятник усиленный G1/2"</t>
  </si>
  <si>
    <t>BIS Подпятник усиленный М8</t>
  </si>
  <si>
    <t>BIS Подпятник (нерж.) M10</t>
  </si>
  <si>
    <t>BIS Подпятник (нерж.) M8</t>
  </si>
  <si>
    <t>BIS Подпятник (нерж.) M6</t>
  </si>
  <si>
    <t>BIS Подпятник G1/2"</t>
  </si>
  <si>
    <t>BIS Подпятник M16</t>
  </si>
  <si>
    <t>BIS Подпятник M10</t>
  </si>
  <si>
    <t>BIS Подпятник M8/10</t>
  </si>
  <si>
    <t>BIS Подпятник M8</t>
  </si>
  <si>
    <t>BIS Подпятник M6</t>
  </si>
  <si>
    <t>компл</t>
  </si>
  <si>
    <t>BIS dB-FiХ 80/200 Комплект фиксирующей опоры</t>
  </si>
  <si>
    <t>BIS dB-FiХ 200 Фиксирующая опора М12</t>
  </si>
  <si>
    <t>BIS dB-FiХ 80 Фиксирующая опора М10</t>
  </si>
  <si>
    <t>BIS ES-1MV Скользящая опора одинарная M10/12</t>
  </si>
  <si>
    <t>BIS ES-1S Скользящий элемент одинарный M8/10</t>
  </si>
  <si>
    <t>BIS Подпорка для консоли (нерж.) WM1,15,2  200мм</t>
  </si>
  <si>
    <t>BIS RapidRail Держатель профиля (нерж.) WM1,15,2</t>
  </si>
  <si>
    <t>BIS Торцевой фланец WM0-35</t>
  </si>
  <si>
    <t>BIS RapidRail Шарнирный держатель профиля WM1-30</t>
  </si>
  <si>
    <t>BIS RapidRail Держатель профиля WM35</t>
  </si>
  <si>
    <t>BIS RapidRail Держатель профиля WM0-30</t>
  </si>
  <si>
    <t>BIS Strut Консоль 41x41х2,5мм (нерж.) 400мм</t>
  </si>
  <si>
    <t>BIS Strut Консоль 41x41х2,5мм (нерж.) 500мм</t>
  </si>
  <si>
    <t>BIS Strut Консоль 41x41х2,5мм (нерж.) 200мм</t>
  </si>
  <si>
    <t>BIS Strut Консоль 41x41х2,5мм (нерж.) 750мм</t>
  </si>
  <si>
    <t>BIS Strut Консоль 41x41х2,5мм (нерж.) 600мм</t>
  </si>
  <si>
    <t>BIS Strut Консоль 41x41х2,5мм (нерж.) 450мм</t>
  </si>
  <si>
    <t>BIS Strut Консоль 41x41х2,5мм (нерж.) 300мм</t>
  </si>
  <si>
    <t>BIS Strut Консоль 41x41х2,5мм (нерж.) 150мм</t>
  </si>
  <si>
    <t>BIS RapidRail Консоль WM2 30x30х2мм (нерж.) 500мм</t>
  </si>
  <si>
    <t>BIS RapidRail Консоль WM2 30x30х2мм (нерж.) 300мм</t>
  </si>
  <si>
    <t>BIS RapidRail Консоль WM1 30x15х2мм (нерж.) 200мм</t>
  </si>
  <si>
    <t>BIS RapidStrut Консоль (BUP) 41x41х2,5мм 500мм</t>
  </si>
  <si>
    <t>BIS RapidStrut Консоль (BUP) 41x41х2,5мм 400мм</t>
  </si>
  <si>
    <t>BIS RapidStrut Консоль (BUP) 41x41х2,5мм 200мм</t>
  </si>
  <si>
    <t>BIS RapidStrut Консоль (BUP) 41x41х2,5мм 1200мм</t>
  </si>
  <si>
    <t>BIS RapidStrut Консоль (BUP) 41x41х2,5мм 1000мм</t>
  </si>
  <si>
    <t>BIS RapidStrut Консоль (BUP) 41x41х2,5мм 750мм</t>
  </si>
  <si>
    <t>BIS RapidStrut Консоль (BUP) 41x41х2,5мм 600мм</t>
  </si>
  <si>
    <t>BIS RapidStrut Консоль (BUP) 41x41х2,5мм 450мм</t>
  </si>
  <si>
    <t>BIS RapidStrut Консоль (BUP) 41x41х2,5мм 300мм</t>
  </si>
  <si>
    <t>BIS RapidStrut Консоль (BUP) 41x41х2,5мм 150мм</t>
  </si>
  <si>
    <t>BIS RapidStrut Консоль (BUP) 41x21х2,5мм 600мм</t>
  </si>
  <si>
    <t>BIS RapidStrut Консоль (BUP) 41x21х2,5мм 450мм</t>
  </si>
  <si>
    <t>BIS RapidStrut Консоль (BUP) 41x21х2,5мм 300мм</t>
  </si>
  <si>
    <t>BIS RapidStrut Консоль (BUP) 41x21х2,5мм 200мм</t>
  </si>
  <si>
    <t>BIS RapidRail Консоль WM35 (BUP) 38x40х2мм 1050мм</t>
  </si>
  <si>
    <t>BIS RapidRail Консоль WM35 (BUP) 38x40х2мм 750мм</t>
  </si>
  <si>
    <t>BIS RapidRail Консоль WM35 (BUP) 38x40х2мм 600мм</t>
  </si>
  <si>
    <t>BIS RapidRail Консоль WM35 (BUP) 38x40х2мм 500мм</t>
  </si>
  <si>
    <t>BIS RapidRail Консоль WM35 (BUP) 38x40х2мм 400мм</t>
  </si>
  <si>
    <t>BIS RapidRail Консоль WM35 (BUP) 38x40х2мм 350мм</t>
  </si>
  <si>
    <t>BIS RapidRail Консоль WM35 (BUP) 38x40х2мм 250мм</t>
  </si>
  <si>
    <t>BIS RapidRail Консоль WM35 (BUP) 38x40х2мм 200мм</t>
  </si>
  <si>
    <t>BIS RapidRail Консоль WM2 (BUP) 30x30х2мм 500мм</t>
  </si>
  <si>
    <t>BIS RapidRail Консоль WM2 (BUP) 30x30х2мм 450мм</t>
  </si>
  <si>
    <t>BIS RapidRail Консоль WM2 (BUP) 30x30х2мм 400мм</t>
  </si>
  <si>
    <t>BIS RapidRail Консоль WM2 (BUP) 30x30х2мм 300мм</t>
  </si>
  <si>
    <t>BIS RapidRail Консоль WM2 (BUP) 30x30х2мм 250мм</t>
  </si>
  <si>
    <t>BIS RapidRail Консоль WM2 (BUP) 30x30х2мм 200мм</t>
  </si>
  <si>
    <t>BIS RapidRail Консоль WM2 (BUP) 30x30х2мм 150мм</t>
  </si>
  <si>
    <t>BIS RapidRail Консоль WM1 (BUP) 30x15х2мм 300мм</t>
  </si>
  <si>
    <t>BIS RapidRail Консоль WM1 (BUP) 30x15х2мм 250мм</t>
  </si>
  <si>
    <t>BIS RapidRail Консоль WM1 (BUP) 30x15х2мм 200мм</t>
  </si>
  <si>
    <t>BIS RapidRail Консоль WM1 (BUP) 30x15х2мм 150мм</t>
  </si>
  <si>
    <t>BIS Балочная скоба WM1,15,2 (нерж.)</t>
  </si>
  <si>
    <t>BIS RapidRail Седельный соединитель профиля WM35 38x40мм</t>
  </si>
  <si>
    <t>BIS RapidRail Седельный соединитель профиля WM2 30x30мм</t>
  </si>
  <si>
    <t>BIS RapidRail Седельный соединитель профиля WM15 30x20мм</t>
  </si>
  <si>
    <t>BIS RapidRail Седельный соединитель профиля WM1 30x15мм</t>
  </si>
  <si>
    <t>BIS RapidRail Седельный соединитель профиля WM0 27x18мм</t>
  </si>
  <si>
    <t>BIS RapidRail Уголок 90°, 4 отверстия, 2 монтажные гайки</t>
  </si>
  <si>
    <t>BIS Strut Держатель профиля (нерж.)</t>
  </si>
  <si>
    <t>BIS Strut Седельный соединитель (нерж.) для профиля 41x21мм</t>
  </si>
  <si>
    <t>BIS Strut Соединитель профиля U-образный (нерж.) 41х41мм</t>
  </si>
  <si>
    <t>BIS Strut Соединитель профиля U-образный (нерж.) 41х21мм</t>
  </si>
  <si>
    <t>BIS Strut Шайба U-образная (нерж.) 13мм</t>
  </si>
  <si>
    <t>BIS Strut Шайба U-образная (нерж.) 11мм</t>
  </si>
  <si>
    <t>BIS Strut Шайба U-образная (нерж.) 9мм</t>
  </si>
  <si>
    <t>BIS Strut PVC-накладка для профиля 3м</t>
  </si>
  <si>
    <t>BIS Strut Заглушка профиля 41x41мм</t>
  </si>
  <si>
    <t>BIS Rail Заглушка профиля WM35 38x40мм</t>
  </si>
  <si>
    <t>BIS Rail Заглушка профиля WM30 черная 30x45мм</t>
  </si>
  <si>
    <t>BIS Strut Заглушка профиля 41x21мм</t>
  </si>
  <si>
    <t>BIS Rail Заглушка профиля WM2  30x30мм</t>
  </si>
  <si>
    <t>BIS Rail Заглушка профиля WM1  30x15мм</t>
  </si>
  <si>
    <t>BIS Rail Заглушка профиля WM0,15  27x18мм</t>
  </si>
  <si>
    <t>BIS RapidRail Соединитель профиля U-образный WM0-35 200мм</t>
  </si>
  <si>
    <t>BIS Шайба U-образная WM1,15,2 (нерж.) 12,5/30,5мм</t>
  </si>
  <si>
    <t>BIS Strut Шайба (нерж.) 12,5/40мм</t>
  </si>
  <si>
    <t>BIS Strut Шайба (нерж.) 10,5/40мм</t>
  </si>
  <si>
    <t>BIS Strut Шайба (нерж.) 8,5/40мм</t>
  </si>
  <si>
    <t>BIS Шайба WM1,15,2 (нерж.) 16,5/30мм</t>
  </si>
  <si>
    <t>BIS Шайба WM1,15,2 (нерж.) 13,0/30мм</t>
  </si>
  <si>
    <t>BIS Шайба U-образная WM1-35 (pg) 12,5/30,5мм</t>
  </si>
  <si>
    <t>BIS Шайба U-образная WM1-35 (pg) 10,5/30,5мм</t>
  </si>
  <si>
    <t>BIS Шайба U-образная WM0 (pg) 11,0/28мм</t>
  </si>
  <si>
    <t>BIS Шайба U-образная WM0 (pg) 9,0/28мм</t>
  </si>
  <si>
    <t>BIS Strut Шайба 10,5/40мм</t>
  </si>
  <si>
    <t>BIS Шайба WM0-35  10,5/25мм</t>
  </si>
  <si>
    <t>BIS Шайба EN-ISO 7089  13,0/24мм</t>
  </si>
  <si>
    <t>BIS Шайба EN-ISO 7089  10,5/20мм</t>
  </si>
  <si>
    <t>BIS Шайба EN-ISO 7089  8,4/16мм</t>
  </si>
  <si>
    <t>BIS Шайба EN-ISO 7089  6,4/12мм</t>
  </si>
  <si>
    <t>BIS Strut Hammerfix Монтажный болт (нерж.) M12x50мм</t>
  </si>
  <si>
    <t>BIS Strut Hammerfix Монтажный болт (нерж.) M10x50мм</t>
  </si>
  <si>
    <t>BIS Strut Hammerfix Монтажный болт (нерж.) M8x40мм</t>
  </si>
  <si>
    <t>BIS RapidRail Hammerfix Монтажный болт (нерж.) M10x80мм</t>
  </si>
  <si>
    <t>BIS RapidRail Hammerfix Монтажный болт (нерж.) M10x40мм</t>
  </si>
  <si>
    <t>BIS RapidRail Hammerfix Монтажный болт (нерж.) M8x80мм</t>
  </si>
  <si>
    <t>BIS RapidRail Hammerfix Монтажный болт (нерж.) M8x40мм</t>
  </si>
  <si>
    <t>BIS RapidRail Hammerfix Монтажный болт (нерж.) M6x25мм</t>
  </si>
  <si>
    <t>BIS RapidRail Hammerfix Монтажный болт M8x200мм</t>
  </si>
  <si>
    <t>BIS RapidRail Hammerfix Монтажный болт M8x180мм</t>
  </si>
  <si>
    <t>BIS RapidRail Hammerfix Монтажный болт M8x150мм</t>
  </si>
  <si>
    <t>BIS RapidRail Hammerfix Монтажный болт M8x120мм</t>
  </si>
  <si>
    <t>BIS RapidRail Hammerfix Монтажный болт M8x100мм</t>
  </si>
  <si>
    <t>BIS RapidRail Hammerfix Монтажный болт M8x80мм</t>
  </si>
  <si>
    <t>BIS RapidRail Hammerfix Монтажный болт M8x60мм</t>
  </si>
  <si>
    <t>BIS RapidRail Hammerfix Монтажный болт M8X50мм</t>
  </si>
  <si>
    <t>BIS RapidRail Hammerfix Монтажный болт M8x40мм</t>
  </si>
  <si>
    <t>BIS RapidRail Hammerfix Монтажный болт M8x30мм</t>
  </si>
  <si>
    <t>BIS RapidRail Hammerfix Монтажный болт M8x25мм</t>
  </si>
  <si>
    <t>BIS RapidRail Hammerfix Монтажный болт M6x40мм</t>
  </si>
  <si>
    <t>BIS RapidRail Hammerfix Монтажный болт M6x30мм</t>
  </si>
  <si>
    <t>BIS RapidRail Hammerfix Монтажный болт M6x20мм</t>
  </si>
  <si>
    <t>BIS RapidRail Hammerfix Монтажный болт M10x160мм</t>
  </si>
  <si>
    <t>BIS RapidRail Hammerfix Монтажный болт M10x100мм</t>
  </si>
  <si>
    <t>BIS RapidRail Hammerfix Монтажный болт M10x80мм</t>
  </si>
  <si>
    <t>BIS RapidRail Hammerfix Монтажный болт M10x60мм</t>
  </si>
  <si>
    <t>BIS RapidRail Hammerfix Монтажный болт M10x50мм</t>
  </si>
  <si>
    <t>BIS RapidRail Hammerfix Монтажный болт M10x40мм</t>
  </si>
  <si>
    <t>BIS RapidRail Hammerfix Монтажный болт M10x30мм</t>
  </si>
  <si>
    <t>BIS RapidRail Hammerfix Монтажный болт M10x25мм</t>
  </si>
  <si>
    <t>BIS Strut Канальная гайка с пластик. фиксатором M12</t>
  </si>
  <si>
    <t>BIS Strut Канальная гайка с пластик. фиксатором M10</t>
  </si>
  <si>
    <t>BIS Strut Канальная гайка с пластик. фиксатором M8</t>
  </si>
  <si>
    <t>BIS Strut Канальная гайка с пластик. фиксатором M6</t>
  </si>
  <si>
    <t>BIS Strut Канальная гайка (нерж.) M12</t>
  </si>
  <si>
    <t>BIS Strut Канальная гайка (нерж.) M10</t>
  </si>
  <si>
    <t>BIS Strut Канальная гайка (нерж.) M8</t>
  </si>
  <si>
    <t>BIS Strut Канальная гайка (нерж.) M6</t>
  </si>
  <si>
    <t>BIS RapidRail Монтажная гайка (нерж.) M10</t>
  </si>
  <si>
    <t>BIS RapidRail Монтажная гайка (нерж.) M8</t>
  </si>
  <si>
    <t>BIS RapidRail Монтажная гайка (нерж.) M6</t>
  </si>
  <si>
    <t>BIS Strut Канальная гайка М12</t>
  </si>
  <si>
    <t>BIS Strut Канальная гайка M10</t>
  </si>
  <si>
    <t>BIS Strut Канальная гайка M8</t>
  </si>
  <si>
    <t>BIS Strut Канальная гайка M6</t>
  </si>
  <si>
    <t>BIS Канальная гайка WM1,15,2 (нерж.) M12</t>
  </si>
  <si>
    <t>BIS Канальная гайка WM1,15,2 (нерж.) M10</t>
  </si>
  <si>
    <t>BIS Канальная гайка WM1,15,2 (нерж.) M8</t>
  </si>
  <si>
    <t>BIS Переходник (нерж.)  M10xM8</t>
  </si>
  <si>
    <t>BIS Переходник (нерж.)  M8xM10</t>
  </si>
  <si>
    <t>BIS Переходник  3/4"x1/2"</t>
  </si>
  <si>
    <t>BIS Переходник  1/2"xM16</t>
  </si>
  <si>
    <t>BIS Переходник  M16xM12</t>
  </si>
  <si>
    <t>BIS Переходник  M16xM10</t>
  </si>
  <si>
    <t>BIS Переходник  M12xM16</t>
  </si>
  <si>
    <t>BIS Переходник  M12xM10</t>
  </si>
  <si>
    <t>BIS Переходник  M12xM8</t>
  </si>
  <si>
    <t>BIS Переходник  M10x1/2"</t>
  </si>
  <si>
    <t>BIS Переходник  M10xM16</t>
  </si>
  <si>
    <t>BIS Переходник  M10xM12</t>
  </si>
  <si>
    <t>BIS Переходник  M10xM8</t>
  </si>
  <si>
    <t>BIS Переходник  M10xM6</t>
  </si>
  <si>
    <t>BIS Переходник  M8x1/2"</t>
  </si>
  <si>
    <t>BIS Переходник  M8xM12</t>
  </si>
  <si>
    <t>BIS Переходник  M8хM10</t>
  </si>
  <si>
    <t>BIS Переходник  M8xM6</t>
  </si>
  <si>
    <t>BIS Переходник  M6xM8</t>
  </si>
  <si>
    <t>BIS Соединительная муфта (нерж.) M10x30мм</t>
  </si>
  <si>
    <t>BIS Соединительная муфта (нерж.) M8x30мм</t>
  </si>
  <si>
    <t>BIS Соединительная муфта (нерж.) M6x25мм</t>
  </si>
  <si>
    <t>BIS Соединительная муфта M10x40мм</t>
  </si>
  <si>
    <t>BIS Соединительная муфта M10x30мм</t>
  </si>
  <si>
    <t>BIS Соединительная муфта M8x30мм</t>
  </si>
  <si>
    <t>BIS Соединительная муфта M6x25мм</t>
  </si>
  <si>
    <t>BIS Соединительная муфта M12х40мм</t>
  </si>
  <si>
    <t>BIS Забивной дюбель+винт-шуруп M8x50мм</t>
  </si>
  <si>
    <t>BIS Забивной дюбель+винт-шуруп M6x40мм</t>
  </si>
  <si>
    <t>BIS Оправка для дюбеля забивного 4мм</t>
  </si>
  <si>
    <t>BIS Дюбель забивной 4мм</t>
  </si>
  <si>
    <t>BIS Труба резьбовая 2м  1"</t>
  </si>
  <si>
    <t>BIS Труба резьбовая 2м  1/2"</t>
  </si>
  <si>
    <t>BIS Винт-шуруп (нерж.) M10x160мм</t>
  </si>
  <si>
    <t>BIS Винт-шуруп (нерж.) M10x120мм</t>
  </si>
  <si>
    <t>BIS Винт-шуруп (нерж.) M10x80мм</t>
  </si>
  <si>
    <t>BIS Винт-шуруп (нерж.) M10x60мм</t>
  </si>
  <si>
    <t>BIS Винт-шуруп Torx M12x140мм</t>
  </si>
  <si>
    <t>BIS Винт-шуруп Torx M12x120мм</t>
  </si>
  <si>
    <t>BIS Винт-шуруп Torx M12x100мм</t>
  </si>
  <si>
    <t>BIS Винт-шуруп Torx M10x200мм</t>
  </si>
  <si>
    <t>BIS Винт-шуруп Torx M10x180мм</t>
  </si>
  <si>
    <t>BIS Винт-шуруп Torx M10x140мм</t>
  </si>
  <si>
    <t>BIS Винт-шуруп Torx M10x120мм</t>
  </si>
  <si>
    <t>BIS Винт-шуруп Torx M10x110мм</t>
  </si>
  <si>
    <t>BIS Винт-шуруп Torx M10x100мм</t>
  </si>
  <si>
    <t>BIS Винт-шуруп Torx M10x80мм</t>
  </si>
  <si>
    <t>BIS Винт-шуруп Torx M10x60мм</t>
  </si>
  <si>
    <t>BIS Винт-шуруп (нерж.) M8x160мм</t>
  </si>
  <si>
    <t>BIS Винт-шуруп (нерж.) M8x120мм</t>
  </si>
  <si>
    <t>BIS Винт-шуруп (нерж.) M8x100мм</t>
  </si>
  <si>
    <t>BIS Винт-шуруп (нерж.) M8x80мм</t>
  </si>
  <si>
    <t>BIS Винт-шуруп (нерж.) M8x50мм</t>
  </si>
  <si>
    <t>BIS Винт-шуруп Torx M8x200мм</t>
  </si>
  <si>
    <t>BIS Винт-шуруп Torx M8x180мм</t>
  </si>
  <si>
    <t>BIS Винт-шуруп Torx M8x160мм</t>
  </si>
  <si>
    <t>BIS Винт-шуруп Torx M8x150мм</t>
  </si>
  <si>
    <t>BIS Винт-шуруп Torx M8x120мм</t>
  </si>
  <si>
    <t>BIS Винт-шуруп Torx M8x100мм</t>
  </si>
  <si>
    <t>BIS Винт-шуруп Torx M8x80мм</t>
  </si>
  <si>
    <t>BIS Винт-шуруп Torx M8x60мм</t>
  </si>
  <si>
    <t>BIS Винт-шуруп Torx M8x50мм</t>
  </si>
  <si>
    <t>BIS Винт-шуруп M6x150мм</t>
  </si>
  <si>
    <t>BIS Винт-шуруп M6x120мм</t>
  </si>
  <si>
    <t>BIS Винт-шуруп M6x90мм</t>
  </si>
  <si>
    <t>BIS Винт-шуруп M6x60мм</t>
  </si>
  <si>
    <t>BIS Шуруп с шестигранной головкой DIN571 H10x100мм</t>
  </si>
  <si>
    <t>BIS Шуруп с шестигранной головкой DIN571 H10x80мм</t>
  </si>
  <si>
    <t>BIS Шуруп с шестигранной головкой DIN571 H10x60мм</t>
  </si>
  <si>
    <t>BIS Шуруп с шестигранной головкой DIN571 H8x120мм</t>
  </si>
  <si>
    <t>BIS Шуруп с шестигранной головкой DIN571 H8x100мм</t>
  </si>
  <si>
    <t>BIS Шуруп с шестигранной головкой DIN571 H8x90мм</t>
  </si>
  <si>
    <t>BIS Шуруп с шестигранной головкой DIN571 H8x80мм</t>
  </si>
  <si>
    <t>BIS Шуруп с шестигранной головкой DIN571 H8x70мм</t>
  </si>
  <si>
    <t>BIS Шуруп с шестигранной головкой DIN571 H8x60мм</t>
  </si>
  <si>
    <t>BIS Шуруп с шестигранной головкой DIN571 H8x50мм</t>
  </si>
  <si>
    <t>BIS Шуруп с шестигранной головкой DIN571 H6x80мм</t>
  </si>
  <si>
    <t>BIS Болт с шестигранной головкой DIN 933 (нерж.) M12x40мм</t>
  </si>
  <si>
    <t>BIS Болт с шестигранной головкой DIN 933 (нерж.) M12x25мм</t>
  </si>
  <si>
    <t>BIS Болт с шестигранной головкой DIN 933 (нерж.) M10x60мм</t>
  </si>
  <si>
    <t>BIS Болт с шестигранной головкой DIN 933 (нерж.) M10x40мм</t>
  </si>
  <si>
    <t>BIS Болт с шестигранной головкой DIN 933 (нерж.) M10x25мм</t>
  </si>
  <si>
    <t>BIS Болт с шестигранной головкой ISO 4017 (нерж.) M8x60мм</t>
  </si>
  <si>
    <t>BIS Болт с шестигранной головкой ISO 4017 (нерж.) M8x40мм</t>
  </si>
  <si>
    <t>BIS Болт с шестигранной головкой ISO 4017 (нерж.) M8x25мм</t>
  </si>
  <si>
    <t>BIS Болт с шестигранной головкой DIN 933 M10x90мм</t>
  </si>
  <si>
    <t>BIS Болт с шестигранной головкой DIN 933 M10x50мм</t>
  </si>
  <si>
    <t>BIS Болт с шестигранной головкой DIN 933 M10x35мм</t>
  </si>
  <si>
    <t>BIS Болт с шестигранной головкой DIN 933 M10x30мм</t>
  </si>
  <si>
    <t>BIS Болт с шестигранной головкой DIN 933 M10x25мм</t>
  </si>
  <si>
    <t>BIS Болт с шестигранной головкой DIN 933 M10x20мм</t>
  </si>
  <si>
    <t>BIS Болт с шестигранной головкой ISO 4017 M8x80мм</t>
  </si>
  <si>
    <t>BIS Болт с шестигранной головкой ISO 4017 M8x60мм</t>
  </si>
  <si>
    <t>BIS Болт с шестигранной головкой ISO 4017 M8x35мм</t>
  </si>
  <si>
    <t>BIS Болт с шестигранной головкой ISO 4017 M8x25мм</t>
  </si>
  <si>
    <t>BIS Болт с шестигранной головкой ISO 4017 M8x20мм</t>
  </si>
  <si>
    <t>BIS Болт с шестигранной головкой ISO 4017 M8x16мм</t>
  </si>
  <si>
    <t>BIS Болт с внутр.шестигранником  ISO 4762   M10x15мм</t>
  </si>
  <si>
    <t>BIS Болт с внутр.шестигранником  ISO 4762   M8x25мм</t>
  </si>
  <si>
    <t>BIS Болт с внутр.шестигранником  ISO 4762   M8x20мм</t>
  </si>
  <si>
    <t>BIS Болт с внутр.шестигранником  ISO 4762   M8x16мм</t>
  </si>
  <si>
    <t>BIS Гайка  М16 ISO 4032 (нерж.)</t>
  </si>
  <si>
    <t>BIS Гайка  М12 ISO 4032 (нерж.)</t>
  </si>
  <si>
    <t>BIS Гайка  М10 ISO 4032 (нерж.)</t>
  </si>
  <si>
    <t>BIS Гайка  М8 ISO 4032 (нерж.)</t>
  </si>
  <si>
    <t>BIS Гайка  М6 ISO 4032 (нерж.)</t>
  </si>
  <si>
    <t>BIS Гайка  М20 ISO 4032</t>
  </si>
  <si>
    <t>BIS Гайка  М16 ISO 4032</t>
  </si>
  <si>
    <t>BIS Гайка  М12 ISO 4032</t>
  </si>
  <si>
    <t>BIS Гайка  М10 ISO 4032</t>
  </si>
  <si>
    <t>BIS Гайка  М8 ISO 4032</t>
  </si>
  <si>
    <t>BIS Гайка  М6 ISO 4032</t>
  </si>
  <si>
    <t>BIS XL Дюбель забивной для г/картона + саморез TF 4,0x50  100/пластик.бокс</t>
  </si>
  <si>
    <t>BIS XL Дюбель забивной для г/картона 150/пластик.бокс</t>
  </si>
  <si>
    <t>BIS Стальной распорный дюбель 8x38мм</t>
  </si>
  <si>
    <t>BIS Стальной распорный дюбель 6x32мм</t>
  </si>
  <si>
    <t>BIS Фиксирующая полоса для струбцины 12x350mm</t>
  </si>
  <si>
    <t>BIS Струбцина VdS/UL/FM, 13мм/26мм</t>
  </si>
  <si>
    <t>BIS Струбцина VdS/UL/FM, 11мм/20мм</t>
  </si>
  <si>
    <t>BIS Струбцина VdS/UL, 9мм/23мм</t>
  </si>
  <si>
    <t>BIS Струбцина VdS/UL/FM, M12/26мм</t>
  </si>
  <si>
    <t>BIS Струбцина VdS/UL/FM, M10/20мм</t>
  </si>
  <si>
    <t>BIS Струбцина VdS/UL, M8/23мм</t>
  </si>
  <si>
    <t>BIS Спринклерный хомут ТА41 FM, UL  M12  8"- DN200</t>
  </si>
  <si>
    <t>BIS Спринклерный хомут ТА41 FM, UL  M10  3"- DN80</t>
  </si>
  <si>
    <t>BIS Спринклерный хомут ТА41 FM, UL  M10  2 1/2"- DN65</t>
  </si>
  <si>
    <t>BIS Спринклерный хомут ТА41 FM, UL  M10  1 1/2"- DN40</t>
  </si>
  <si>
    <t>BIS Спринклерный хомут ТА41 FM, UL  M10  1 1/4"- DN32</t>
  </si>
  <si>
    <t>BIS Спринклерный хомут ТА41 FM, UL  M10  1"- DN25</t>
  </si>
  <si>
    <t>BIS Спринклерный хомут ТА41 FM, UL  M10  3/4"- DN20</t>
  </si>
  <si>
    <t>BIS Спринклерный хомут HD500 VdS M16 DN200  8"</t>
  </si>
  <si>
    <t>BIS Спринклерный хомут HD500 VdS M12 DN150  6"</t>
  </si>
  <si>
    <t>BIS Спринклерный хомут HD500 VdS M12 DN125  5"</t>
  </si>
  <si>
    <t>BIS Спринклерный хомут HD500 VdS M10 DN100  4"</t>
  </si>
  <si>
    <t>BIS Спринклерный хомут HD500 VdS M10 DN80  3"</t>
  </si>
  <si>
    <t>BIS Спринклерный хомут HD500 VdS M10 DN65  2,1/2"</t>
  </si>
  <si>
    <t>BIS Спринклерный хомут HD500 VdS M8 DN50  2"</t>
  </si>
  <si>
    <t>BIS Спринклерный хомут HD500 VdS M8 DN40  1,1/2"</t>
  </si>
  <si>
    <t>BIS Спринклерный хомут HD500 VdS M8 DN32  1,1/4"</t>
  </si>
  <si>
    <t>BIS Спринклерный хомут HD500 VdS M8 DN25  1"</t>
  </si>
  <si>
    <t>BIS Спринклерный хомут HD500 VdS M8 DN20  3/4"</t>
  </si>
  <si>
    <t>BIS Консоль опорная 160мм  DN150</t>
  </si>
  <si>
    <t>BIS Консоль опорная 135мм  DN125</t>
  </si>
  <si>
    <t>BIS Консоль опорная 110мм  DN100</t>
  </si>
  <si>
    <t>BIS Консоль опорная 83мм  DN80</t>
  </si>
  <si>
    <t>BIS Консоль опорная 78мм  DN70</t>
  </si>
  <si>
    <t>BIS Виброгаситель M+F  M10</t>
  </si>
  <si>
    <t>BIS Крепёж А с виброизолятором для круглых вентиляционных каналов</t>
  </si>
  <si>
    <t>BIS Крепёж V с виброизолятором для круглых вентиляционных каналов</t>
  </si>
  <si>
    <t>BIS Крепёж Z с виброизолятором для прямоугольных вентиляционных каналов</t>
  </si>
  <si>
    <t>BIS Крепёж L с виброизолятором для прямоугольных вентиляционных каналов</t>
  </si>
  <si>
    <t>BIS Aero Вентиляционный хомут с TPE 1000мм</t>
  </si>
  <si>
    <t>BIS Aero Вентиляционный хомут с TPE 1250мм</t>
  </si>
  <si>
    <t>BIS Aero Вентиляционный хомут с TPE 1120мм</t>
  </si>
  <si>
    <t>BIS Aero Вентиляционный хомут с TPE 900мм</t>
  </si>
  <si>
    <t>BIS Aero Вентиляционный хомут с TPE 800мм</t>
  </si>
  <si>
    <t>BIS Aero Вентиляционный хомут с TPE 710мм</t>
  </si>
  <si>
    <t>BIS Aero Вентиляционный хомут с TPE M8/М10 630мм</t>
  </si>
  <si>
    <t>BIS Aero Вентиляционный хомут с TPE M8/М10 600мм</t>
  </si>
  <si>
    <t>BIS Aero Вентиляционный хомут с TPE M8/М10 560мм</t>
  </si>
  <si>
    <t>BIS Aero Вентиляционный хомут с TPE M8/М10 500мм</t>
  </si>
  <si>
    <t>BIS Aero Вентиляционный хомут с TPE M8/М10 450мм</t>
  </si>
  <si>
    <t>BIS Aero Вентиляционный хомут с TPE M8 400мм</t>
  </si>
  <si>
    <t>BIS Aero Вентиляционный хомут с TPE M8 355мм</t>
  </si>
  <si>
    <t>BIS Aero Вентиляционный хомут с TPE M8 315мм</t>
  </si>
  <si>
    <t>BIS Aero Вентиляционный хомут с TPE M8 300мм</t>
  </si>
  <si>
    <t>BIS Aero Вентиляционный хомут с TPE M8 280мм</t>
  </si>
  <si>
    <t>BIS Aero Вентиляционный хомут с TPE M8 250мм</t>
  </si>
  <si>
    <t>BIS Aero Вентиляционный хомут с TPE M8 200мм</t>
  </si>
  <si>
    <t>BIS Aero Вентиляционный хомут с TPE M8 180мм</t>
  </si>
  <si>
    <t>BIS Aero Вентиляционный хомут с TPE M8 160мм</t>
  </si>
  <si>
    <t>BIS Aero Вентиляционный хомут с TPE M8 150мм</t>
  </si>
  <si>
    <t>BIS Aero Вентиляционный хомут с TPE M8 140мм</t>
  </si>
  <si>
    <t>BIS Aero Вентиляционный хомут с TPE M8 125мм</t>
  </si>
  <si>
    <t>BIS Aero Вентиляционный хомут с TPE M8 100мм</t>
  </si>
  <si>
    <t>BIS Aero Вентиляционный хомут с TPE M8 80мм</t>
  </si>
  <si>
    <t>BIS Напольный хомут двойной 28мм</t>
  </si>
  <si>
    <t>BIS Напольный хомут двойной 25мм</t>
  </si>
  <si>
    <t>BIS Напольный хомут двойной 20мм</t>
  </si>
  <si>
    <t>BIS Напольный хомут двойной 16мм</t>
  </si>
  <si>
    <t>BIS Напольный хомут одинарный 28мм</t>
  </si>
  <si>
    <t>BIS Напольный хомут одинарный 25мм</t>
  </si>
  <si>
    <t>BIS Напольный хомут одинарный 20мм</t>
  </si>
  <si>
    <t>BIS Напольный хомут одинарный 16мм</t>
  </si>
  <si>
    <t>BISMAT 5000 Хомут для пластик. труб (зелен. epdm) M8  50мм</t>
  </si>
  <si>
    <t>BISMAT 5000 Хомут для пластик. труб (зелен. epdm) M8  40мм</t>
  </si>
  <si>
    <t>BISMAT 5000 Хомут для пластик. труб (зелен. epdm) M8  32мм</t>
  </si>
  <si>
    <t>BISMAT 5000 Хомут для пластик. труб (зелен. epdm) M8  25мм</t>
  </si>
  <si>
    <t>BISMAT 5000 Хомут для пластик. труб (зелен. epdm) M8  20мм</t>
  </si>
  <si>
    <t>BISMAT 5000 Хомут для пластик. труб (зелен. epdm) M8  16мм</t>
  </si>
  <si>
    <t>BISMAT SL GA Опорный хомут для стояков M10  DN200</t>
  </si>
  <si>
    <t>BISMAT SL KA/GA Опорный хомут для стояков M10  DN150</t>
  </si>
  <si>
    <t>BISMAT SL GA Опорный хомут для стояков M10  DN125</t>
  </si>
  <si>
    <t>BISMAT SL KA Опорный хомут для стояков M10  DN125</t>
  </si>
  <si>
    <t>BISMAT SL KA/GA Опорный хомут для стояков M10  DN100</t>
  </si>
  <si>
    <t>BISMAT SL KA Опорный хомут для стояков M10  DN70</t>
  </si>
  <si>
    <t>BISMAT SL GA Опорный хомут для стояков M10  DN70</t>
  </si>
  <si>
    <t>BISMAT 2000 Хомут с силикон. изоляцией M10  159-168мм</t>
  </si>
  <si>
    <t>BISMAT 2000 Хомут с силикон. изоляцией M8/10  133-141мм</t>
  </si>
  <si>
    <t>BISMAT 2000 Хомут с силикон. изоляцией M8/10  108-114мм</t>
  </si>
  <si>
    <t>BISMAT 2000 Хомут с силикон. изоляцией M8/10  83-91мм</t>
  </si>
  <si>
    <t>BISMAT 2000 Хомут с силикон. изоляцией M8/10  73-80мм</t>
  </si>
  <si>
    <t>BIS DUPLO KSB1 Двойной хомут для труб отопления  40-43мм</t>
  </si>
  <si>
    <t>BIS DUPLO KSB1 Двойной хомут для труб отопления  32-35мм</t>
  </si>
  <si>
    <t>BIS DUPLO KSB1 Двойной хомут для труб отопления  25-28мм</t>
  </si>
  <si>
    <t>BIS DUPLO KSB1 Двойной хомут для труб отопления  20-23мм</t>
  </si>
  <si>
    <t>BIS DUPLO KSB1 Двойной хомут для труб отопления  15-18мм</t>
  </si>
  <si>
    <t>BISMAT Flash Хомут с epdm M8  57-63мм</t>
  </si>
  <si>
    <t>BISMAT Flash Хомут с epdm M8  53-56мм</t>
  </si>
  <si>
    <t>BISMAT Flash Хомут с epdm M8  48-51мм</t>
  </si>
  <si>
    <t>BISMAT Flash Хомут с epdm M8  40-43мм</t>
  </si>
  <si>
    <t>BISMAT Flash Хомут с epdm M8  32-35мм</t>
  </si>
  <si>
    <t>BISMAT Flash Хомут с epdm M8  25-28мм</t>
  </si>
  <si>
    <t>BISMAT Flash Хомут с epdm M8  20-23мм</t>
  </si>
  <si>
    <t>BISMAT Flash Хомут с epdm M8  15-18мм</t>
  </si>
  <si>
    <t>BISMAT 1000 GA Крепление для вертик.труб DN200  210мм</t>
  </si>
  <si>
    <t>BISMAT 1000 KA/GA Крепление для вертик.труб DN150  160мм</t>
  </si>
  <si>
    <t>BISMAT 1000 GA Крепление для вертик.труб DN125  135мм</t>
  </si>
  <si>
    <t>BISMAT 1000 KA Крепление для вертик.труб DN125  125мм</t>
  </si>
  <si>
    <t>BISMAT 1000 KA/GA Крепление для вертик.труб DN100  110мм</t>
  </si>
  <si>
    <t>BISMAT 1000 GA Крепление для вертик.труб DN80  83мм</t>
  </si>
  <si>
    <t>BISMAT 1000 GA Крепление для вертик.труб DN70  78мм</t>
  </si>
  <si>
    <t>BISMAT 1000 KA Крепление для вертик.труб DN70  75мм</t>
  </si>
  <si>
    <t>BIS Хомут KSB1 с epdm M8  59-62мм</t>
  </si>
  <si>
    <t>BIS Хомут KSB1 с epdm M8  48-51мм</t>
  </si>
  <si>
    <t>BIS Хомут KSB1 с epdm M8  40-43мм</t>
  </si>
  <si>
    <t>BIS Хомут KSB1 с epdm M8  32-35мм</t>
  </si>
  <si>
    <t>BIS Хомут KSB1 с epdm M8  25-28мм</t>
  </si>
  <si>
    <t>BIS Хомут KSB1 с epdm M8  20-23мм</t>
  </si>
  <si>
    <t>BIS Хомут KSB1 с epdm M8  15-18мм</t>
  </si>
  <si>
    <t>BIS Хомут KSB1 с epdm M8  13-14мм</t>
  </si>
  <si>
    <t>BIS Bifix 1301 Хомут с epdm (нерж.) M10  244-250мм</t>
  </si>
  <si>
    <t>BIS Bifix 1301 Хомут с epdm (нерж.) M10  219-225мм</t>
  </si>
  <si>
    <t>BIS Bifix 1301 Хомут с epdm (нерж.) M10  210-219мм</t>
  </si>
  <si>
    <t>BIS Bifix 1301 Хомут с epdm (нерж.) M10  200-210мм</t>
  </si>
  <si>
    <t>BIS Bifix 1301 Хомут с epdm (нерж.) M10  159-168мм</t>
  </si>
  <si>
    <t>BIS Bifix 1301 Хомут с epdm (нерж.) M10  133-141мм</t>
  </si>
  <si>
    <t>BIS Bifix 1301 Хомут с epdm (нерж.) M10  124-132мм</t>
  </si>
  <si>
    <t>BIS Bifix 1301 Хомут с epdm (нерж.) M10  108-116мм</t>
  </si>
  <si>
    <t>BIS Bifix 1301 Хомут с epdm (нерж.) M10  100-106мм</t>
  </si>
  <si>
    <t>BIS Bifix 1301 Хомут с epdm (нерж.) M10  86-91мм</t>
  </si>
  <si>
    <t>BIS Bifix 1301 Хомут с epdm (нерж.) M10  79-85мм</t>
  </si>
  <si>
    <t>BIS Bifix 1301 Хомут с epdm (нерж.) M10  70-76мм</t>
  </si>
  <si>
    <t>BIS Bifix 1301 Хомут с epdm (нерж.) M10  64-67мм</t>
  </si>
  <si>
    <t>BIS Bifix 1301 Хомут с epdm (нерж.) M8  108-116мм</t>
  </si>
  <si>
    <t>BIS Bifix 1301 Хомут с epdm (нерж.) M8  100-106мм</t>
  </si>
  <si>
    <t>BIS Bifix 1301 Хомут с epdm (нерж.) M8  86-91мм</t>
  </si>
  <si>
    <t>BIS Bifix 1301 Хомут с epdm (нерж.) M8  70-76мм</t>
  </si>
  <si>
    <t>BIS Bifix 1301 Хомут с epdm (нерж.) M8  64-67мм</t>
  </si>
  <si>
    <t>BIS Bifix 300 Хомут без изоляции (нерж.) M10  212-219мм</t>
  </si>
  <si>
    <t>BIS Bifix 300 Хомут без изоляции (нерж.) M10  193-200мм</t>
  </si>
  <si>
    <t>BIS Bifix 300 Хомут без изоляции (нерж.) M10  164-169мм</t>
  </si>
  <si>
    <t>BIS Bifix 300 Хомут без изоляции (нерж.) M10  157-162мм</t>
  </si>
  <si>
    <t>BIS Bifix 300 Хомут без изоляции (нерж.) M10  155мм</t>
  </si>
  <si>
    <t>BIS Bifix 300 Хомут без изоляции (нерж.) M10  139-144мм</t>
  </si>
  <si>
    <t>BIS Bifix 300 Хомут без изоляции (нерж.) M10  129-134мм</t>
  </si>
  <si>
    <t>BIS Bifix 300 Хомут без изоляции (нерж.) M10  122-127мм</t>
  </si>
  <si>
    <t>BIS Bifix 300 Хомут без изоляции (нерж.) M10  110-118мм</t>
  </si>
  <si>
    <t>BIS Bifix 300 Хомут без изоляции (нерж.) M10  106-111мм</t>
  </si>
  <si>
    <t>BIS Bifix 300 Хомут без изоляции (нерж.) M10  100-105мм</t>
  </si>
  <si>
    <t>BIS Bifix 300 Хомут без изоляции (нерж.) M10  85-89мм</t>
  </si>
  <si>
    <t>BIS Bifix 300 Хомут без изоляции (нерж.) M10  79-85мм</t>
  </si>
  <si>
    <t>BIS Bifix 300 Хомут без изоляции (нерж.) M10  72-76мм</t>
  </si>
  <si>
    <t>BIS Bifix 300 Хомут без изоляции (нерж.) M10  62-68мм</t>
  </si>
  <si>
    <t>BIS Bifix 300 Хомут без изоляции (нерж.) M8   110-118мм</t>
  </si>
  <si>
    <t>BIS Bifix 300 Хомут без изоляции (нерж.) M8  85-89мм</t>
  </si>
  <si>
    <t>BIS Bifix 300 Хомут без изоляции (нерж.) M8  72-76мм</t>
  </si>
  <si>
    <t>BIS Bifix 300 Хомут без изоляции (нерж.) M8  54-60мм</t>
  </si>
  <si>
    <t>BIS Bifix 300 Хомут без изоляции (нерж.) M8  47-51мм</t>
  </si>
  <si>
    <t>BIS STARLOCK держатель ножа</t>
  </si>
  <si>
    <t>BIS STARLOCK сменные лезвия</t>
  </si>
  <si>
    <t>BIS STARLOCK Лента 15м белая</t>
  </si>
  <si>
    <t>BIS STARLOCK II Пистолет для стяжки кабеля, 15м ленты+100 шт замков (черные)</t>
  </si>
  <si>
    <t>BIS STARLOCK II Пистолет для стяжки кабеля, 15м ленты+100 шт замков (белые)</t>
  </si>
  <si>
    <t>BIS STARLOCK I Пистолет для стяжки кабеля, 15м ленты+200 шт замков (черные)</t>
  </si>
  <si>
    <t>BIS STARLOCK I Пистолет для стяжки кабеля, 15м ленты+200 шт замков (белые)</t>
  </si>
  <si>
    <t>BISOFIX Хомут термоизоляционный тип 88 M16 PUR/PIR 273,0мм</t>
  </si>
  <si>
    <t>BISOFIX Хомут термоизоляционный тип 88 M12 PUR/PIR 168,3мм</t>
  </si>
  <si>
    <t>BISOFIX Хомут термоизоляционный тип 88 M12 PUR/PIR 159,0мм</t>
  </si>
  <si>
    <t>BISOFIX Хомут термоизоляционный тип 88 M12 PUR/PIR 133,0мм</t>
  </si>
  <si>
    <t>BISOFIX Хомут термоизоляционный тип 88 M10 PUR/PIR 114,3мм</t>
  </si>
  <si>
    <t>BISOFIX Хомут термоизоляционный тип 88 M10 PUR/PIR 108,0мм</t>
  </si>
  <si>
    <t>BISOFIX Хомут термоизоляционный тип 88 M10 PUR/PIR 88,9мм</t>
  </si>
  <si>
    <t>BISOFIX Хомут термоизоляционный тип 88 M10 PUR/PIR 76,1мм</t>
  </si>
  <si>
    <t>BISOFIX Хомут термоизоляционный тип 88 M8 PUR/PIR 60,3мм</t>
  </si>
  <si>
    <t>BISOFIX Хомут термоизоляционный тип 88 M10 PUR/PIR 57,0мм</t>
  </si>
  <si>
    <t>BISOFIX Хомут термоизоляционный тип 88 M8 PUR/PIR 54,0мм</t>
  </si>
  <si>
    <t>BISOFIX Хомут термоизоляционный тип 88 M8 PUR/PIR 48,3мм</t>
  </si>
  <si>
    <t>BISOFIX Хомут термоизоляционный тип 88 M8 PUR/PIR 42,4мм</t>
  </si>
  <si>
    <t>BISOFIX Хомут термоизоляционный тип 88 M8 PUR/PIR 35,0мм</t>
  </si>
  <si>
    <t>BISOFIX Хомут термоизоляционный тип 88 M10 PUR/PIR 33,7мм</t>
  </si>
  <si>
    <t>BISOFIX Хомут термоизоляционный тип 88 M10 PUR/PIR 28,0мм</t>
  </si>
  <si>
    <t>BISOFIX Хомут термоизоляционный тип 88 M8 PUR/PIR 26,9мм</t>
  </si>
  <si>
    <t>BISOFIX Хомут термоизоляционный тип 88 M8 PUR/PIR 22,0мм</t>
  </si>
  <si>
    <t>BISOFIX Хомут термоизоляционный тип 88 M8 PUR/PIR 21,3мм</t>
  </si>
  <si>
    <t>BISOFIX Хомут термоизоляционный тип 88 M10 PUR/PIR 18,0мм</t>
  </si>
  <si>
    <t>BISOFIX Хомут термоизоляционный тип 88 M8 PUR/PIR 17,2мм</t>
  </si>
  <si>
    <t>BISOFIX Хомут термоизоляционный тип 88 M8 PUR/PIR 15,8мм</t>
  </si>
  <si>
    <t>BIS Фиксатор изгиба трубы 25-29мм</t>
  </si>
  <si>
    <t>BIS Фиксатор изгиба трубы 20-23мм</t>
  </si>
  <si>
    <t>BIS Фиксатор изгиба трубы 14-18мм</t>
  </si>
  <si>
    <t>BIS Дополнительные якори 14-20мм, Н=50мм, красные</t>
  </si>
  <si>
    <t>BIS Дополнительные якори 14-20мм, Н=40мм, черные</t>
  </si>
  <si>
    <t>starQuick Хомут медного цвета 28-32мм</t>
  </si>
  <si>
    <t>starQuick Хомут медного цвета 24-28мм</t>
  </si>
  <si>
    <t>starQuick Хомут медного цвета 20-23мм</t>
  </si>
  <si>
    <t>starQuick Хомут медного цвета 16-20мм</t>
  </si>
  <si>
    <t>starQuick Хомут медного цвета 14-16мм</t>
  </si>
  <si>
    <t>starQuick Хомут медного цвета 12-14мм</t>
  </si>
  <si>
    <t>starQuick Хомут белый 59-65мм</t>
  </si>
  <si>
    <t>starQuick Хомут белый 44-50мм</t>
  </si>
  <si>
    <t>starQuick Хомут белый 40-44мм</t>
  </si>
  <si>
    <t>starQuick Хомут белый 32-35мм</t>
  </si>
  <si>
    <t>starQuick Хомут белый 28-32мм</t>
  </si>
  <si>
    <t>starQuick Хомут белый 24-28мм</t>
  </si>
  <si>
    <t>starQuick Хомут белый 20-23мм</t>
  </si>
  <si>
    <t>starQuick Хомут белый 16-20мм</t>
  </si>
  <si>
    <t>starQuick Хомут белый 14-16мм</t>
  </si>
  <si>
    <t>starQuick Хомут белый 12-14мм</t>
  </si>
  <si>
    <t>starQuick Хомут белый 10-12мм</t>
  </si>
  <si>
    <t>starQuick Двойной держатель белый</t>
  </si>
  <si>
    <t>starQuick Дистанционная проставка на 10мм, серый полиамид</t>
  </si>
  <si>
    <t>starQuick Адаптер для шпильки М8, серый полиамид</t>
  </si>
  <si>
    <t>starQuick Адаптер для шпильки М6, серый полиамид</t>
  </si>
  <si>
    <t>starQuick Адаптер для профиля Rail и Strut, серый полиамид</t>
  </si>
  <si>
    <t>starQuick Монтажная гайка М8 поликарбонат серый</t>
  </si>
  <si>
    <t>starQuick Дюбель 6х40мм с забивным саморезом</t>
  </si>
  <si>
    <t>starQuick Хомут серый 59-65мм</t>
  </si>
  <si>
    <t>starQuick Хомут серый 48-55мм</t>
  </si>
  <si>
    <t>starQuick Хомут серый 44-50мм</t>
  </si>
  <si>
    <t>starQuick Хомут серый 40-44мм</t>
  </si>
  <si>
    <t>starQuick Хомут серый 35-40мм</t>
  </si>
  <si>
    <t>starQuick Хомут серый 32-35мм</t>
  </si>
  <si>
    <t>starQuick Хомут серый 28-32мм</t>
  </si>
  <si>
    <t>starQuick Хомут серый 24-28мм</t>
  </si>
  <si>
    <t>starQuick Хомут серый 20-23мм</t>
  </si>
  <si>
    <t>starQuick Хомут серый 16-20мм</t>
  </si>
  <si>
    <t>starQuick Хомут серый 14-16мм</t>
  </si>
  <si>
    <t>starQuick Хомут серый 12-14мм</t>
  </si>
  <si>
    <t>starQuick Хомут серый 10-12мм</t>
  </si>
  <si>
    <t>starQuick Монтажная гайка М6 поликарбонат серый</t>
  </si>
  <si>
    <t>starQuick Двойной держатель серый</t>
  </si>
  <si>
    <t>BIS Клипса белая (двойная) 28мм с латунной втулкой М6</t>
  </si>
  <si>
    <t>BIS Клипса белая (двойная) 20-22мм с латунной втулкой М6</t>
  </si>
  <si>
    <t>BIS Клипса белая (двойная) 16-18мм с латунной втулкой М6</t>
  </si>
  <si>
    <t>BIS Клипса белая (двойная) 14-15мм с латунной втулкой М6</t>
  </si>
  <si>
    <t>BIS Клипса белая (двойная) 12мм с латунной втулкой М6</t>
  </si>
  <si>
    <t>BIS Клипса белая (двойная) 8мм с латунной втулкой М6</t>
  </si>
  <si>
    <t>BIS Клипса белая 35мм с латунной втулкой М6</t>
  </si>
  <si>
    <t>BIS Клипса белая 28мм с латунной втулкой М6</t>
  </si>
  <si>
    <t>BIS Клипса белая 20-22мм с латунной втулкой М6</t>
  </si>
  <si>
    <t>BIS Клипса белая 16-18мм с латунной втулкой М6</t>
  </si>
  <si>
    <t>BIS Клипса белая 14-15мм с латунной втулкой М6</t>
  </si>
  <si>
    <t>BIS Клипса белая 12мм с латунной втулкой М6</t>
  </si>
  <si>
    <t>BIS Клипса белая 10мм с латунной втулкой М6</t>
  </si>
  <si>
    <t>BIS Дюбель крюковой DDH 80</t>
  </si>
  <si>
    <t>BIS Дюбель крюковой DDH 50</t>
  </si>
  <si>
    <t>BIS Дюбель крюковой DDH 120</t>
  </si>
  <si>
    <t>BIS Дюбель крюковой DH 80</t>
  </si>
  <si>
    <t>BIS Дюбель крюковой DH 50</t>
  </si>
  <si>
    <t>BIS Дюбель крюковой DH 120</t>
  </si>
  <si>
    <t>BIS Монтажная лента на тканевой основе 15х0,9мм х 15м</t>
  </si>
  <si>
    <t>BIS Монтажная лента на тканевой основе 15х0,9мм бокс 15м</t>
  </si>
  <si>
    <t>BISMAT Монтажная заглушка 1/2"</t>
  </si>
  <si>
    <t>BIS Заглушка декоративная 35мм</t>
  </si>
  <si>
    <t>BIS Заглушка декоративная 28мм</t>
  </si>
  <si>
    <t>BIS Заглушка декоративная 22мм</t>
  </si>
  <si>
    <t>BIS Заглушка декоративная 18мм</t>
  </si>
  <si>
    <t>BIS Заглушка декоративная 15мм</t>
  </si>
  <si>
    <t>BIS Заглушка декоративная 12мм</t>
  </si>
  <si>
    <t>BIS Складной дюбель для полых стен M10x100мм</t>
  </si>
  <si>
    <t>BIS Складной дюбель для полых стен M8x100мм</t>
  </si>
  <si>
    <t>BIS Складной дюбель для полых стен M6x100мм</t>
  </si>
  <si>
    <t>BIS Крепеж для умывальника М10Х140мм (дюбель 12мм)</t>
  </si>
  <si>
    <t>BIS Крепеж для WC 6Х70мм (шуруп шестигранный, латунь)</t>
  </si>
  <si>
    <t>BIS Крепеж для WC 6Х70мм (шуруп шестигранный, сталь оцинк.)</t>
  </si>
  <si>
    <t>BIS IKS-2000 Лента-липучка 12мм x 25м</t>
  </si>
  <si>
    <t>BIS IKS-2000 Монтажная лента (нерж.) 13х0,4мм бокс 20м</t>
  </si>
  <si>
    <t>BIS IKS-2000 Табличка ПВХ прозрачная 86x54мм</t>
  </si>
  <si>
    <t>BIS IKS-2000 Табличка ПВХ желтая 86x54мм</t>
  </si>
  <si>
    <t>BIS IKS-2000 Табличка ПВХ серая 86x54мм</t>
  </si>
  <si>
    <t>BIS IKS-2000 Табличка ПВХ красная 86x54мм</t>
  </si>
  <si>
    <t>BIS IKS-2000 Табличка ПВХ синяя 86x54мм</t>
  </si>
  <si>
    <t>BIS IKS-2000 Табличка ПВХ зеленая 86x54мм</t>
  </si>
  <si>
    <t>BIS IKS-2000 Табличка ПВХ белая 86x54мм</t>
  </si>
  <si>
    <t>BIS IKS-2000 Держатель табличек универсальный</t>
  </si>
  <si>
    <t>BIS IKS-2000 Держатель табличек с креплением на профиле</t>
  </si>
  <si>
    <t>BIS IKS-2000 Держатель табличек с зажимом для монтажной ленты</t>
  </si>
  <si>
    <t>Артикул</t>
  </si>
  <si>
    <t>Цена со скидкой РУБ с НДС за 1 ед изм. (метр или шт.)</t>
  </si>
  <si>
    <t>Розничная цена РУБ с НДС за 1 ед изм. (метр или шт.)</t>
  </si>
  <si>
    <t>Изображение</t>
  </si>
  <si>
    <t>Цена со скидкой ЕВРО с НДС за 1 ед изм. (метр или шт.)</t>
  </si>
  <si>
    <t>Розничная цена ЕВРО с НДС за 1 ед изм. (метр или шт.)</t>
  </si>
  <si>
    <t>Уп.</t>
  </si>
  <si>
    <t>Вес ед. в гр</t>
  </si>
  <si>
    <t>Ед. изм</t>
  </si>
  <si>
    <t>Наименование</t>
  </si>
  <si>
    <t>Примеч.</t>
  </si>
  <si>
    <t>Цена со скидкой ЕВРО с НДС за 1 ед. изм. (метр или шт.)</t>
  </si>
  <si>
    <t>Ед. изм.</t>
  </si>
  <si>
    <t>Воспользуйтесь строкой быстрого поиска по артикулу ниже:</t>
  </si>
  <si>
    <t>Скидка</t>
  </si>
  <si>
    <t>6505302</t>
  </si>
  <si>
    <t>60963604</t>
  </si>
  <si>
    <t>60963665</t>
  </si>
  <si>
    <t>6097017</t>
  </si>
  <si>
    <t>6097018</t>
  </si>
  <si>
    <t>6097020</t>
  </si>
  <si>
    <t>609831080</t>
  </si>
  <si>
    <t>609831081</t>
  </si>
  <si>
    <t>609831082</t>
  </si>
  <si>
    <t>609831100</t>
  </si>
  <si>
    <t>609831101</t>
  </si>
  <si>
    <t>609831102</t>
  </si>
  <si>
    <t>609831120</t>
  </si>
  <si>
    <t>609831121</t>
  </si>
  <si>
    <t>609831160</t>
  </si>
  <si>
    <t>609832120</t>
  </si>
  <si>
    <t>609832121</t>
  </si>
  <si>
    <t>609832150</t>
  </si>
  <si>
    <t>609832151</t>
  </si>
  <si>
    <t>609832180</t>
  </si>
  <si>
    <t>609837080</t>
  </si>
  <si>
    <t>609837081</t>
  </si>
  <si>
    <t>609837082</t>
  </si>
  <si>
    <t>609837100</t>
  </si>
  <si>
    <t>609837101</t>
  </si>
  <si>
    <t>609837102</t>
  </si>
  <si>
    <t>609837120</t>
  </si>
  <si>
    <t>609837121</t>
  </si>
  <si>
    <t>609837122</t>
  </si>
  <si>
    <t>609837123</t>
  </si>
  <si>
    <t>609837160</t>
  </si>
  <si>
    <t>609871080</t>
  </si>
  <si>
    <t>609871081</t>
  </si>
  <si>
    <t>609871100</t>
  </si>
  <si>
    <t>609871101</t>
  </si>
  <si>
    <t>609871120</t>
  </si>
  <si>
    <t>609871121</t>
  </si>
  <si>
    <t>60990811</t>
  </si>
  <si>
    <t>60991013</t>
  </si>
  <si>
    <t>60991016</t>
  </si>
  <si>
    <t>60991219</t>
  </si>
  <si>
    <t>60991622</t>
  </si>
  <si>
    <t>6099980</t>
  </si>
  <si>
    <t>6099981</t>
  </si>
  <si>
    <t>6099982</t>
  </si>
  <si>
    <t>6099985</t>
  </si>
  <si>
    <t>6099986</t>
  </si>
  <si>
    <t>6099990</t>
  </si>
  <si>
    <t>61001005</t>
  </si>
  <si>
    <t>61001008</t>
  </si>
  <si>
    <t>61001010</t>
  </si>
  <si>
    <t>61001012</t>
  </si>
  <si>
    <t>61001014</t>
  </si>
  <si>
    <t>62230606</t>
  </si>
  <si>
    <t>62230806</t>
  </si>
  <si>
    <t>62230808</t>
  </si>
  <si>
    <t>62230810</t>
  </si>
  <si>
    <t>6253696</t>
  </si>
  <si>
    <t>63039110</t>
  </si>
  <si>
    <t>63039112</t>
  </si>
  <si>
    <t>63039116</t>
  </si>
  <si>
    <t>63079108</t>
  </si>
  <si>
    <t>63079110</t>
  </si>
  <si>
    <t>63079112</t>
  </si>
  <si>
    <t>63079116</t>
  </si>
  <si>
    <t>65018227</t>
  </si>
  <si>
    <t>65018247</t>
  </si>
  <si>
    <t>65018327</t>
  </si>
  <si>
    <t>65018342</t>
  </si>
  <si>
    <t>65018347</t>
  </si>
  <si>
    <t>65018627</t>
  </si>
  <si>
    <t>65018642</t>
  </si>
  <si>
    <t>65018647</t>
  </si>
  <si>
    <t>65018667</t>
  </si>
  <si>
    <t>65018687</t>
  </si>
  <si>
    <t>65058252</t>
  </si>
  <si>
    <t>6505300</t>
  </si>
  <si>
    <t>6505301</t>
  </si>
  <si>
    <t>65178016</t>
  </si>
  <si>
    <t>BIS RapidStrut Консоль стеновая вертикальная (BUP) 41x21х2,0мм 300мм</t>
  </si>
  <si>
    <t>BIS RapidStrut Консоль стеновая вертикальная (BUP) 41x21х2,0мм 600мм</t>
  </si>
  <si>
    <t>BIS Strut Шарнирный соединитель профиля (BUP) 80x80мм</t>
  </si>
  <si>
    <t>BIS Strut Напольный держатель профиля (оцинк.) 100x120мм</t>
  </si>
  <si>
    <t>BIS Strut Соединитель профиля U-образный (BUP) 41х21мм</t>
  </si>
  <si>
    <t>BIS Strut Соединитель профиля U-образный (BUP) 41х41мм</t>
  </si>
  <si>
    <t>BIS Strut Уголок 90° (BUP), 2 отверстия, 62х62мм</t>
  </si>
  <si>
    <t>BIS Strut Уголок 90° (BUP), 2 отверстия, 42х62мм</t>
  </si>
  <si>
    <t>BIS Strut Уголок 90° (BUP), 3 отверстия, 62х110мм</t>
  </si>
  <si>
    <t>BIS Strut Уголок 90° (BUP), 4 отверстия, 110х110мм</t>
  </si>
  <si>
    <t>BIS Strut Уголок 135° (BUP), 3 отверстия, 147х39мм</t>
  </si>
  <si>
    <t>BIS Strut Уголок 135° (BUP), 4 отверстия, 180х80мм</t>
  </si>
  <si>
    <t>66588641</t>
  </si>
  <si>
    <t>66588682</t>
  </si>
  <si>
    <t>66598918</t>
  </si>
  <si>
    <t>6668310</t>
  </si>
  <si>
    <t>6668312</t>
  </si>
  <si>
    <t>6668316</t>
  </si>
  <si>
    <t>6668612</t>
  </si>
  <si>
    <t>6668813</t>
  </si>
  <si>
    <t>6698206</t>
  </si>
  <si>
    <t>6698208</t>
  </si>
  <si>
    <t>6902108</t>
  </si>
  <si>
    <t>6902110</t>
  </si>
  <si>
    <t>6902112</t>
  </si>
  <si>
    <t>6902116</t>
  </si>
  <si>
    <t>6951012</t>
  </si>
  <si>
    <t>69520611</t>
  </si>
  <si>
    <t>69520616</t>
  </si>
  <si>
    <t>69520621</t>
  </si>
  <si>
    <t>69520821</t>
  </si>
  <si>
    <t>69521021</t>
  </si>
  <si>
    <t>69521026</t>
  </si>
  <si>
    <t>69521216</t>
  </si>
  <si>
    <t>69521221</t>
  </si>
  <si>
    <t>69521226</t>
  </si>
  <si>
    <t>69521621</t>
  </si>
  <si>
    <t>69521626</t>
  </si>
  <si>
    <t>69530826</t>
  </si>
  <si>
    <t>69531026</t>
  </si>
  <si>
    <t>69531226</t>
  </si>
  <si>
    <t>69531626</t>
  </si>
  <si>
    <t>7459050</t>
  </si>
  <si>
    <t>7459125</t>
  </si>
  <si>
    <t>7459150</t>
  </si>
  <si>
    <t>7459200</t>
  </si>
  <si>
    <t>BIS IKS-2000 Держатель табличек для крепления на шпильке или лентой-липучкой</t>
  </si>
  <si>
    <t>BIS Заглушка декоративная двойная для медных или металлических труб 12-20мм</t>
  </si>
  <si>
    <t>BIS Заглушка декоративная двойная для пластмассовых или металлопластиковых труб 14-20мм</t>
  </si>
  <si>
    <t>BIS Cobra Двойной хомут с epdm  М8 15-18 мм 3/8" + винт-шуруп М8х80 мм+дюбель</t>
  </si>
  <si>
    <t>BIS Cobra Двойной хомут с epdm  М8 20-24 мм 1/2" + винт-шуруп М8х80 мм+дюбель</t>
  </si>
  <si>
    <t>BIS Cobra Двойной хомут с epdm  М8 25-29 мм 3/4" + винт-шуруп М8х80 мм+дюбель</t>
  </si>
  <si>
    <t>BIS Cobra Двойной хомут с epdm  М8 32-36 мм 1"+ винт-шуруп М8х80 мм+дюбель</t>
  </si>
  <si>
    <t>BIS Хомут для труб декоративный М6 12мм (латунь)</t>
  </si>
  <si>
    <t>BIS Хомут для труб декоративный М6 15мм (латунь)</t>
  </si>
  <si>
    <t>BIS Хомут для труб декоративный М6 18мм (латунь)</t>
  </si>
  <si>
    <t>BIS Хомут для труб декоративный М6 22мм (латунь)</t>
  </si>
  <si>
    <t>BIS Хомут для труб декоративный М6 28мм (латунь)</t>
  </si>
  <si>
    <t>BIS Хомут для труб декоративный М6 35мм (латунь)</t>
  </si>
  <si>
    <t>BIS Монтажная лента оцинкованная 12x0,8мм бокс 10м</t>
  </si>
  <si>
    <t>BIS Монтажная лента оцинкованная 17x0,8мм бокс 10м</t>
  </si>
  <si>
    <t>BIS Монтажная лента оцинкованная 26x1,0мм бокс 10м</t>
  </si>
  <si>
    <t>BISOFIX Хомут термоизоляционный тип 88 M10 PUR/PIR 139,7мм</t>
  </si>
  <si>
    <t>BISOFIX Хомут термоизоляционный тип 88 M20 PUR/PIR 323,9мм</t>
  </si>
  <si>
    <t>BISOFIX Хомут термоизоляционный тип 88 M24 PUR/PIR 406,4мм</t>
  </si>
  <si>
    <t>BISOFIX Хомут термоизоляционный тип 88 M24 PUR/PIR 457,2мм</t>
  </si>
  <si>
    <t>BISOFIX Хомут термоизоляционный тип 88 M24 PUR/PIR 508,0мм</t>
  </si>
  <si>
    <t xml:space="preserve">BIS STARLOCK Лента 15м черная </t>
  </si>
  <si>
    <t>BIS STARLOCK стик с 20 замками, белые (упак. по 10 стиков)</t>
  </si>
  <si>
    <t>BIS STARLOCK стик с 20 замками, черные (упак. по 10 стиков)</t>
  </si>
  <si>
    <t>BIS STARLOCK стик с 20 замками, черные (упак. по 50 стиков)</t>
  </si>
  <si>
    <t>BIS Bifix 300 Хомут без изоляции (нерж.) M8  15-19мм</t>
  </si>
  <si>
    <t>BIS Bifix 300 Хомут без изоляции (нерж.) M8  20-22мм</t>
  </si>
  <si>
    <t>BIS Bifix 300 Хомут без изоляции (нерж.) M8  25-28мм</t>
  </si>
  <si>
    <t>BIS Bifix 300 Хомут без изоляции (нерж.) M8  31-35мм</t>
  </si>
  <si>
    <t>BIS Bifix 300 Хомут без изоляции (нерж.) M8  40-43мм</t>
  </si>
  <si>
    <t>BIS Хомут KSB1 с epdm M8  53-56мм</t>
  </si>
  <si>
    <t>BIS HD500 Хомут для высоких нагрузок (BUP) M8/10 15-19мм</t>
  </si>
  <si>
    <t>BIS HD500 Хомут для высоких нагрузок (BUP) M8/10 19-23мм</t>
  </si>
  <si>
    <t>BIS HD500 Хомут для высоких нагрузок (BUP) M8/10  25-30мм</t>
  </si>
  <si>
    <t>BIS HD500 Хомут для высоких нагрузок (BUP) M8/10  31-36мм</t>
  </si>
  <si>
    <t>BIS HD500 Хомут для высоких нагрузок (BUP) M8/10  37-42мм</t>
  </si>
  <si>
    <t>BIS HD500 Хомут для высоких нагрузок (BUP) M8/10  40-45мм</t>
  </si>
  <si>
    <t>BIS HD500 Хомут для высоких нагрузок (BUP) M8/10  47-52мм</t>
  </si>
  <si>
    <t>BIS HD500 Хомут для высоких нагрузок (BUP) M8/10  53-58мм</t>
  </si>
  <si>
    <t>BIS HD500 Хомут для высоких нагрузок (BUP) M8/10  59-65мм</t>
  </si>
  <si>
    <t>BIS HD500 Хомут для высоких нагрузок (BUP) M8/10  66-71мм</t>
  </si>
  <si>
    <t>BIS HD500 Хомут для высоких нагрузок (BUP) M10/12  72-78мм</t>
  </si>
  <si>
    <t>BIS HD500 Хомут для высоких нагрузок (BUP) M10/12  79-85мм</t>
  </si>
  <si>
    <t>BIS HD500 Хомут для высоких нагрузок (BUP) M10/12  86-92мм</t>
  </si>
  <si>
    <t>BIS HD500 Хомут для высоких нагрузок (BUP) M10/12  98-106мм</t>
  </si>
  <si>
    <t>BIS HD500 Хомут для высоких нагрузок (BUP) M10/12  108-116мм</t>
  </si>
  <si>
    <t>BIS HD500 Хомут для высоких нагрузок (BUP) M10/12  125-133мм</t>
  </si>
  <si>
    <t>BIS HD500 Хомут для высоких нагрузок (BUP) M10/12  132-140мм</t>
  </si>
  <si>
    <t>BIS HD500 Хомут для высоких нагрузок (BUP) M10/12  148-154мм</t>
  </si>
  <si>
    <t>BIS HD500 Хомут для высоких нагрузок (BUP) M10/12  159-169мм</t>
  </si>
  <si>
    <t>BIS HD500 Хомут для высоких нагрузок (BUP) M10/12  173-183мм</t>
  </si>
  <si>
    <t>BIS HD500 Хомут для высоких нагрузок (BUP) M10/12  192-202мм</t>
  </si>
  <si>
    <t>BIS HD500 Хомут для высоких нагрузок (BUP) M10/12  208-219мм</t>
  </si>
  <si>
    <t>BIS HD500 Хомут для высоких нагрузок (BUP) M10/12  217-227мм</t>
  </si>
  <si>
    <t>BIS HD500 Хомут для высоких нагрузок (BUP) M16 159-169мм</t>
  </si>
  <si>
    <t>BIS HD500 Хомут для высоких нагрузок (BUP) M16 173-183мм</t>
  </si>
  <si>
    <t>BIS HD500 Хомут для высоких нагрузок (BUP) M16 192-202мм</t>
  </si>
  <si>
    <t>BIS HD500 Хомут для высоких нагрузок (BUP) M16  217-227мм</t>
  </si>
  <si>
    <t>BIS HD500 Хомут для высоких нагрузок (BUP) M16  229-241мм</t>
  </si>
  <si>
    <t>BIS HD500 Хомут для высоких нагрузок (BUP) M16  244-254мм</t>
  </si>
  <si>
    <t>BIS HD500 Хомут для высоких нагрузок (BUP) M16  254-264мм</t>
  </si>
  <si>
    <t>BIS HD500 Хомут для высоких нагрузок (BUP) M16  267-279мм</t>
  </si>
  <si>
    <t>BIS HD500 Хомут для высоких нагрузок (BUP) M16  279-289мм</t>
  </si>
  <si>
    <t>BIS HD500 Хомут для высоких нагрузок (BUP) M16  292-302мм</t>
  </si>
  <si>
    <t>BIS HD500 Хомут для высоких нагрузок (BUP) M16  315-325мм</t>
  </si>
  <si>
    <t>BIS HD500 Хомут для высоких нагрузок (BUP) M16  350-360мм</t>
  </si>
  <si>
    <t>BIS HD500 Хомут для высоких нагрузок (BUP) M16  364-374мм</t>
  </si>
  <si>
    <t>BIS HD500 Хомут для высоких нагрузок (BUP) M16  379-389мм</t>
  </si>
  <si>
    <t>BIS HD500 Хомут для высоких нагрузок (BUP) M16  398-408мм</t>
  </si>
  <si>
    <t>BIS HD500 Хомут для высоких нагрузок (BUP) M16  408-418мм</t>
  </si>
  <si>
    <t>BIS HD500 Хомут для высоких нагрузок (BUP) M16  424-436мм</t>
  </si>
  <si>
    <t>BIS HD500 Хомут для высоких нагрузок (BUP) M16  448-458мм</t>
  </si>
  <si>
    <t>BIS HD500 Хомут для высоких нагрузок (BUP) M16  499-509мм</t>
  </si>
  <si>
    <t>BIS HD500 Хомут для высоких нагрузок (BUP) 1/2"  15-19мм</t>
  </si>
  <si>
    <t>BIS HD500 Хомут для высоких нагрузок (BUP) 1/2"  19-23мм</t>
  </si>
  <si>
    <t>BIS HD500 Хомут для высоких нагрузок (BUP) 1/2"  25-30мм</t>
  </si>
  <si>
    <t>BIS HD500 Хомут для высоких нагрузок (BUP) 1/2"  31-36мм</t>
  </si>
  <si>
    <t>BIS HD500 Хомут для высоких нагрузок (BUP) 1/2"  37-42мм</t>
  </si>
  <si>
    <t>BIS HD500 Хомут для высоких нагрузок (BUP) 1/2"  40-45мм</t>
  </si>
  <si>
    <t>BIS HD500 Хомут для высоких нагрузок (BUP) 1/2"  47-52мм</t>
  </si>
  <si>
    <t>BIS HD500 Хомут для высоких нагрузок (BUP) 1/2"  53-58мм</t>
  </si>
  <si>
    <t>BIS HD500 Хомут для высоких нагрузок (BUP) 1/2"  59-65мм</t>
  </si>
  <si>
    <t>BIS HD500 Хомут для высоких нагрузок (BUP) 1/2"  66-71мм</t>
  </si>
  <si>
    <t>BIS HD500 Хомут для высоких нагрузок (BUP) 1/2"  72-78мм</t>
  </si>
  <si>
    <t>BIS HD500 Хомут для высоких нагрузок (BUP) 1/2"  79-85мм</t>
  </si>
  <si>
    <t>BIS HD500 Хомут для высоких нагрузок (BUP) 1/2"  86-92мм</t>
  </si>
  <si>
    <t>BIS HD500 Хомут для высоких нагрузок (BUP) 1/2"  98-106мм</t>
  </si>
  <si>
    <t>BIS HD500 Хомут для высоких нагрузок (BUP) 1/2"  108-116мм</t>
  </si>
  <si>
    <t>BIS HD500 Хомут для высоких нагрузок (BUP) 1/2"  125-133мм</t>
  </si>
  <si>
    <t>BIS HD500 Хомут для высоких нагрузок (BUP) 1/2"  132-140мм</t>
  </si>
  <si>
    <t>BIS HD500 Хомут для высоких нагрузок (BUP) 1/2"  148-154мм</t>
  </si>
  <si>
    <t>BIS HD500 Хомут для высоких нагрузок (BUP) 1/2"  159-169мм</t>
  </si>
  <si>
    <t>BIS HD500 Хомут для высоких нагрузок (BUP) 1/2"  173-183мм</t>
  </si>
  <si>
    <t>BIS HD500 Хомут для высоких нагрузок (BUP) 1/2"  192-202мм</t>
  </si>
  <si>
    <t>BIS HD500 Хомут для высоких нагрузок (BUP) 1/2"  208-219мм</t>
  </si>
  <si>
    <t>BIS HD500 Хомут для высоких нагрузок (BUP) 1/2"  217-227мм</t>
  </si>
  <si>
    <t>BIS HD500 Хомут для высоких нагрузок (BUP) 1/2"  244-254мм</t>
  </si>
  <si>
    <t>BIS HD500 Хомут для высоких нагрузок (BUP) 1/2"  267-279мм</t>
  </si>
  <si>
    <t>BIS HD500 Хомут для высоких нагрузок (BUP) 1/2"  279-289мм</t>
  </si>
  <si>
    <t>BIS HD500 Хомут для высоких нагрузок (BUP) 1/2"  315-325мм</t>
  </si>
  <si>
    <t>BIS HD500 Хомут для высоких нагрузок (BUP) 1/2"  350-360мм</t>
  </si>
  <si>
    <t>BIS HD500 Хомут для высоких нагрузок (BUP) 1/2"  398-408мм</t>
  </si>
  <si>
    <t>BIS HD500 Хомут для высоких нагрузок (BUP) 1/2"  424-436мм</t>
  </si>
  <si>
    <t>BIS HD500 Хомут для высоких нагрузок (BUP) 1/2"  448-458мм</t>
  </si>
  <si>
    <t>BIS HD500 Хомут для высоких нагрузок (BUP) 1/2"  499-509мм</t>
  </si>
  <si>
    <t>BIS HD500 Хомут для высоких нагрузок (BUP) 1/2"  554-564мм</t>
  </si>
  <si>
    <t>BIS HD1501 Хомут для высоких нагрузок с epdm (BUP) M8/10 15-19мм</t>
  </si>
  <si>
    <t>BIS HD1501 Хомут для высоких нагрузок с epdm (BUP) M8/10 19-23мм</t>
  </si>
  <si>
    <t>BIS HD1501 Хомут для высоких нагрузок с epdm (BUP) M8/10 25-29мм</t>
  </si>
  <si>
    <t>BIS HD1501 Хомут для высоких нагрузок с epdm (BUP) M8/10 30-35мм</t>
  </si>
  <si>
    <t>BIS HD1501 Хомут для высоких нагрузок с epdm (BUP) M16  159-169мм</t>
  </si>
  <si>
    <t>BIS HD1501 Хомут для высоких нагрузок с epdm (BUP) M16  178-188мм</t>
  </si>
  <si>
    <t>BIS HD1501 Хомут для высоких нагрузок с epdm (BUP) M16  194-204мм</t>
  </si>
  <si>
    <t>BIS HD1501 Хомут для высоких нагрузок с epdm (BUP) M16  203-213мм</t>
  </si>
  <si>
    <t>BIS HD1501 Хомут для высоких нагрузок с epdm (BUP) M16  240-250мм</t>
  </si>
  <si>
    <t>BIS HD1501 Хомут для высоких нагрузок с epdm (BUP) M16  265-275мм</t>
  </si>
  <si>
    <t>BIS HD1501 Хомут для высоких нагрузок с epdm (BUP) M16  315-325мм</t>
  </si>
  <si>
    <t>BIS HD1501 Хомут для высоких нагрузок с epdm (BUP) M16  354-364мм</t>
  </si>
  <si>
    <t>BIS HD1501 Хомут для высоких нагрузок с epdm (BUP) M16  398-408мм</t>
  </si>
  <si>
    <t>BIS HD1501 Хомут для высоких нагрузок с epdm (BUP) M16  448-458мм</t>
  </si>
  <si>
    <t>BIS HD1501 Хомут для высоких нагрузок с epdm (BUP) M16  499-509мм</t>
  </si>
  <si>
    <t>BIS HD1501 Хомут для высоких нагрузок с epdm (BUP) 1/2"  15-19мм</t>
  </si>
  <si>
    <t>BIS HD1501 Хомут для высоких нагрузок с epdm (BUP) 1/2"  19-23мм</t>
  </si>
  <si>
    <t>BIS HD1501 Хомут для высоких нагрузок с epdm (BUP) 1/2"  25-29мм</t>
  </si>
  <si>
    <t>BIS HD1501 Хомут для высоких нагрузок с epdm (BUP) 1/2"  30-35мм</t>
  </si>
  <si>
    <t>BIS HD1501 Хомут для высоких нагрузок с epdm (BUP) 1/2"  40-45мм</t>
  </si>
  <si>
    <t>BIS HD1501 Хомут для высоких нагрузок с epdm (BUP) 1/2"  46-51мм</t>
  </si>
  <si>
    <t>BIS HD1501 Хомут для высоких нагрузок с epdm (BUP) 1/2"  53-59мм</t>
  </si>
  <si>
    <t>BIS HD1501 Хомут для высоких нагрузок с epdm (BUP) 1/2"  59-64мм</t>
  </si>
  <si>
    <t>BIS HD1501 Хомут для высоких нагрузок с epdm (BUP) 1/2"  65-71мм</t>
  </si>
  <si>
    <t>BIS HD1501 Хомут для высоких нагрузок с epdm (BUP) 1/2"  72-78мм</t>
  </si>
  <si>
    <t>BIS HD1501 Хомут для высоких нагрузок с epdm (BUP) 1/2"  79-85мм</t>
  </si>
  <si>
    <t>BIS HD1501 Хомут для высоких нагрузок с epdm (BUP) 1/2"  86-92мм</t>
  </si>
  <si>
    <t>BIS HD1501 Хомут для высоких нагрузок с epdm (BUP) 1/2"  101-109мм</t>
  </si>
  <si>
    <t>BIS HD1501 Хомут для высоких нагрузок с epdm (BUP) 1/2"  108-116мм</t>
  </si>
  <si>
    <t>BIS HD1501 Хомут для высоких нагрузок с epdm (BUP) 1/2"  125-133мм</t>
  </si>
  <si>
    <t>BIS HD1501 Хомут для высоких нагрузок с epdm (BUP) 1/2"  132-140мм</t>
  </si>
  <si>
    <t>BIS HD1501 Хомут для высоких нагрузок с epdm (BUP) 1/2"  159-169мм</t>
  </si>
  <si>
    <t>BIS HD1501 Хомут для высоких нагрузок с epdm (BUP) 1/2"  178-188мм</t>
  </si>
  <si>
    <t>BIS HD1501 Хомут для высоких нагрузок с epdm (BUP) 1/2"  194-204мм</t>
  </si>
  <si>
    <t>BIS HD1501 Хомут для высоких нагрузок с epdm (BUP) 1/2"  203-213мм</t>
  </si>
  <si>
    <t>BIS HD1501 Хомут для высоких нагрузок с epdm (BUP) 1/2"  217-227мм</t>
  </si>
  <si>
    <t>BIS HD1501 Хомут для высоких нагрузок с epdm (BUP) 1/2"  240-250мм</t>
  </si>
  <si>
    <t>BIS HD1501 Хомут для высоких нагрузок с epdm (BUP) 1/2"  265-275мм</t>
  </si>
  <si>
    <t>BIS HD1501 Хомут для высоких нагрузок с epdm (BUP) 1/2"  315-325мм</t>
  </si>
  <si>
    <t>BIS HD1501 Хомут для высоких нагрузок с epdm (BUP) 1/2"  354-364мм</t>
  </si>
  <si>
    <t>BIS HD1501 Хомут для высоких нагрузок с epdm (BUP) 1/2"  398-408мм</t>
  </si>
  <si>
    <t>BIS HD1501 Хомут для высоких нагрузок с epdm (BUP) 1/2"  448-458мм</t>
  </si>
  <si>
    <t>BIS HD1501 Хомут для высоких нагрузок с epdm (BUP) 1/2"  499-509мм</t>
  </si>
  <si>
    <t xml:space="preserve">BIS Консоль опорная 210мм  DN200 </t>
  </si>
  <si>
    <t xml:space="preserve">BIS Спринклерный хомут ТА41 FM, UL  М10  1/2" - DN15 </t>
  </si>
  <si>
    <t xml:space="preserve">BIS Спринклерный хомут ТА41 FM, UL  M10  2"- DN50 </t>
  </si>
  <si>
    <t xml:space="preserve">BIS Спринклерный хомут ТА41 FM, UL  M10  4"- DN100 </t>
  </si>
  <si>
    <t xml:space="preserve">BIS Спринклерный хомут ТА41 FM, UL  M12  5"- DN125 </t>
  </si>
  <si>
    <t xml:space="preserve">BIS Спринклерный хомут ТА41 FM, UL  M12  6"- DN150 </t>
  </si>
  <si>
    <t>BIS Aero Вентиляционный хомут с TPE M8 225мм</t>
  </si>
  <si>
    <t>BIS Виброгаситель  WM1, 15, 2, 30 + Strut  M8x40x30мм</t>
  </si>
  <si>
    <t>BIS Виброгаситель Strut M8x40x30мм, гайка с нейлоновой вставкой, канальная гайка</t>
  </si>
  <si>
    <t>BIS Струбцина VdS/UL/FM, M16/28мм</t>
  </si>
  <si>
    <t>BIS Струбцина VdS/UL/FM, M10/28мм</t>
  </si>
  <si>
    <t>BIS Струбцина VdS/UL 9мм/18мм</t>
  </si>
  <si>
    <t>BIS Фиксирующая полоса для струбцины M12/M16  400мм</t>
  </si>
  <si>
    <t>BIS RapidStrut Балочный зажим для высоких нагрузок</t>
  </si>
  <si>
    <t>WCA1 Потолочный анкер 6x40</t>
  </si>
  <si>
    <t>WCA1 Потолочный анкер 6x65</t>
  </si>
  <si>
    <t xml:space="preserve">WIS Пластиковая сетчатая гильза М8/М10/М12 16x85 </t>
  </si>
  <si>
    <t>WIS Пластиковая сетчатая гильза М8/М10/М12 16x130</t>
  </si>
  <si>
    <t>WIS Пластиковая сетчатая гильза М16 20x85</t>
  </si>
  <si>
    <t>WTB1 Клиновой анкер 8x80</t>
  </si>
  <si>
    <t>WTB1 Клиновой анкер 8x100</t>
  </si>
  <si>
    <t>WTB1 Клиновой анкер 8x115</t>
  </si>
  <si>
    <t>WTB1 Клиновой анкер 10x95</t>
  </si>
  <si>
    <t>WTB1 Клиновой анкер 10x115</t>
  </si>
  <si>
    <t>WTB1 Клиновой анкер 10x130</t>
  </si>
  <si>
    <t>WTB1 Клиновой анкер 12x120</t>
  </si>
  <si>
    <t>WTB1 Клиновой анкер 12x135</t>
  </si>
  <si>
    <t>WTB1 Клиновой анкер 16x140</t>
  </si>
  <si>
    <t>WHA1H Анкер для высоких нагрузок 12x85</t>
  </si>
  <si>
    <t>WHA1H Анкер для высоких нагрузок 12x125</t>
  </si>
  <si>
    <t>WHA1H Анкер для высоких нагрузок 15x110</t>
  </si>
  <si>
    <t>WHA1H Анкер для высоких нагрузок 15x136</t>
  </si>
  <si>
    <t>WHA1H Анкер для высоких нагрузок 18x117</t>
  </si>
  <si>
    <t>WTB7 Клиновой анкер 8x75</t>
  </si>
  <si>
    <t>WTB7 Клиновой анкер 8x95</t>
  </si>
  <si>
    <t>WTB7 Клиновой анкер 8x115</t>
  </si>
  <si>
    <t>WTB7 Клиновой анкер 10x95</t>
  </si>
  <si>
    <t>WTB7 Клиновой анкер 10x115</t>
  </si>
  <si>
    <t>WTB7 Клиновой анкер 10x130</t>
  </si>
  <si>
    <t>WTB7 Клиновой анкер 12x100</t>
  </si>
  <si>
    <t>WTB7 Клиновой анкер 12x120</t>
  </si>
  <si>
    <t>WTB7 Клиновой анкер 12x150</t>
  </si>
  <si>
    <t>WTB7 Клиновой анкер 12x180</t>
  </si>
  <si>
    <t>WTB7 Клиновой анкер 16x150</t>
  </si>
  <si>
    <t>WTB1 Клиновой анкер (нерж.) 8x75</t>
  </si>
  <si>
    <t>WTB1 Клиновой анкер (нерж.) 8x115</t>
  </si>
  <si>
    <t>WTB1 Клиновой анкер (нерж.) 10x95</t>
  </si>
  <si>
    <t>WTB1 Клиновой анкер (нерж.) 10x130</t>
  </si>
  <si>
    <t>WTB1 Клиновой анкер (нерж.) 12x125</t>
  </si>
  <si>
    <t>WTB1 Клиновой анкер (нерж.) 12x150</t>
  </si>
  <si>
    <t>WIS Шпилька анкерная M12x190мм</t>
  </si>
  <si>
    <t>WIS Шпилька анкерная M16x220мм</t>
  </si>
  <si>
    <t>WIS Щётка М8/М10</t>
  </si>
  <si>
    <t>WIS Щётка М12/M16</t>
  </si>
  <si>
    <t>WIS Щётка М20/M24</t>
  </si>
  <si>
    <t>WIS Насос для продувки отверстий</t>
  </si>
  <si>
    <t>WIS Дозатор 300 мл</t>
  </si>
  <si>
    <t>WIS Насадка-смеситель стандартная</t>
  </si>
  <si>
    <t>WIS Удлинительная трубка</t>
  </si>
  <si>
    <t>WEP Дюбель распорный нейлоновый  5x25мм</t>
  </si>
  <si>
    <t>WEP Дюбель распорный нейлоновый  6x30мм</t>
  </si>
  <si>
    <t>WEP Дюбель распорный нейлоновый  8x40мм</t>
  </si>
  <si>
    <t>WEP Дюбель распорный нейлоновый  10x50мм</t>
  </si>
  <si>
    <t>WEP Дюбель распорный нейлоновый  12x60мм</t>
  </si>
  <si>
    <t>WEP Дюбель распорный нейлоновый  14x70мм</t>
  </si>
  <si>
    <t>WNP Дюбель-гвоздь с потайной головкой  6x40мм</t>
  </si>
  <si>
    <t>WNP Дюбель-гвоздь с потайной головкой  6x60мм</t>
  </si>
  <si>
    <t>WNP Дюбель-гвоздь с потайной головкой  8x60мм</t>
  </si>
  <si>
    <t>WNP Дюбель-гвоздь с потайной головкой  8x80мм</t>
  </si>
  <si>
    <t>WNP Дюбель-гвоздь с потайной головкой  8x100мм</t>
  </si>
  <si>
    <t>WDI1 Забивной анкер M6x30мм</t>
  </si>
  <si>
    <t>WDI1 Забивной анкер M8x30мм</t>
  </si>
  <si>
    <t>WDI1 Забивной анкер M10x40мм</t>
  </si>
  <si>
    <t>WDI1 Забивной анкер M12x50мм</t>
  </si>
  <si>
    <t>WDI1 Забивной анкер M16x65мм</t>
  </si>
  <si>
    <t>WDI1L Забивной анкер с кромкой M6x30мм</t>
  </si>
  <si>
    <t>WDI1L Забивной анкер с кромкой M8x30мм</t>
  </si>
  <si>
    <t>WDI1L Забивной анкер с кромкой M10x40мм</t>
  </si>
  <si>
    <t>WDI1L Забивной анкер с кромкой M12x50мм</t>
  </si>
  <si>
    <t>WDI1L Забивной анкер с кромкой M16x65мм</t>
  </si>
  <si>
    <t>WDI1 Забивной анкер (нерж.) M8x30</t>
  </si>
  <si>
    <t>WDI1 Забивной анкер (нерж.) M10x40</t>
  </si>
  <si>
    <t>WDI1 Забивной анкер (нерж.) M12x50</t>
  </si>
  <si>
    <t>WDI1 Забивной анкер (нерж.) M16x65</t>
  </si>
  <si>
    <t>WDI1 Инструмент для установки M6</t>
  </si>
  <si>
    <t>WDI1 Инструмент для установки M8</t>
  </si>
  <si>
    <t>WDI1 Инструмент для установки M10</t>
  </si>
  <si>
    <t>WDI1 Инструмент для установки M12</t>
  </si>
  <si>
    <t>WDI1 Инструмент для установки M16</t>
  </si>
  <si>
    <t>WSA1 Втулочный анкер M8x50</t>
  </si>
  <si>
    <t>WSA1 Втулочный анкер M10x60</t>
  </si>
  <si>
    <t>WSA1 Втулочный анкер M12x75</t>
  </si>
  <si>
    <t>WSA1 Втулочный анкер M16x115</t>
  </si>
  <si>
    <t>BIS Стальной распорный дюбель 8x60мм  (монтаж в пенобетоне, гипсе)</t>
  </si>
  <si>
    <t>BIS Стальной распорный дюбель 10x60мм (монтаж в пенобетоне, гипсе)</t>
  </si>
  <si>
    <t>WBA Латунный анкер M6x22мм</t>
  </si>
  <si>
    <t>WBA Латунный анкер M8x28мм</t>
  </si>
  <si>
    <t>WBA Латунный анкер M10x32мм</t>
  </si>
  <si>
    <t>WBA Латунный анкер M12x38мм</t>
  </si>
  <si>
    <t>WCS1P Анкер-шуруп 6x40мм</t>
  </si>
  <si>
    <t>WCS1M Анкер-шуруп 6x35 M8</t>
  </si>
  <si>
    <t>WCS1M Анкер-шуруп 6x55 M8</t>
  </si>
  <si>
    <t>WCS1H Анкер-шуруп 6x60мм</t>
  </si>
  <si>
    <t>WCS1H Анкер-шуруп 8x70мм</t>
  </si>
  <si>
    <t>WCS1H Анкер-шуруп 8x80мм</t>
  </si>
  <si>
    <t>WCS1H Анкер-шуруп 8x100мм</t>
  </si>
  <si>
    <t>WCS1H Анкер-шуруп 8x120мм</t>
  </si>
  <si>
    <t>WCS1H Анкер-шуруп 10x90мм</t>
  </si>
  <si>
    <t>WCS1H Анкер-шуруп 10x100мм</t>
  </si>
  <si>
    <t>WCS1H Анкер-шуруп 10x120мм</t>
  </si>
  <si>
    <t>WCS1N Анкер-шуруп 6x35мм M8/10</t>
  </si>
  <si>
    <t>WCS1N Анкер-шуруп 6x55мм M8/10</t>
  </si>
  <si>
    <t>WSDS+ Бур с ограничителем 10x110/S</t>
  </si>
  <si>
    <t>WSDS+ Бур с ограничителем 12x130/S</t>
  </si>
  <si>
    <t>WSDS+ Бур с тремя режущими кромками 6x110/3CE</t>
  </si>
  <si>
    <t>WSDS+ Бур с тремя режущими кромками 6x160/3CE</t>
  </si>
  <si>
    <t>WSDS+ Бур с тремя режущими кромками 6x210/3CE</t>
  </si>
  <si>
    <t>WSDS+ Бур с тремя режущими кромками 8x160/3CE</t>
  </si>
  <si>
    <t>WSDS+ Бур с тремя режущими кромками 8x210/3CE</t>
  </si>
  <si>
    <t>WSDS+ Бур с тремя режущими кромками 10x210/3CE</t>
  </si>
  <si>
    <t>WSDS+ Бур с тремя режущими кромками 10x260/3CE</t>
  </si>
  <si>
    <t>WSDS+ Бур с тремя режущими кромками 12x160/3CE</t>
  </si>
  <si>
    <t>WSDS+ Бур с тремя режущими кромками 12x210/3CE</t>
  </si>
  <si>
    <t>WSDS+ Бур с тремя режущими кромками 12x260/3CE</t>
  </si>
  <si>
    <t>WSDS+ Бур с тремя режущими кромками 16x210/3CE</t>
  </si>
  <si>
    <t>WSDS+ Бур с тремя режущими кромками 16x260/3CE</t>
  </si>
  <si>
    <t>WSDS+ сверло для щелевого кирпича 8x260/HB</t>
  </si>
  <si>
    <t>WSDS+ сверло для щелевого кирпича 10x260/HB</t>
  </si>
  <si>
    <t>WSDS+ сверло для щелевого кирпича 12x260/HB</t>
  </si>
  <si>
    <t>WSDS+ сверло для щелевого кирпича 16x260/HB</t>
  </si>
  <si>
    <t>BIS Гайка 1/2" ISO 4032</t>
  </si>
  <si>
    <t>BIS Болт с шестигранной головкой ISO 4017 M8x40мм</t>
  </si>
  <si>
    <t>BIS Болт с шестигранной головкой DIN 933 M12x30мм</t>
  </si>
  <si>
    <t>Maxx 120 Комплект для крепления (ТДЦ) M12x160мм</t>
  </si>
  <si>
    <t>Maxx 100 Комплект для крепления (ТДЦ) M16x140мм</t>
  </si>
  <si>
    <t>Maxx 120 Комплект для крепления (ТДЦ) M16x160мм</t>
  </si>
  <si>
    <t>BIS RapidRail Шуруп Torx TX30  6x40мм</t>
  </si>
  <si>
    <t>WIS Шпилька резьбовая DIN976-1 8.8 М8, 1 м</t>
  </si>
  <si>
    <t>WIS Шпилька резьбовая DIN976-1 8.8 М10, 1 м</t>
  </si>
  <si>
    <t>WIS Шпилька резьбовая DIN976-1 8.8 М12, 1 м</t>
  </si>
  <si>
    <t>WIS Шпилька резьбовая DIN976-1 8.8 М16, 1 м</t>
  </si>
  <si>
    <t>BIS Шпилька М6, 1 м (нерж.) 1.4301 (AISI 304)</t>
  </si>
  <si>
    <t>BIS Шпилька М8, 1 м (нерж.) 1.4301 (AISI 304)</t>
  </si>
  <si>
    <t>BIS Шпилька М10, 1 м (нерж.) 1.4301 (AISI 304)</t>
  </si>
  <si>
    <t>BIS Шпилька М12, 1 м (нерж.) 1.4301 (AISI 304)</t>
  </si>
  <si>
    <t>BIS Шпилька М16, 1 м (нерж.) 1.4301 (AISI 304)</t>
  </si>
  <si>
    <t>BIS Шпилька М20, 1 м (нерж.) 1.4301 (AISI 304)</t>
  </si>
  <si>
    <t>WIS Шпилька резьбовая (нерж.) DIN976-1 М8, 1 м</t>
  </si>
  <si>
    <t>WIS Шпилька резьбовая (нерж.) DIN976-1 М10, 1 м</t>
  </si>
  <si>
    <t>WIS Шпилька резьбовая (нерж.) DIN976-1 М12, 1 м</t>
  </si>
  <si>
    <t>WIS Шпилька резьбовая (нерж.) DIN976-1 М16, 1 м</t>
  </si>
  <si>
    <t>BIS Соединительная муфта M16x48мм</t>
  </si>
  <si>
    <t>BIS Соединитель шпилек М6 параллельный</t>
  </si>
  <si>
    <t>BIS Соединитель шпилек М8 параллельный</t>
  </si>
  <si>
    <t>BIS Соединитель шпилек М10 параллельный</t>
  </si>
  <si>
    <t>BIS Переходник  1/2"x1"</t>
  </si>
  <si>
    <t>BIS Канальная гайка 651A WM0-35 M6</t>
  </si>
  <si>
    <t>BIS Канальная гайка 651A WM0-35 M8</t>
  </si>
  <si>
    <t>BIS Канальная гайка 651A WM0-35 M10</t>
  </si>
  <si>
    <t>BIS Угловая канальная гайка WM1-35  M8</t>
  </si>
  <si>
    <t>BIS Strut Канальная гайка квадратная М16</t>
  </si>
  <si>
    <t>BIS Strut Канальная гайка квадратная (BUP1000) М16</t>
  </si>
  <si>
    <t>BIS Канальная гайка 651C WM0-35  M6</t>
  </si>
  <si>
    <t>BIS Канальная гайка 651C WM0-35  M8</t>
  </si>
  <si>
    <t>BIS Канальная гайка 651C WM0-35  M10</t>
  </si>
  <si>
    <t>BIS RapidStrut Hammerfix Монтажный болт G2 (BUP1000) M10x40мм</t>
  </si>
  <si>
    <t>BIS RapidStrut Hammerfix Монтажный болт G2 (BUP1000) M10x60мм</t>
  </si>
  <si>
    <t>BIS RapidStrut Hammerfix Монтажный болт G2 (BUP1000) M10x80мм</t>
  </si>
  <si>
    <t>BIS RapidStrut Hammerfix Монтажный болт G2 (BUP1000) M12x40мм</t>
  </si>
  <si>
    <t>BIS RapidStrut Hammerfix Монтажный болт G2 (BUP1000) M12x60мм</t>
  </si>
  <si>
    <t>BIS RapidStrut Hammerfix Монтажный болт G2 (BUP1000) M8x40мм</t>
  </si>
  <si>
    <t>BIS RapidStrut Hammerfix Монтажный болт G2 (BUP1000) M8x50мм</t>
  </si>
  <si>
    <t>BIS RapidStrut Hammerfix Монтажный болт G2 (BUP1000) M8x60мм</t>
  </si>
  <si>
    <t>BIS RapidStrut Hammerfix Монтажный болт G2 (BUP1000) M8x80мм</t>
  </si>
  <si>
    <t>BIS Шайба WM0-35  6,4/25мм</t>
  </si>
  <si>
    <t>BIS Шайба WM0-35  8,4/25мм</t>
  </si>
  <si>
    <t>BIS Шайба WM0-35  13,0/25мм</t>
  </si>
  <si>
    <t>BIS Шайба WM0-35  17,0/30мм</t>
  </si>
  <si>
    <t>BIS Strut Шайба 6,4/40мм</t>
  </si>
  <si>
    <t>BIS Strut Шайба 8,4/40мм</t>
  </si>
  <si>
    <t>BIS Strut Шайба 13,0/40мм</t>
  </si>
  <si>
    <t>BIS Шайба WM1,15,2 (нерж.) 6,5/25мм</t>
  </si>
  <si>
    <t>BIS Шайба WM1,15,2 (нерж.) 8,5/25мм</t>
  </si>
  <si>
    <t>BIS Шайба WM1,15,2 (нерж.) 10,5/25мм</t>
  </si>
  <si>
    <t>BIS RapidStrut DS 5 Заглушка профиля 41x51мм</t>
  </si>
  <si>
    <t>Maxx IPEC100 заглушка профиля для IP100</t>
  </si>
  <si>
    <t>Maxx IPEC120 заглушка профиля для IP120</t>
  </si>
  <si>
    <t>BIS RapidRail Уголок 90°, 4 отверстия, 4 монтажные гайки</t>
  </si>
  <si>
    <t>BIS RapidRail Уголок 90°, 3 отверстия, 3 монтажные гайки</t>
  </si>
  <si>
    <t>BIS RapidRail Уголок 90°, 2 отверстия, 2 монтажные гайки</t>
  </si>
  <si>
    <t>BIS RapidRail Уголок 135°, 4 отверстия, 4 монтажные гайки</t>
  </si>
  <si>
    <t>BIS RapidRail Уголок 135°, 3 отверстия, 3 монтажные гайки</t>
  </si>
  <si>
    <t>BIS RapidRail Уголок 135°, 2 отверстия, 2 монтажные гайки</t>
  </si>
  <si>
    <t>BIS RapidRail T-соединитель профиля</t>
  </si>
  <si>
    <t>BIS RapidRail X-соединитель профиля</t>
  </si>
  <si>
    <t>BIS RapidRail Балочная скоба WM0-30</t>
  </si>
  <si>
    <t>BIS RapidRail Балочная скоба WM35</t>
  </si>
  <si>
    <t>BIS Rail Уголок соединительный WM0-35 90°, 76х53мм, без монтажных гаек</t>
  </si>
  <si>
    <t>BIS Rail Уголок соединительный WM0-35 135°, 50х50мм, без монтажных гаек</t>
  </si>
  <si>
    <t>BIS Узловая треугольная опора WM0-30  200x200мм</t>
  </si>
  <si>
    <t>BIS RapidRail Консоль WM15 (BUP) 30x20х1,75мм 150мм</t>
  </si>
  <si>
    <t>BIS RapidRail Консоль WM15 (BUP) 30x20х1,75мм 200мм</t>
  </si>
  <si>
    <t>BIS RapidRail Консоль WM15 (BUP) 30x20х1,75мм 250мм</t>
  </si>
  <si>
    <t>BIS RapidStrut Консоль (BUP) 41x41Dх2,5мм 450мм</t>
  </si>
  <si>
    <t>BIS RapidStrut Консоль (BUP) 41x41Dх2,5мм 600мм</t>
  </si>
  <si>
    <t>BIS RapidStrut Консоль (BUP) 41x41Dх2,5мм 750мм</t>
  </si>
  <si>
    <t>BIS RapidStrut Консоль (BUP) 41x41Dх2,5мм 1000мм</t>
  </si>
  <si>
    <t>BIS RapidStrut Консоль (BUP) 41x41х2мм 300мм</t>
  </si>
  <si>
    <t>BIS RapidStrut Консоль (BUP) 41x41х2мм 450мм</t>
  </si>
  <si>
    <t>BIS RapidStrut Консоль (BUP) 41x41х2мм 600мм</t>
  </si>
  <si>
    <t>BIS Подпорка для консоли WM0-30  200мм</t>
  </si>
  <si>
    <t>BIS Подпорка для консоли WM0-30  300мм</t>
  </si>
  <si>
    <t>BIS Шарнирный маятник 49мм, M8x15мм</t>
  </si>
  <si>
    <t>BIS Шарнирный маятник 49мм, M10х15мм</t>
  </si>
  <si>
    <t>BIS Шарнирный маятник 74мм, M8x15мм</t>
  </si>
  <si>
    <t>BIS Шарнирный маятник 74мм, M10х15мм</t>
  </si>
  <si>
    <t>BIS Шарнирный маятник 90мм, M12x18мм</t>
  </si>
  <si>
    <t>BIS Шарнирный маятник 64мм, M10х30мм</t>
  </si>
  <si>
    <t>BIS ES-1MV Скользящая опора двойная M10/12</t>
  </si>
  <si>
    <t>BIS Скользящая опора одинарная (BUP1000) M8/M10</t>
  </si>
  <si>
    <t>BIS Скользящая опора одинарная (BUP1000) M10/M12</t>
  </si>
  <si>
    <t>BIS Скользящая опора одинарная (BUP1000) M16</t>
  </si>
  <si>
    <t xml:space="preserve">BIS ES-1HV Скользящая опора одинарная M12/16        </t>
  </si>
  <si>
    <t>BIS Скользящая опора двойная (BUP1000) M10/M12</t>
  </si>
  <si>
    <t>BIS Скользящая опора двойная (BUP1000) 13/17мм</t>
  </si>
  <si>
    <t>BIS Комплект фиксирующей опоры (BUP1000) для малых нагрузок M12</t>
  </si>
  <si>
    <t>BIS Комплект фиксирующей опоры (BUP1000) для средних нагрузок M12</t>
  </si>
  <si>
    <t>BIS Комплект фиксирующей опоры (BUP1000) для высоких нагрузок M16</t>
  </si>
  <si>
    <t>BIS Распорный соединитель 35x6мм М10-М12</t>
  </si>
  <si>
    <t xml:space="preserve">BIS Подпятник усиленный М10 </t>
  </si>
  <si>
    <t xml:space="preserve">BIS Подпятник усиленный М12 </t>
  </si>
  <si>
    <t xml:space="preserve">BIS Подпятник усиленный М16 </t>
  </si>
  <si>
    <t>BIS Петлевая гайка M8</t>
  </si>
  <si>
    <t>BIS Петлевая гайка M10</t>
  </si>
  <si>
    <t>BIS Петлевая гайка M12</t>
  </si>
  <si>
    <t>Britclips Tiger 8R Балочный зажим 2-8мм 25шт/упак.</t>
  </si>
  <si>
    <t>Britclips Tiger 16R Балочный зажим 8-16мм 25шт/упак.</t>
  </si>
  <si>
    <t>BIS Strut Шайба U-образная (BUP) 9мм</t>
  </si>
  <si>
    <t>BIS Strut Шайба U-образная (BUP) 11мм</t>
  </si>
  <si>
    <t>BIS Strut Шайба U-образная (BUP) 13мм</t>
  </si>
  <si>
    <t>BIS Strut Шайба U-образная (BUP) 17мм</t>
  </si>
  <si>
    <t>BIS Strut Уголок 45° (BUP), 3 отверстия, 110x61мм</t>
  </si>
  <si>
    <t>BIS Strut Уголок 90° (BUP1000), 4 отверстия, 91х91мм усиленный</t>
  </si>
  <si>
    <t>BIS Strut Седельный соединитель профиля (BUP) 41x21мм</t>
  </si>
  <si>
    <t>BIS Strut Седельный соединитель профиля (BUP) 41x41мм</t>
  </si>
  <si>
    <t>BIS Strut Седельный соединитель профиля (BUP) 41x62мм</t>
  </si>
  <si>
    <t>BIS Strut Седельный соединитель профиля (BUP) 41x82мм</t>
  </si>
  <si>
    <t>BIS Strut T-Соединитель профиля (BUP) 131x80мм</t>
  </si>
  <si>
    <t>BIS Strut Z-Соединитель профиля (BUP) 41x21мм</t>
  </si>
  <si>
    <t>BIS Strut Z-Соединитель профиля (BUP) 41x41мм</t>
  </si>
  <si>
    <t>BIS RapidStrut Уголок 90° G2 (BUP1000), 2 отверстия, 2 монтажные гайки, 62х42мм</t>
  </si>
  <si>
    <t>BIS RapidStrut Уголок 90° G2 (BUP1000), 2 отверстия, 2 монтажные гайки, 62х62мм</t>
  </si>
  <si>
    <t>BIS RapidStrut Уголок 90° G2 (BUP1000), 3 отверстия, 3 монтажные гайки, 103х62мм</t>
  </si>
  <si>
    <t>BIS RapidStrut Уголок 90° G2 (BUP1000), 4 отверстия, 4 монтажные гайки, 103х103мм</t>
  </si>
  <si>
    <t>BIS RapidStrut T-образный соединитель профиля G2 (BUP1000), 2 монтажные гайки</t>
  </si>
  <si>
    <t>BIS RapidStrut X-образный соединитель профиля G2 (BUP1000), 2 монтажные гайки</t>
  </si>
  <si>
    <t>BIS RapidStrut Уголок 135° G2 (BUP1000) 4 отверстия, 4 монтажные гайки</t>
  </si>
  <si>
    <t>BIS RapidStrut Уголок 135° G2 (BUP1000) 3 отверстия, 2 монтажные гайки</t>
  </si>
  <si>
    <t>BIS RapidStrut Седельный соединитель профиля G2 (BUP1000) 41х21мм, 2 монтажные гайки</t>
  </si>
  <si>
    <t>BIS RapidStrut Седельный соединитель профиля G2 (BUP1000) 41x41мм, 2 монтажные гайки</t>
  </si>
  <si>
    <t>BIS RapidStrut Седельный соединитель профиля G2 (BUP1000) DS5 41х51мм, 2 монтажные гайки</t>
  </si>
  <si>
    <t>BIS RapidStrut Седельный соединитель профиля G2 (BUP1000) 41х62мм, 2 монтажные гайки</t>
  </si>
  <si>
    <t>BIS RapidStrut Седельный соединитель профиля G2 (BUP1000) 41x82мм, 2 монтажные гайки</t>
  </si>
  <si>
    <t>BIS RapidStrut Соединитель профиля U-образный G2 (BUP1000) 163x42мм 4 отверстия, 4 монтажные гайки</t>
  </si>
  <si>
    <t>BIS Yeti 335 Набор c кровельными опорами для монтажа на кровле 1,5x2м</t>
  </si>
  <si>
    <t>BIS Strut Канальная гайка (нерж.) с фиксатором M8</t>
  </si>
  <si>
    <t>BIS Strut Канальная гайка (нерж.) с фиксатором M10</t>
  </si>
  <si>
    <t xml:space="preserve">BIS Монтажная скоба 1" (33,7мм) М8 </t>
  </si>
  <si>
    <t xml:space="preserve">BIS Монтажная скоба 2" (60,3мм) М8 </t>
  </si>
  <si>
    <t xml:space="preserve">BIS Монтажная скоба 2 1/2" (76,1мм) М8 </t>
  </si>
  <si>
    <t>BIS Гайка шестигранная (BUP1000) DIN 934  М8</t>
  </si>
  <si>
    <t>BIS Гайка шестигранная (BUP1000) DIN 934  М10</t>
  </si>
  <si>
    <t>BIS Гайка шестигранная (BUP1000) DIN 934  М12</t>
  </si>
  <si>
    <t>BIS Гайка шестигранная (BUP1000) DIN 934  М16</t>
  </si>
  <si>
    <t>BIS Шпилька (BUP) DIN976-1 М8, 1 м</t>
  </si>
  <si>
    <t>BIS Шпилька (BUP) DIN976-1 М8, 2 м</t>
  </si>
  <si>
    <t>BIS Шпилька (BUP) DIN976-1 М10, 1 м</t>
  </si>
  <si>
    <t>BIS Шпилька (BUP) DIN976-1 М10, 2 м</t>
  </si>
  <si>
    <t>BIS Шпилька (BUP) DIN976-1 М12, 1 м</t>
  </si>
  <si>
    <t>BIS Шпилька (BUP) DIN976-1 М12, 2 м</t>
  </si>
  <si>
    <t>BIS Шпилька (BUP) DIN 976-1 M16, 1м</t>
  </si>
  <si>
    <t>BIS Шайба EN-ISO 7089 (BUP1000) 8,4/16мм</t>
  </si>
  <si>
    <t>BIS Шайба EN-ISO 7089 (BUP1000) 10,5/20мм</t>
  </si>
  <si>
    <t>BIS Шайба EN-ISO 7089 (BUP1000) 13,0/24мм</t>
  </si>
  <si>
    <t>BIS Шайба EN-ISO 7089 (BUP1000) 17,0/30мм</t>
  </si>
  <si>
    <t>BIS Шайба WM0-35 (BUP1000) 8,4/25мм</t>
  </si>
  <si>
    <t>BIS Шайба WM0-35 (BUP1000) 10,5/25мм</t>
  </si>
  <si>
    <t>BIS Шайба WM0-35 (BUP1000) 13,0/25мм</t>
  </si>
  <si>
    <t>BIS Шайба WM0-35 (BUP1000) 17,0/30мм</t>
  </si>
  <si>
    <t>BIS PushStrut Болт</t>
  </si>
  <si>
    <t>BIS PushStrut Уголок соединительный 90°, 3 отверстия</t>
  </si>
  <si>
    <t>BIS PushStrut Уголок соединительный 135°, 3 отверстия</t>
  </si>
  <si>
    <t>BIS PushStrut 2D Угловой элемент 2-2 90°</t>
  </si>
  <si>
    <t>BIS PushStrut 2D Угловой элемент 4-4 90°</t>
  </si>
  <si>
    <t>BIS PushStrut 3D T-соединитель 6-4</t>
  </si>
  <si>
    <t>BIS PushStrut Узловая треугольная опора 200x200мм</t>
  </si>
  <si>
    <t xml:space="preserve">BIS PushStrut 3D Угловой элемент 6-3-3-L </t>
  </si>
  <si>
    <t xml:space="preserve">BIS PushStrut 3D Угловой элемент 6-3-3-R </t>
  </si>
  <si>
    <t>BIS PushStrut 3D Угловой элемент 6-6-3-3 проходной</t>
  </si>
  <si>
    <t>BIS RapidStrut Монтажная гайка G2 (BUP1000) M8</t>
  </si>
  <si>
    <t>BIS RapidStrut Монтажная гайка G2 (BUP1000) M10</t>
  </si>
  <si>
    <t>BIS RapidStrut Монтажная гайка G2 (BUP1000) M12</t>
  </si>
  <si>
    <t>BIS Strut 2D Угловой элемент 2+2/90° (BUP1000) 105x105мм</t>
  </si>
  <si>
    <t>BIS Strut 2D Угловой элемент 4+4/90° (BUP1000) 154x154мм</t>
  </si>
  <si>
    <t>BIS RapidStrut Держатель профиля (BUP1000)</t>
  </si>
  <si>
    <t>BIS Mengering Kombi Kralle Хомут укрепляющий  DN 100</t>
  </si>
  <si>
    <t>BIS Mengering Rapid I Соединитель труб SML DN 50</t>
  </si>
  <si>
    <t>BIS Mengering Rapid I Соединитель труб SML DN 100</t>
  </si>
  <si>
    <t>BIS Mengering Rapid I Соединитель труб SML DN 125</t>
  </si>
  <si>
    <t>BIS Mengering Rapid I Соединитель труб SML DN 150</t>
  </si>
  <si>
    <t>BIS Mengering Rapid I Соединитель труб SML DN 200</t>
  </si>
  <si>
    <t>0200002</t>
  </si>
  <si>
    <t>0200004</t>
  </si>
  <si>
    <t>0200006</t>
  </si>
  <si>
    <t>0200008</t>
  </si>
  <si>
    <t>0200101</t>
  </si>
  <si>
    <t>0200102</t>
  </si>
  <si>
    <t>0200103</t>
  </si>
  <si>
    <t>0200104</t>
  </si>
  <si>
    <t>0200105</t>
  </si>
  <si>
    <t>0200106</t>
  </si>
  <si>
    <t>0200112</t>
  </si>
  <si>
    <t>0200300</t>
  </si>
  <si>
    <t>0200310</t>
  </si>
  <si>
    <t>0635316</t>
  </si>
  <si>
    <t>0635320</t>
  </si>
  <si>
    <t>0635325</t>
  </si>
  <si>
    <t>0635332</t>
  </si>
  <si>
    <t>0635340</t>
  </si>
  <si>
    <t>0635350</t>
  </si>
  <si>
    <t>0635363</t>
  </si>
  <si>
    <t>0635375</t>
  </si>
  <si>
    <t>0635390</t>
  </si>
  <si>
    <t>0635391</t>
  </si>
  <si>
    <t>0635392</t>
  </si>
  <si>
    <t>0635393</t>
  </si>
  <si>
    <t>0653070</t>
  </si>
  <si>
    <t>0659070</t>
  </si>
  <si>
    <t>0657800</t>
  </si>
  <si>
    <t>0670602</t>
  </si>
  <si>
    <t>0670603</t>
  </si>
  <si>
    <t>0670604</t>
  </si>
  <si>
    <t>0671412</t>
  </si>
  <si>
    <t>0671415</t>
  </si>
  <si>
    <t>0671418</t>
  </si>
  <si>
    <t>0671422</t>
  </si>
  <si>
    <t>0671428</t>
  </si>
  <si>
    <t>0671435</t>
  </si>
  <si>
    <t>0672150</t>
  </si>
  <si>
    <t>0672250</t>
  </si>
  <si>
    <t>0692021</t>
  </si>
  <si>
    <t>0802118</t>
  </si>
  <si>
    <t>0802124</t>
  </si>
  <si>
    <t>0802129</t>
  </si>
  <si>
    <t>0802136</t>
  </si>
  <si>
    <t>0828012</t>
  </si>
  <si>
    <t>0828015</t>
  </si>
  <si>
    <t>0828018</t>
  </si>
  <si>
    <t>0828022</t>
  </si>
  <si>
    <t>0828028</t>
  </si>
  <si>
    <t>0828035</t>
  </si>
  <si>
    <t>0831012</t>
  </si>
  <si>
    <t>0831017</t>
  </si>
  <si>
    <t>0831026</t>
  </si>
  <si>
    <t>0832019</t>
  </si>
  <si>
    <t>0832714</t>
  </si>
  <si>
    <t>0832719</t>
  </si>
  <si>
    <t>0832728</t>
  </si>
  <si>
    <t>0833015</t>
  </si>
  <si>
    <t>0833915</t>
  </si>
  <si>
    <t>0852013</t>
  </si>
  <si>
    <t>0852050</t>
  </si>
  <si>
    <t>0852080</t>
  </si>
  <si>
    <t>0852213</t>
  </si>
  <si>
    <t>0852250</t>
  </si>
  <si>
    <t>0852280</t>
  </si>
  <si>
    <t>0853010</t>
  </si>
  <si>
    <t>0853012</t>
  </si>
  <si>
    <t>0853015</t>
  </si>
  <si>
    <t>0853018</t>
  </si>
  <si>
    <t>0853022</t>
  </si>
  <si>
    <t>0853028</t>
  </si>
  <si>
    <t>0853035</t>
  </si>
  <si>
    <t>0853208</t>
  </si>
  <si>
    <t>0853212</t>
  </si>
  <si>
    <t>0853215</t>
  </si>
  <si>
    <t>0853218</t>
  </si>
  <si>
    <t>0853222</t>
  </si>
  <si>
    <t>0853228</t>
  </si>
  <si>
    <t>0854000</t>
  </si>
  <si>
    <t>0854006</t>
  </si>
  <si>
    <t>0854010</t>
  </si>
  <si>
    <t>0854012</t>
  </si>
  <si>
    <t>0854015</t>
  </si>
  <si>
    <t>0854018</t>
  </si>
  <si>
    <t>0854022</t>
  </si>
  <si>
    <t>0854028</t>
  </si>
  <si>
    <t>0854031</t>
  </si>
  <si>
    <t>0854035</t>
  </si>
  <si>
    <t>0854038</t>
  </si>
  <si>
    <t>0854042</t>
  </si>
  <si>
    <t>0854050</t>
  </si>
  <si>
    <t>0854054</t>
  </si>
  <si>
    <t>0854063</t>
  </si>
  <si>
    <t>0854301</t>
  </si>
  <si>
    <t>0854308</t>
  </si>
  <si>
    <t>0854332</t>
  </si>
  <si>
    <t>0854356</t>
  </si>
  <si>
    <t>0854358</t>
  </si>
  <si>
    <t>0854510</t>
  </si>
  <si>
    <t>0855000</t>
  </si>
  <si>
    <t>0855010</t>
  </si>
  <si>
    <t>0855012</t>
  </si>
  <si>
    <t>0855015</t>
  </si>
  <si>
    <t>0855018</t>
  </si>
  <si>
    <t>0855022</t>
  </si>
  <si>
    <t>0855028</t>
  </si>
  <si>
    <t>0855031</t>
  </si>
  <si>
    <t>0855035</t>
  </si>
  <si>
    <t>0855042</t>
  </si>
  <si>
    <t>0855050</t>
  </si>
  <si>
    <t>0855063</t>
  </si>
  <si>
    <t>0855812</t>
  </si>
  <si>
    <t>0855815</t>
  </si>
  <si>
    <t>0855818</t>
  </si>
  <si>
    <t>0855822</t>
  </si>
  <si>
    <t>0855828</t>
  </si>
  <si>
    <t>0855831</t>
  </si>
  <si>
    <t>0870141</t>
  </si>
  <si>
    <t>0870158</t>
  </si>
  <si>
    <t>0870240</t>
  </si>
  <si>
    <t>0870250</t>
  </si>
  <si>
    <t>0872018</t>
  </si>
  <si>
    <t>0872023</t>
  </si>
  <si>
    <t>0872029</t>
  </si>
  <si>
    <t>0880015</t>
  </si>
  <si>
    <t>0880017</t>
  </si>
  <si>
    <t>0880018</t>
  </si>
  <si>
    <t>0880021</t>
  </si>
  <si>
    <t>0880022</t>
  </si>
  <si>
    <t>0880027</t>
  </si>
  <si>
    <t>0880028</t>
  </si>
  <si>
    <t>0880033</t>
  </si>
  <si>
    <t>0880035</t>
  </si>
  <si>
    <t>0880042</t>
  </si>
  <si>
    <t>0880048</t>
  </si>
  <si>
    <t>0880054</t>
  </si>
  <si>
    <t>0880057</t>
  </si>
  <si>
    <t>0880060</t>
  </si>
  <si>
    <t>0880076</t>
  </si>
  <si>
    <t>0880089</t>
  </si>
  <si>
    <t>0880108</t>
  </si>
  <si>
    <t>0880114</t>
  </si>
  <si>
    <t>0880133</t>
  </si>
  <si>
    <t>0880139</t>
  </si>
  <si>
    <t>0880159</t>
  </si>
  <si>
    <t>0880168</t>
  </si>
  <si>
    <t>0880219</t>
  </si>
  <si>
    <t>0880273</t>
  </si>
  <si>
    <t>0880324</t>
  </si>
  <si>
    <t>0880406</t>
  </si>
  <si>
    <t>0880458</t>
  </si>
  <si>
    <t>0880508</t>
  </si>
  <si>
    <t>0880609</t>
  </si>
  <si>
    <t>0880630</t>
  </si>
  <si>
    <t>0880711</t>
  </si>
  <si>
    <t>04621140</t>
  </si>
  <si>
    <t>04621169</t>
  </si>
  <si>
    <t>04621220</t>
  </si>
  <si>
    <t>04621273</t>
  </si>
  <si>
    <t>04621324</t>
  </si>
  <si>
    <t>0909010</t>
  </si>
  <si>
    <t>0909011</t>
  </si>
  <si>
    <t>0909060</t>
  </si>
  <si>
    <t>0909061</t>
  </si>
  <si>
    <t>0909120</t>
  </si>
  <si>
    <t>0909121</t>
  </si>
  <si>
    <t>0909200</t>
  </si>
  <si>
    <t>0909201</t>
  </si>
  <si>
    <t>0909211</t>
  </si>
  <si>
    <t>0909920</t>
  </si>
  <si>
    <t>0909940</t>
  </si>
  <si>
    <t>3017017</t>
  </si>
  <si>
    <t>3017022</t>
  </si>
  <si>
    <t>3017030</t>
  </si>
  <si>
    <t>3017034</t>
  </si>
  <si>
    <t>3017042</t>
  </si>
  <si>
    <t>3017051</t>
  </si>
  <si>
    <t>3017060</t>
  </si>
  <si>
    <t>3017076</t>
  </si>
  <si>
    <t>3017089</t>
  </si>
  <si>
    <t>3017118</t>
  </si>
  <si>
    <t>3027068</t>
  </si>
  <si>
    <t>3027076</t>
  </si>
  <si>
    <t>3027085</t>
  </si>
  <si>
    <t>3027089</t>
  </si>
  <si>
    <t>3027105</t>
  </si>
  <si>
    <t>3027111</t>
  </si>
  <si>
    <t>3027118</t>
  </si>
  <si>
    <t>3027127</t>
  </si>
  <si>
    <t>3027134</t>
  </si>
  <si>
    <t>3027144</t>
  </si>
  <si>
    <t>3027155</t>
  </si>
  <si>
    <t>3027162</t>
  </si>
  <si>
    <t>3027169</t>
  </si>
  <si>
    <t>3027200</t>
  </si>
  <si>
    <t>3027219</t>
  </si>
  <si>
    <t>3117015</t>
  </si>
  <si>
    <t>3117018</t>
  </si>
  <si>
    <t>3117023</t>
  </si>
  <si>
    <t>3117029</t>
  </si>
  <si>
    <t>3117035</t>
  </si>
  <si>
    <t>3117043</t>
  </si>
  <si>
    <t>3117049</t>
  </si>
  <si>
    <t>3117056</t>
  </si>
  <si>
    <t>3117063</t>
  </si>
  <si>
    <t>3117067</t>
  </si>
  <si>
    <t>3117076</t>
  </si>
  <si>
    <t>3117091</t>
  </si>
  <si>
    <t>3117106</t>
  </si>
  <si>
    <t>3117116</t>
  </si>
  <si>
    <t>3127018</t>
  </si>
  <si>
    <t>3127023</t>
  </si>
  <si>
    <t>3127029</t>
  </si>
  <si>
    <t>3127035</t>
  </si>
  <si>
    <t>3127043</t>
  </si>
  <si>
    <t>3127049</t>
  </si>
  <si>
    <t>3127056</t>
  </si>
  <si>
    <t>3127063</t>
  </si>
  <si>
    <t>3127067</t>
  </si>
  <si>
    <t>3127076</t>
  </si>
  <si>
    <t>3127085</t>
  </si>
  <si>
    <t>3127091</t>
  </si>
  <si>
    <t>3127106</t>
  </si>
  <si>
    <t>3127116</t>
  </si>
  <si>
    <t>3127132</t>
  </si>
  <si>
    <t>3127141</t>
  </si>
  <si>
    <t>3127168</t>
  </si>
  <si>
    <t>3127210</t>
  </si>
  <si>
    <t>3127219</t>
  </si>
  <si>
    <t>3127225</t>
  </si>
  <si>
    <t>3127250</t>
  </si>
  <si>
    <t>3188016</t>
  </si>
  <si>
    <t>3188020</t>
  </si>
  <si>
    <t>3188025</t>
  </si>
  <si>
    <t>3188032</t>
  </si>
  <si>
    <t>3188040</t>
  </si>
  <si>
    <t>3188050</t>
  </si>
  <si>
    <t>3188056</t>
  </si>
  <si>
    <t>3188063</t>
  </si>
  <si>
    <t>3188075</t>
  </si>
  <si>
    <t>3188090</t>
  </si>
  <si>
    <t>3188110</t>
  </si>
  <si>
    <t>3188125</t>
  </si>
  <si>
    <t>3188135</t>
  </si>
  <si>
    <t>3188160</t>
  </si>
  <si>
    <t>3363014</t>
  </si>
  <si>
    <t>3363018</t>
  </si>
  <si>
    <t>3363023</t>
  </si>
  <si>
    <t>3363028</t>
  </si>
  <si>
    <t>3363035</t>
  </si>
  <si>
    <t>3363043</t>
  </si>
  <si>
    <t>3363051</t>
  </si>
  <si>
    <t>3363054</t>
  </si>
  <si>
    <t>3363062</t>
  </si>
  <si>
    <t>3363070</t>
  </si>
  <si>
    <t>3363075</t>
  </si>
  <si>
    <t>3363080</t>
  </si>
  <si>
    <t>3363100</t>
  </si>
  <si>
    <t>3363125</t>
  </si>
  <si>
    <t>3363137</t>
  </si>
  <si>
    <t>3363150</t>
  </si>
  <si>
    <t>3363200</t>
  </si>
  <si>
    <t>3373018</t>
  </si>
  <si>
    <t>3373023</t>
  </si>
  <si>
    <t>3373028</t>
  </si>
  <si>
    <t>3373035</t>
  </si>
  <si>
    <t>3373043</t>
  </si>
  <si>
    <t>3373051</t>
  </si>
  <si>
    <t>3373056</t>
  </si>
  <si>
    <t>3373063</t>
  </si>
  <si>
    <t>33038019</t>
  </si>
  <si>
    <t>33038023</t>
  </si>
  <si>
    <t>33038030</t>
  </si>
  <si>
    <t>33038036</t>
  </si>
  <si>
    <t>33038042</t>
  </si>
  <si>
    <t>33038045</t>
  </si>
  <si>
    <t>33038052</t>
  </si>
  <si>
    <t>33038058</t>
  </si>
  <si>
    <t>33038065</t>
  </si>
  <si>
    <t>33038071</t>
  </si>
  <si>
    <t>33048078</t>
  </si>
  <si>
    <t>33048085</t>
  </si>
  <si>
    <t>33048092</t>
  </si>
  <si>
    <t>33048106</t>
  </si>
  <si>
    <t>33048116</t>
  </si>
  <si>
    <t>33048133</t>
  </si>
  <si>
    <t>33048140</t>
  </si>
  <si>
    <t>33048154</t>
  </si>
  <si>
    <t>33048169</t>
  </si>
  <si>
    <t>33048183</t>
  </si>
  <si>
    <t>33048202</t>
  </si>
  <si>
    <t>33048219</t>
  </si>
  <si>
    <t>33048227</t>
  </si>
  <si>
    <t>33068169</t>
  </si>
  <si>
    <t>33068183</t>
  </si>
  <si>
    <t>33068202</t>
  </si>
  <si>
    <t>33068227</t>
  </si>
  <si>
    <t>33068241</t>
  </si>
  <si>
    <t>33068254</t>
  </si>
  <si>
    <t>33068264</t>
  </si>
  <si>
    <t>33068279</t>
  </si>
  <si>
    <t>33068289</t>
  </si>
  <si>
    <t>33068302</t>
  </si>
  <si>
    <t>33068325</t>
  </si>
  <si>
    <t>33068360</t>
  </si>
  <si>
    <t>33068374</t>
  </si>
  <si>
    <t>33068389</t>
  </si>
  <si>
    <t>33068408</t>
  </si>
  <si>
    <t>33068418</t>
  </si>
  <si>
    <t>33068436</t>
  </si>
  <si>
    <t>33068458</t>
  </si>
  <si>
    <t>33068509</t>
  </si>
  <si>
    <t>33078019</t>
  </si>
  <si>
    <t>33078023</t>
  </si>
  <si>
    <t>33078030</t>
  </si>
  <si>
    <t>33078036</t>
  </si>
  <si>
    <t>33078042</t>
  </si>
  <si>
    <t>33078045</t>
  </si>
  <si>
    <t>33078052</t>
  </si>
  <si>
    <t>33078058</t>
  </si>
  <si>
    <t>33078065</t>
  </si>
  <si>
    <t>33078071</t>
  </si>
  <si>
    <t>33078078</t>
  </si>
  <si>
    <t>33078085</t>
  </si>
  <si>
    <t>33078092</t>
  </si>
  <si>
    <t>33078106</t>
  </si>
  <si>
    <t>33078116</t>
  </si>
  <si>
    <t>33078133</t>
  </si>
  <si>
    <t>33078140</t>
  </si>
  <si>
    <t>33078154</t>
  </si>
  <si>
    <t>33078169</t>
  </si>
  <si>
    <t>33078183</t>
  </si>
  <si>
    <t>33078202</t>
  </si>
  <si>
    <t>33078219</t>
  </si>
  <si>
    <t>33078227</t>
  </si>
  <si>
    <t>33078254</t>
  </si>
  <si>
    <t>33078279</t>
  </si>
  <si>
    <t>33078289</t>
  </si>
  <si>
    <t>33078325</t>
  </si>
  <si>
    <t>33078360</t>
  </si>
  <si>
    <t>33078408</t>
  </si>
  <si>
    <t>33078436</t>
  </si>
  <si>
    <t>33078458</t>
  </si>
  <si>
    <t>33078509</t>
  </si>
  <si>
    <t>33078564</t>
  </si>
  <si>
    <t>33138019</t>
  </si>
  <si>
    <t>33138023</t>
  </si>
  <si>
    <t>33138029</t>
  </si>
  <si>
    <t>33138035</t>
  </si>
  <si>
    <t>33138045</t>
  </si>
  <si>
    <t>33138051</t>
  </si>
  <si>
    <t>33138059</t>
  </si>
  <si>
    <t>33138064</t>
  </si>
  <si>
    <t>33148071</t>
  </si>
  <si>
    <t>33148078</t>
  </si>
  <si>
    <t>33148085</t>
  </si>
  <si>
    <t>33148092</t>
  </si>
  <si>
    <t>33148109</t>
  </si>
  <si>
    <t>33148116</t>
  </si>
  <si>
    <t>33148133</t>
  </si>
  <si>
    <t>33148140</t>
  </si>
  <si>
    <t>33148169</t>
  </si>
  <si>
    <t>33148188</t>
  </si>
  <si>
    <t>33148204</t>
  </si>
  <si>
    <t>33148213</t>
  </si>
  <si>
    <t>33148227</t>
  </si>
  <si>
    <t>33168169</t>
  </si>
  <si>
    <t>33168188</t>
  </si>
  <si>
    <t>33168204</t>
  </si>
  <si>
    <t>33168213</t>
  </si>
  <si>
    <t>33168227</t>
  </si>
  <si>
    <t>33168250</t>
  </si>
  <si>
    <t>33168275</t>
  </si>
  <si>
    <t>33168325</t>
  </si>
  <si>
    <t>33168364</t>
  </si>
  <si>
    <t>33168408</t>
  </si>
  <si>
    <t>33168458</t>
  </si>
  <si>
    <t>33168509</t>
  </si>
  <si>
    <t>33178019</t>
  </si>
  <si>
    <t>33178023</t>
  </si>
  <si>
    <t>33178029</t>
  </si>
  <si>
    <t>33178035</t>
  </si>
  <si>
    <t>33178045</t>
  </si>
  <si>
    <t>33178051</t>
  </si>
  <si>
    <t>33178059</t>
  </si>
  <si>
    <t>33178064</t>
  </si>
  <si>
    <t>33178071</t>
  </si>
  <si>
    <t>33178078</t>
  </si>
  <si>
    <t>33178085</t>
  </si>
  <si>
    <t>33178092</t>
  </si>
  <si>
    <t>33178109</t>
  </si>
  <si>
    <t>33178116</t>
  </si>
  <si>
    <t>33178133</t>
  </si>
  <si>
    <t>33178140</t>
  </si>
  <si>
    <t>33178169</t>
  </si>
  <si>
    <t>33178188</t>
  </si>
  <si>
    <t>33178204</t>
  </si>
  <si>
    <t>33178213</t>
  </si>
  <si>
    <t>33178227</t>
  </si>
  <si>
    <t>33178250</t>
  </si>
  <si>
    <t>33178275</t>
  </si>
  <si>
    <t>33178325</t>
  </si>
  <si>
    <t>33178364</t>
  </si>
  <si>
    <t>33178408</t>
  </si>
  <si>
    <t>33178458</t>
  </si>
  <si>
    <t>33178509</t>
  </si>
  <si>
    <t>3393218</t>
  </si>
  <si>
    <t>3393223</t>
  </si>
  <si>
    <t>3393228</t>
  </si>
  <si>
    <t>3393235</t>
  </si>
  <si>
    <t>3393243</t>
  </si>
  <si>
    <t>3404080</t>
  </si>
  <si>
    <t>3404091</t>
  </si>
  <si>
    <t>3404114</t>
  </si>
  <si>
    <t>3404141</t>
  </si>
  <si>
    <t>3404168</t>
  </si>
  <si>
    <t>3408070</t>
  </si>
  <si>
    <t>3408075</t>
  </si>
  <si>
    <t>3408100</t>
  </si>
  <si>
    <t>3408125</t>
  </si>
  <si>
    <t>3408137</t>
  </si>
  <si>
    <t>3408150</t>
  </si>
  <si>
    <t>3408200</t>
  </si>
  <si>
    <t>3483018</t>
  </si>
  <si>
    <t>3483023</t>
  </si>
  <si>
    <t>3483028</t>
  </si>
  <si>
    <t>3483035</t>
  </si>
  <si>
    <t>3483043</t>
  </si>
  <si>
    <t>3483053</t>
  </si>
  <si>
    <t>3913016</t>
  </si>
  <si>
    <t>3913020</t>
  </si>
  <si>
    <t>3913025</t>
  </si>
  <si>
    <t>3913028</t>
  </si>
  <si>
    <t>3913216</t>
  </si>
  <si>
    <t>3913220</t>
  </si>
  <si>
    <t>3913225</t>
  </si>
  <si>
    <t>3913228</t>
  </si>
  <si>
    <t>4323070</t>
  </si>
  <si>
    <t>4323080</t>
  </si>
  <si>
    <t>4323100</t>
  </si>
  <si>
    <t>4323125</t>
  </si>
  <si>
    <t>4323150</t>
  </si>
  <si>
    <t>4323200</t>
  </si>
  <si>
    <t>4503027</t>
  </si>
  <si>
    <t>4503033</t>
  </si>
  <si>
    <t>4503042</t>
  </si>
  <si>
    <t>4503048</t>
  </si>
  <si>
    <t>4503060</t>
  </si>
  <si>
    <t>4503076</t>
  </si>
  <si>
    <t>4503089</t>
  </si>
  <si>
    <t>4503114</t>
  </si>
  <si>
    <t>4503139</t>
  </si>
  <si>
    <t>4503168</t>
  </si>
  <si>
    <t>4503219</t>
  </si>
  <si>
    <t>4535021</t>
  </si>
  <si>
    <t>4535027</t>
  </si>
  <si>
    <t>4535034</t>
  </si>
  <si>
    <t>4535042</t>
  </si>
  <si>
    <t>4535048</t>
  </si>
  <si>
    <t>4535060</t>
  </si>
  <si>
    <t>4535076</t>
  </si>
  <si>
    <t>4535089</t>
  </si>
  <si>
    <t>4535114</t>
  </si>
  <si>
    <t>4535140</t>
  </si>
  <si>
    <t>4535168</t>
  </si>
  <si>
    <t>4535219</t>
  </si>
  <si>
    <t>4115080</t>
  </si>
  <si>
    <t>4115100</t>
  </si>
  <si>
    <t>4115125</t>
  </si>
  <si>
    <t>4115140</t>
  </si>
  <si>
    <t>4115150</t>
  </si>
  <si>
    <t>4115160</t>
  </si>
  <si>
    <t>4115180</t>
  </si>
  <si>
    <t>4115200</t>
  </si>
  <si>
    <t>4115225</t>
  </si>
  <si>
    <t>4115250</t>
  </si>
  <si>
    <t>4115280</t>
  </si>
  <si>
    <t>4115300</t>
  </si>
  <si>
    <t>4115315</t>
  </si>
  <si>
    <t>4115355</t>
  </si>
  <si>
    <t>4115400</t>
  </si>
  <si>
    <t>4115450</t>
  </si>
  <si>
    <t>4115500</t>
  </si>
  <si>
    <t>4115560</t>
  </si>
  <si>
    <t>4115600</t>
  </si>
  <si>
    <t>4115630</t>
  </si>
  <si>
    <t>4115710</t>
  </si>
  <si>
    <t>4115800</t>
  </si>
  <si>
    <t>4115900</t>
  </si>
  <si>
    <t>4115997</t>
  </si>
  <si>
    <t>4115998</t>
  </si>
  <si>
    <t>4115999</t>
  </si>
  <si>
    <t>4125001</t>
  </si>
  <si>
    <t>4125003</t>
  </si>
  <si>
    <t>4125004</t>
  </si>
  <si>
    <t>4125005</t>
  </si>
  <si>
    <t>4125006</t>
  </si>
  <si>
    <t>4125009</t>
  </si>
  <si>
    <t>4125010</t>
  </si>
  <si>
    <t>4125020</t>
  </si>
  <si>
    <t>6003008</t>
  </si>
  <si>
    <t>6003010</t>
  </si>
  <si>
    <t>6003012</t>
  </si>
  <si>
    <t>6003016</t>
  </si>
  <si>
    <t>6003310</t>
  </si>
  <si>
    <t>6003905</t>
  </si>
  <si>
    <t>6003908</t>
  </si>
  <si>
    <t>6003910</t>
  </si>
  <si>
    <t>6003912</t>
  </si>
  <si>
    <t>6015110</t>
  </si>
  <si>
    <t>6015112</t>
  </si>
  <si>
    <t>6072002</t>
  </si>
  <si>
    <t>6099992</t>
  </si>
  <si>
    <t>61001006</t>
  </si>
  <si>
    <t>62230604</t>
  </si>
  <si>
    <t>6103006</t>
  </si>
  <si>
    <t>6103008</t>
  </si>
  <si>
    <t>6103010</t>
  </si>
  <si>
    <t>6103012</t>
  </si>
  <si>
    <t>6103016</t>
  </si>
  <si>
    <t>6103106</t>
  </si>
  <si>
    <t>6103108</t>
  </si>
  <si>
    <t>6103110</t>
  </si>
  <si>
    <t>6103112</t>
  </si>
  <si>
    <t>6103116</t>
  </si>
  <si>
    <t>6103708</t>
  </si>
  <si>
    <t>6103710</t>
  </si>
  <si>
    <t>6103712</t>
  </si>
  <si>
    <t>6103716</t>
  </si>
  <si>
    <t>6902106</t>
  </si>
  <si>
    <t>6103608</t>
  </si>
  <si>
    <t>6103610</t>
  </si>
  <si>
    <t>6103612</t>
  </si>
  <si>
    <t>6103616</t>
  </si>
  <si>
    <t>6103632</t>
  </si>
  <si>
    <t>6103838</t>
  </si>
  <si>
    <t>6103860</t>
  </si>
  <si>
    <t>6103960</t>
  </si>
  <si>
    <t>6107006</t>
  </si>
  <si>
    <t>6107008</t>
  </si>
  <si>
    <t>6107010</t>
  </si>
  <si>
    <t>6107012</t>
  </si>
  <si>
    <t>6253006</t>
  </si>
  <si>
    <t>6253104</t>
  </si>
  <si>
    <t>6253106</t>
  </si>
  <si>
    <t>6253306</t>
  </si>
  <si>
    <t>6253408</t>
  </si>
  <si>
    <t>6253418</t>
  </si>
  <si>
    <t>6253428</t>
  </si>
  <si>
    <t>6253438</t>
  </si>
  <si>
    <t>6253509</t>
  </si>
  <si>
    <t>6253510</t>
  </si>
  <si>
    <t>6253512</t>
  </si>
  <si>
    <t>6253606</t>
  </si>
  <si>
    <t>6951010</t>
  </si>
  <si>
    <t>69520816</t>
  </si>
  <si>
    <t>6114053</t>
  </si>
  <si>
    <t>6114143</t>
  </si>
  <si>
    <t>6123006</t>
  </si>
  <si>
    <t>6123008</t>
  </si>
  <si>
    <t>6123010</t>
  </si>
  <si>
    <t>6123012</t>
  </si>
  <si>
    <t>6123016</t>
  </si>
  <si>
    <t>6123020</t>
  </si>
  <si>
    <t>6123021</t>
  </si>
  <si>
    <t>6127006</t>
  </si>
  <si>
    <t>6127008</t>
  </si>
  <si>
    <t>6127010</t>
  </si>
  <si>
    <t>6127012</t>
  </si>
  <si>
    <t>6127016</t>
  </si>
  <si>
    <t>6133010</t>
  </si>
  <si>
    <t>6133011</t>
  </si>
  <si>
    <t>6133012</t>
  </si>
  <si>
    <t>6133015</t>
  </si>
  <si>
    <t>6143816</t>
  </si>
  <si>
    <t>6143820</t>
  </si>
  <si>
    <t>6143825</t>
  </si>
  <si>
    <t>6143835</t>
  </si>
  <si>
    <t>6143840</t>
  </si>
  <si>
    <t>6143860</t>
  </si>
  <si>
    <t>6143880</t>
  </si>
  <si>
    <t>6143920</t>
  </si>
  <si>
    <t>6143925</t>
  </si>
  <si>
    <t>6143930</t>
  </si>
  <si>
    <t>6143935</t>
  </si>
  <si>
    <t>6143950</t>
  </si>
  <si>
    <t>6143990</t>
  </si>
  <si>
    <t>6144030</t>
  </si>
  <si>
    <t>614581213</t>
  </si>
  <si>
    <t>614581216</t>
  </si>
  <si>
    <t>614581614</t>
  </si>
  <si>
    <t>614581616</t>
  </si>
  <si>
    <t>6147825</t>
  </si>
  <si>
    <t>6147840</t>
  </si>
  <si>
    <t>6147860</t>
  </si>
  <si>
    <t>6148025</t>
  </si>
  <si>
    <t>6148040</t>
  </si>
  <si>
    <t>6148060</t>
  </si>
  <si>
    <t>6148225</t>
  </si>
  <si>
    <t>6148240</t>
  </si>
  <si>
    <t>6183608</t>
  </si>
  <si>
    <t>6183805</t>
  </si>
  <si>
    <t>6183806</t>
  </si>
  <si>
    <t>6183807</t>
  </si>
  <si>
    <t>6183808</t>
  </si>
  <si>
    <t>6183809</t>
  </si>
  <si>
    <t>6183810</t>
  </si>
  <si>
    <t>6183812</t>
  </si>
  <si>
    <t>6193006</t>
  </si>
  <si>
    <t>6193008</t>
  </si>
  <si>
    <t>6193010</t>
  </si>
  <si>
    <t>61843640</t>
  </si>
  <si>
    <t>6263606</t>
  </si>
  <si>
    <t>6263609</t>
  </si>
  <si>
    <t>6263612</t>
  </si>
  <si>
    <t>6263615</t>
  </si>
  <si>
    <t>6263805</t>
  </si>
  <si>
    <t>6263806</t>
  </si>
  <si>
    <t>6263808</t>
  </si>
  <si>
    <t>6263810</t>
  </si>
  <si>
    <t>6263812</t>
  </si>
  <si>
    <t>6263815</t>
  </si>
  <si>
    <t>6263816</t>
  </si>
  <si>
    <t>6263818</t>
  </si>
  <si>
    <t>6263820</t>
  </si>
  <si>
    <t>6267805</t>
  </si>
  <si>
    <t>6267808</t>
  </si>
  <si>
    <t>6267810</t>
  </si>
  <si>
    <t>6267812</t>
  </si>
  <si>
    <t>6267816</t>
  </si>
  <si>
    <t>6283006</t>
  </si>
  <si>
    <t>6283008</t>
  </si>
  <si>
    <t>6283010</t>
  </si>
  <si>
    <t>6283011</t>
  </si>
  <si>
    <t>6283012</t>
  </si>
  <si>
    <t>6283014</t>
  </si>
  <si>
    <t>6283018</t>
  </si>
  <si>
    <t>6283020</t>
  </si>
  <si>
    <t>6283210</t>
  </si>
  <si>
    <t>6283212</t>
  </si>
  <si>
    <t>6283214</t>
  </si>
  <si>
    <t>6287006</t>
  </si>
  <si>
    <t>6287008</t>
  </si>
  <si>
    <t>6287012</t>
  </si>
  <si>
    <t>6287016</t>
  </si>
  <si>
    <t>6293221</t>
  </si>
  <si>
    <t>6293233</t>
  </si>
  <si>
    <t>6303006</t>
  </si>
  <si>
    <t>6303008</t>
  </si>
  <si>
    <t>6303010</t>
  </si>
  <si>
    <t>6303012</t>
  </si>
  <si>
    <t>6303014</t>
  </si>
  <si>
    <t>6303016</t>
  </si>
  <si>
    <t>6303206</t>
  </si>
  <si>
    <t>6303208</t>
  </si>
  <si>
    <t>6303210</t>
  </si>
  <si>
    <t>6303212</t>
  </si>
  <si>
    <t>6303216</t>
  </si>
  <si>
    <t>6303306</t>
  </si>
  <si>
    <t>6303308</t>
  </si>
  <si>
    <t>6303310</t>
  </si>
  <si>
    <t>6303312</t>
  </si>
  <si>
    <t>6303316</t>
  </si>
  <si>
    <t>63039108</t>
  </si>
  <si>
    <t>6307006</t>
  </si>
  <si>
    <t>6307008</t>
  </si>
  <si>
    <t>6307010</t>
  </si>
  <si>
    <t>6307012</t>
  </si>
  <si>
    <t>6307016</t>
  </si>
  <si>
    <t>6307020</t>
  </si>
  <si>
    <t>6330018</t>
  </si>
  <si>
    <t>6900000</t>
  </si>
  <si>
    <t>6373640</t>
  </si>
  <si>
    <t>6373850</t>
  </si>
  <si>
    <t>6453016</t>
  </si>
  <si>
    <t>6453240</t>
  </si>
  <si>
    <t>6453625</t>
  </si>
  <si>
    <t>6453830</t>
  </si>
  <si>
    <t>6453930</t>
  </si>
  <si>
    <t>6453940</t>
  </si>
  <si>
    <t>6455006</t>
  </si>
  <si>
    <t>6455008</t>
  </si>
  <si>
    <t>6455010</t>
  </si>
  <si>
    <t>6457625</t>
  </si>
  <si>
    <t>6457830</t>
  </si>
  <si>
    <t>6457930</t>
  </si>
  <si>
    <t>6473008</t>
  </si>
  <si>
    <t>6473206</t>
  </si>
  <si>
    <t>6473210</t>
  </si>
  <si>
    <t>6473212</t>
  </si>
  <si>
    <t>6473221</t>
  </si>
  <si>
    <t>6473306</t>
  </si>
  <si>
    <t>6473308</t>
  </si>
  <si>
    <t>6473312</t>
  </si>
  <si>
    <t>6473316</t>
  </si>
  <si>
    <t>6473321</t>
  </si>
  <si>
    <t>6473408</t>
  </si>
  <si>
    <t>6473410</t>
  </si>
  <si>
    <t>6473416</t>
  </si>
  <si>
    <t>6473510</t>
  </si>
  <si>
    <t>6473512</t>
  </si>
  <si>
    <t>6473521</t>
  </si>
  <si>
    <t>6473621</t>
  </si>
  <si>
    <t>6473721</t>
  </si>
  <si>
    <t>6477210</t>
  </si>
  <si>
    <t>6477308</t>
  </si>
  <si>
    <t>6501646</t>
  </si>
  <si>
    <t>6501666</t>
  </si>
  <si>
    <t>6501686</t>
  </si>
  <si>
    <t>65018242</t>
  </si>
  <si>
    <t>6505000</t>
  </si>
  <si>
    <t>6505600</t>
  </si>
  <si>
    <t>6505001</t>
  </si>
  <si>
    <t>6505601</t>
  </si>
  <si>
    <t>6505015</t>
  </si>
  <si>
    <t>6505615</t>
  </si>
  <si>
    <t>6505002</t>
  </si>
  <si>
    <t>6505602</t>
  </si>
  <si>
    <t>6505030</t>
  </si>
  <si>
    <t>6505630</t>
  </si>
  <si>
    <t>6505235</t>
  </si>
  <si>
    <t>6505635</t>
  </si>
  <si>
    <t>6505224</t>
  </si>
  <si>
    <t>6505324</t>
  </si>
  <si>
    <t>6505624</t>
  </si>
  <si>
    <t>6505222</t>
  </si>
  <si>
    <t>6505322</t>
  </si>
  <si>
    <t>6505622</t>
  </si>
  <si>
    <t>6505225</t>
  </si>
  <si>
    <t>6505325</t>
  </si>
  <si>
    <t>6505625</t>
  </si>
  <si>
    <t>6505244</t>
  </si>
  <si>
    <t>6505344</t>
  </si>
  <si>
    <t>6505644</t>
  </si>
  <si>
    <t>6505242</t>
  </si>
  <si>
    <t>6505342</t>
  </si>
  <si>
    <t>6505642</t>
  </si>
  <si>
    <t>6505245</t>
  </si>
  <si>
    <t>6505345</t>
  </si>
  <si>
    <t>6505645</t>
  </si>
  <si>
    <t>6505365</t>
  </si>
  <si>
    <t>6505665</t>
  </si>
  <si>
    <t>6505385</t>
  </si>
  <si>
    <t>6505685</t>
  </si>
  <si>
    <t>6505626</t>
  </si>
  <si>
    <t>6505646</t>
  </si>
  <si>
    <t>6505666</t>
  </si>
  <si>
    <t>6505686</t>
  </si>
  <si>
    <t>6507001</t>
  </si>
  <si>
    <t>6507002</t>
  </si>
  <si>
    <t>6507015</t>
  </si>
  <si>
    <t>6507347</t>
  </si>
  <si>
    <t>6507627</t>
  </si>
  <si>
    <t>6507647</t>
  </si>
  <si>
    <t>6511008</t>
  </si>
  <si>
    <t>6511010</t>
  </si>
  <si>
    <t>6511012</t>
  </si>
  <si>
    <t>6513006</t>
  </si>
  <si>
    <t>6513008</t>
  </si>
  <si>
    <t>6513010</t>
  </si>
  <si>
    <t>6513106</t>
  </si>
  <si>
    <t>6513108</t>
  </si>
  <si>
    <t>6513110</t>
  </si>
  <si>
    <t>6513709</t>
  </si>
  <si>
    <t>6517006</t>
  </si>
  <si>
    <t>6517008</t>
  </si>
  <si>
    <t>6517010</t>
  </si>
  <si>
    <t>6517012</t>
  </si>
  <si>
    <t>6517016</t>
  </si>
  <si>
    <t>6517306</t>
  </si>
  <si>
    <t>6517308</t>
  </si>
  <si>
    <t>6517310</t>
  </si>
  <si>
    <t>6517706</t>
  </si>
  <si>
    <t>6517708</t>
  </si>
  <si>
    <t>6517710</t>
  </si>
  <si>
    <t>6517712</t>
  </si>
  <si>
    <t>6518606</t>
  </si>
  <si>
    <t>6518608</t>
  </si>
  <si>
    <t>6518610</t>
  </si>
  <si>
    <t>6518612</t>
  </si>
  <si>
    <t>6519006</t>
  </si>
  <si>
    <t>6519008</t>
  </si>
  <si>
    <t>6519010</t>
  </si>
  <si>
    <t>6523002</t>
  </si>
  <si>
    <t>6523003</t>
  </si>
  <si>
    <t>6523004</t>
  </si>
  <si>
    <t>6523005</t>
  </si>
  <si>
    <t>6523006</t>
  </si>
  <si>
    <t>6523008</t>
  </si>
  <si>
    <t>6523010</t>
  </si>
  <si>
    <t>6523016</t>
  </si>
  <si>
    <t>6523602</t>
  </si>
  <si>
    <t>6523603</t>
  </si>
  <si>
    <t>6523604</t>
  </si>
  <si>
    <t>6523802</t>
  </si>
  <si>
    <t>6523803</t>
  </si>
  <si>
    <t>6523804</t>
  </si>
  <si>
    <t>6523805</t>
  </si>
  <si>
    <t>6523806</t>
  </si>
  <si>
    <t>6523808</t>
  </si>
  <si>
    <t>6523810</t>
  </si>
  <si>
    <t>6523812</t>
  </si>
  <si>
    <t>6523815</t>
  </si>
  <si>
    <t>6523818</t>
  </si>
  <si>
    <t>6523820</t>
  </si>
  <si>
    <t>6527062</t>
  </si>
  <si>
    <t>6527084</t>
  </si>
  <si>
    <t>6527088</t>
  </si>
  <si>
    <t>6527094</t>
  </si>
  <si>
    <t>6527098</t>
  </si>
  <si>
    <t>652785004</t>
  </si>
  <si>
    <t>652785006</t>
  </si>
  <si>
    <t>652785008</t>
  </si>
  <si>
    <t>652785204</t>
  </si>
  <si>
    <t>652785206</t>
  </si>
  <si>
    <t>652785804</t>
  </si>
  <si>
    <t>652785805</t>
  </si>
  <si>
    <t>652785806</t>
  </si>
  <si>
    <t>652785808</t>
  </si>
  <si>
    <t>6527734</t>
  </si>
  <si>
    <t>6527744</t>
  </si>
  <si>
    <t>6527754</t>
  </si>
  <si>
    <t>6533006</t>
  </si>
  <si>
    <t>6533008</t>
  </si>
  <si>
    <t>6533010</t>
  </si>
  <si>
    <t>6533012</t>
  </si>
  <si>
    <t>6533306</t>
  </si>
  <si>
    <t>6533308</t>
  </si>
  <si>
    <t>6533310</t>
  </si>
  <si>
    <t>6533312</t>
  </si>
  <si>
    <t>6533316</t>
  </si>
  <si>
    <t>6533506</t>
  </si>
  <si>
    <t>6533508</t>
  </si>
  <si>
    <t>6533510</t>
  </si>
  <si>
    <t>6533512</t>
  </si>
  <si>
    <t>6535008</t>
  </si>
  <si>
    <t>6535010</t>
  </si>
  <si>
    <t>6535110</t>
  </si>
  <si>
    <t>6535112</t>
  </si>
  <si>
    <t>6537006</t>
  </si>
  <si>
    <t>6537008</t>
  </si>
  <si>
    <t>6537010</t>
  </si>
  <si>
    <t>6537012</t>
  </si>
  <si>
    <t>6537016</t>
  </si>
  <si>
    <t>6537508</t>
  </si>
  <si>
    <t>6537510</t>
  </si>
  <si>
    <t>6537512</t>
  </si>
  <si>
    <t>6537813</t>
  </si>
  <si>
    <t>6543001</t>
  </si>
  <si>
    <t>6566000</t>
  </si>
  <si>
    <t>6566001</t>
  </si>
  <si>
    <t>6566002</t>
  </si>
  <si>
    <t>6566030</t>
  </si>
  <si>
    <t>6566035</t>
  </si>
  <si>
    <t>6566021</t>
  </si>
  <si>
    <t>6566041</t>
  </si>
  <si>
    <t>6566051</t>
  </si>
  <si>
    <t>6566810</t>
  </si>
  <si>
    <t>6566812</t>
  </si>
  <si>
    <t>6566999</t>
  </si>
  <si>
    <t>6568001</t>
  </si>
  <si>
    <t>6568041</t>
  </si>
  <si>
    <t>6571008</t>
  </si>
  <si>
    <t>6571010</t>
  </si>
  <si>
    <t>6571012</t>
  </si>
  <si>
    <t>6571121</t>
  </si>
  <si>
    <t>6571141</t>
  </si>
  <si>
    <t>6571291</t>
  </si>
  <si>
    <t>6571402</t>
  </si>
  <si>
    <t>6571804</t>
  </si>
  <si>
    <t>6584001</t>
  </si>
  <si>
    <t>6584002</t>
  </si>
  <si>
    <t>6584003</t>
  </si>
  <si>
    <t>6584011</t>
  </si>
  <si>
    <t>6584051</t>
  </si>
  <si>
    <t>6584052</t>
  </si>
  <si>
    <t>6584053</t>
  </si>
  <si>
    <t>6584090</t>
  </si>
  <si>
    <t>6584091</t>
  </si>
  <si>
    <t>6584150</t>
  </si>
  <si>
    <t>6584151</t>
  </si>
  <si>
    <t>6584152</t>
  </si>
  <si>
    <t>6584153</t>
  </si>
  <si>
    <t>6584156</t>
  </si>
  <si>
    <t>6585011</t>
  </si>
  <si>
    <t>6585014</t>
  </si>
  <si>
    <t>6585090</t>
  </si>
  <si>
    <t>6585135</t>
  </si>
  <si>
    <t>6587011</t>
  </si>
  <si>
    <t>6587090</t>
  </si>
  <si>
    <t>6587135</t>
  </si>
  <si>
    <t>6593010</t>
  </si>
  <si>
    <t>6603015</t>
  </si>
  <si>
    <t>6603019</t>
  </si>
  <si>
    <t>6603115</t>
  </si>
  <si>
    <t>6603120</t>
  </si>
  <si>
    <t>6603125</t>
  </si>
  <si>
    <t>6603130</t>
  </si>
  <si>
    <t>6603715</t>
  </si>
  <si>
    <t>6603720</t>
  </si>
  <si>
    <t>6603725</t>
  </si>
  <si>
    <t>6603215</t>
  </si>
  <si>
    <t>6603220</t>
  </si>
  <si>
    <t>6603225</t>
  </si>
  <si>
    <t>6603230</t>
  </si>
  <si>
    <t>6603240</t>
  </si>
  <si>
    <t>6603245</t>
  </si>
  <si>
    <t>6603250</t>
  </si>
  <si>
    <t>66036820</t>
  </si>
  <si>
    <t>66036825</t>
  </si>
  <si>
    <t>66036835</t>
  </si>
  <si>
    <t>66036840</t>
  </si>
  <si>
    <t>66036850</t>
  </si>
  <si>
    <t>66036860</t>
  </si>
  <si>
    <t>66036875</t>
  </si>
  <si>
    <t>66036805</t>
  </si>
  <si>
    <t>6603828</t>
  </si>
  <si>
    <t>6603829</t>
  </si>
  <si>
    <t>6603831</t>
  </si>
  <si>
    <t>6603832</t>
  </si>
  <si>
    <t>6603833</t>
  </si>
  <si>
    <t>6603834</t>
  </si>
  <si>
    <t>6603861</t>
  </si>
  <si>
    <t>6603862</t>
  </si>
  <si>
    <t>6603863</t>
  </si>
  <si>
    <t>6603864</t>
  </si>
  <si>
    <t>6603865</t>
  </si>
  <si>
    <t>6603866</t>
  </si>
  <si>
    <t>6603867</t>
  </si>
  <si>
    <t>6603870</t>
  </si>
  <si>
    <t>6603871</t>
  </si>
  <si>
    <t>6603873</t>
  </si>
  <si>
    <t>6603883</t>
  </si>
  <si>
    <t>6603884</t>
  </si>
  <si>
    <t>6603885</t>
  </si>
  <si>
    <t>6603886</t>
  </si>
  <si>
    <t>6603923</t>
  </si>
  <si>
    <t>6603926</t>
  </si>
  <si>
    <t>6603928</t>
  </si>
  <si>
    <t>6607120</t>
  </si>
  <si>
    <t>6607230</t>
  </si>
  <si>
    <t>6607250</t>
  </si>
  <si>
    <t>6607861</t>
  </si>
  <si>
    <t>6607862</t>
  </si>
  <si>
    <t>6607863</t>
  </si>
  <si>
    <t>6607864</t>
  </si>
  <si>
    <t>6607865</t>
  </si>
  <si>
    <t>6607870</t>
  </si>
  <si>
    <t>6607873</t>
  </si>
  <si>
    <t>6607874</t>
  </si>
  <si>
    <t>6613200</t>
  </si>
  <si>
    <t>6613235</t>
  </si>
  <si>
    <t>6613250</t>
  </si>
  <si>
    <t>6613820</t>
  </si>
  <si>
    <t>6617200</t>
  </si>
  <si>
    <t>6627220</t>
  </si>
  <si>
    <t>6628220</t>
  </si>
  <si>
    <t>6628230</t>
  </si>
  <si>
    <t>66288530</t>
  </si>
  <si>
    <t>6642008</t>
  </si>
  <si>
    <t>6642010</t>
  </si>
  <si>
    <t>6642108</t>
  </si>
  <si>
    <t>6642110</t>
  </si>
  <si>
    <t>6642112</t>
  </si>
  <si>
    <t>6644010</t>
  </si>
  <si>
    <t>6662810</t>
  </si>
  <si>
    <t>6663210</t>
  </si>
  <si>
    <t>6663410</t>
  </si>
  <si>
    <t>6663412</t>
  </si>
  <si>
    <t>6663416</t>
  </si>
  <si>
    <t>6693008</t>
  </si>
  <si>
    <t>6693020</t>
  </si>
  <si>
    <t>6693100</t>
  </si>
  <si>
    <t>6698204</t>
  </si>
  <si>
    <t>6698015</t>
  </si>
  <si>
    <t>6703006</t>
  </si>
  <si>
    <t>6703008</t>
  </si>
  <si>
    <t>6703009</t>
  </si>
  <si>
    <t>6703010</t>
  </si>
  <si>
    <t>6703016</t>
  </si>
  <si>
    <t>6703021</t>
  </si>
  <si>
    <t>6707006</t>
  </si>
  <si>
    <t>6707008</t>
  </si>
  <si>
    <t>6707010</t>
  </si>
  <si>
    <t>6713008</t>
  </si>
  <si>
    <t>6713010</t>
  </si>
  <si>
    <t>6713012</t>
  </si>
  <si>
    <t>6713016</t>
  </si>
  <si>
    <t>6713021</t>
  </si>
  <si>
    <t>6717010</t>
  </si>
  <si>
    <t>6717012</t>
  </si>
  <si>
    <t>6717016</t>
  </si>
  <si>
    <t>6717021</t>
  </si>
  <si>
    <t>6719021</t>
  </si>
  <si>
    <t>6719033</t>
  </si>
  <si>
    <t>6785001</t>
  </si>
  <si>
    <t>6785008</t>
  </si>
  <si>
    <t>6785010</t>
  </si>
  <si>
    <t>6793008</t>
  </si>
  <si>
    <t>6803008</t>
  </si>
  <si>
    <t>6803010</t>
  </si>
  <si>
    <t>6803012</t>
  </si>
  <si>
    <t>6901745</t>
  </si>
  <si>
    <t>6901752</t>
  </si>
  <si>
    <t>6901945</t>
  </si>
  <si>
    <t>6901960</t>
  </si>
  <si>
    <t>6920012</t>
  </si>
  <si>
    <t>6920013</t>
  </si>
  <si>
    <t>6930001</t>
  </si>
  <si>
    <t>51803208</t>
  </si>
  <si>
    <t>51803216</t>
  </si>
  <si>
    <t>51804224</t>
  </si>
  <si>
    <t>51805208</t>
  </si>
  <si>
    <t>51805216</t>
  </si>
  <si>
    <t>52090709</t>
  </si>
  <si>
    <t>52090714</t>
  </si>
  <si>
    <t>52090721</t>
  </si>
  <si>
    <t>52090732</t>
  </si>
  <si>
    <t>52091209</t>
  </si>
  <si>
    <t>52091214</t>
  </si>
  <si>
    <t>52091221</t>
  </si>
  <si>
    <t>52091232</t>
  </si>
  <si>
    <t>66588009</t>
  </si>
  <si>
    <t>66588010</t>
  </si>
  <si>
    <t>66588012</t>
  </si>
  <si>
    <t>66588016</t>
  </si>
  <si>
    <t>66588121</t>
  </si>
  <si>
    <t>66588141</t>
  </si>
  <si>
    <t>66581201</t>
  </si>
  <si>
    <t>66581214</t>
  </si>
  <si>
    <t>66588201</t>
  </si>
  <si>
    <t>66588207</t>
  </si>
  <si>
    <t>66588221</t>
  </si>
  <si>
    <t>66588228</t>
  </si>
  <si>
    <t>66588242</t>
  </si>
  <si>
    <t>66588256</t>
  </si>
  <si>
    <t>66588270</t>
  </si>
  <si>
    <t>66588291</t>
  </si>
  <si>
    <t>66588292</t>
  </si>
  <si>
    <t>66588294</t>
  </si>
  <si>
    <t>66588296</t>
  </si>
  <si>
    <t>66588298</t>
  </si>
  <si>
    <t>66588301</t>
  </si>
  <si>
    <t>66588361</t>
  </si>
  <si>
    <t>66588502</t>
  </si>
  <si>
    <t>66588504</t>
  </si>
  <si>
    <t>665885102</t>
  </si>
  <si>
    <t>665885202</t>
  </si>
  <si>
    <t>665885203</t>
  </si>
  <si>
    <t>665885205</t>
  </si>
  <si>
    <t>665885213</t>
  </si>
  <si>
    <t>665885223</t>
  </si>
  <si>
    <t>665885235</t>
  </si>
  <si>
    <t>665885330</t>
  </si>
  <si>
    <t>665885402</t>
  </si>
  <si>
    <t>665885404</t>
  </si>
  <si>
    <t>665885405</t>
  </si>
  <si>
    <t>665885406</t>
  </si>
  <si>
    <t>665885408</t>
  </si>
  <si>
    <t>665885421</t>
  </si>
  <si>
    <t>66583602</t>
  </si>
  <si>
    <t>66581711</t>
  </si>
  <si>
    <t>66581721</t>
  </si>
  <si>
    <t>66583804</t>
  </si>
  <si>
    <t>66581823</t>
  </si>
  <si>
    <t>67685201</t>
  </si>
  <si>
    <t>67685001</t>
  </si>
  <si>
    <t>67685101</t>
  </si>
  <si>
    <t>67685301</t>
  </si>
  <si>
    <t>67685401</t>
  </si>
  <si>
    <t>67685502</t>
  </si>
  <si>
    <t>651867008</t>
  </si>
  <si>
    <t>651867010</t>
  </si>
  <si>
    <t>651868006</t>
  </si>
  <si>
    <t>651868008</t>
  </si>
  <si>
    <t>651868010</t>
  </si>
  <si>
    <t>651868012</t>
  </si>
  <si>
    <t>2084306017</t>
  </si>
  <si>
    <t>2084306021</t>
  </si>
  <si>
    <t>2084308027</t>
  </si>
  <si>
    <t>2084308034</t>
  </si>
  <si>
    <t>2084308042</t>
  </si>
  <si>
    <t>2084308060</t>
  </si>
  <si>
    <t>2084308076</t>
  </si>
  <si>
    <t>2084310090</t>
  </si>
  <si>
    <t>2084310114</t>
  </si>
  <si>
    <t>2084312140</t>
  </si>
  <si>
    <t>2084314168</t>
  </si>
  <si>
    <t>2084316219</t>
  </si>
  <si>
    <t>2084316273</t>
  </si>
  <si>
    <t>2084706021</t>
  </si>
  <si>
    <t>2084708027</t>
  </si>
  <si>
    <t>2084708034</t>
  </si>
  <si>
    <t>2084708042</t>
  </si>
  <si>
    <t>2084708049</t>
  </si>
  <si>
    <t>2084708060</t>
  </si>
  <si>
    <t>2084708076</t>
  </si>
  <si>
    <t>2084710090</t>
  </si>
  <si>
    <t>2084710114</t>
  </si>
  <si>
    <t>2084712140</t>
  </si>
  <si>
    <t>2084716219</t>
  </si>
  <si>
    <t>2084716273</t>
  </si>
  <si>
    <t>2084718323</t>
  </si>
  <si>
    <t>2085306021</t>
  </si>
  <si>
    <t>2085308027</t>
  </si>
  <si>
    <t>2085308034</t>
  </si>
  <si>
    <t>2085308042</t>
  </si>
  <si>
    <t>2085308049</t>
  </si>
  <si>
    <t>2085308060</t>
  </si>
  <si>
    <t>2085308076</t>
  </si>
  <si>
    <t>2085310090</t>
  </si>
  <si>
    <t>2085310114</t>
  </si>
  <si>
    <t>2085312140</t>
  </si>
  <si>
    <t>2085314168</t>
  </si>
  <si>
    <t>61281008</t>
  </si>
  <si>
    <t>61281010</t>
  </si>
  <si>
    <t>61281012</t>
  </si>
  <si>
    <t>61281016</t>
  </si>
  <si>
    <t>61380825</t>
  </si>
  <si>
    <t>61380830</t>
  </si>
  <si>
    <t>61380860</t>
  </si>
  <si>
    <t>61380880</t>
  </si>
  <si>
    <t>61381025</t>
  </si>
  <si>
    <t>61381030</t>
  </si>
  <si>
    <t>61381230</t>
  </si>
  <si>
    <t>61381260</t>
  </si>
  <si>
    <t>61480830</t>
  </si>
  <si>
    <t>61480860</t>
  </si>
  <si>
    <t>61481030</t>
  </si>
  <si>
    <t>61481230</t>
  </si>
  <si>
    <t>61481260</t>
  </si>
  <si>
    <t>61481280</t>
  </si>
  <si>
    <t>62680810</t>
  </si>
  <si>
    <t>62680820</t>
  </si>
  <si>
    <t>62681010</t>
  </si>
  <si>
    <t>62681020</t>
  </si>
  <si>
    <t>63081008</t>
  </si>
  <si>
    <t>63082008</t>
  </si>
  <si>
    <t>63081010</t>
  </si>
  <si>
    <t>63082010</t>
  </si>
  <si>
    <t>63081012</t>
  </si>
  <si>
    <t>63082012</t>
  </si>
  <si>
    <t>63081016</t>
  </si>
  <si>
    <t>63181010</t>
  </si>
  <si>
    <t>63181020</t>
  </si>
  <si>
    <t>63281010</t>
  </si>
  <si>
    <t>63281020</t>
  </si>
  <si>
    <t>65058352</t>
  </si>
  <si>
    <t>65058652</t>
  </si>
  <si>
    <t>65188006</t>
  </si>
  <si>
    <t>65188008</t>
  </si>
  <si>
    <t>65188010</t>
  </si>
  <si>
    <t>65188012</t>
  </si>
  <si>
    <t>65381308</t>
  </si>
  <si>
    <t>65381310</t>
  </si>
  <si>
    <t>65381312</t>
  </si>
  <si>
    <t>65381316</t>
  </si>
  <si>
    <t>65381008</t>
  </si>
  <si>
    <t>65381010</t>
  </si>
  <si>
    <t>65381012</t>
  </si>
  <si>
    <t>65381016</t>
  </si>
  <si>
    <t>65381508</t>
  </si>
  <si>
    <t>65381510</t>
  </si>
  <si>
    <t>65381512</t>
  </si>
  <si>
    <t>65938020</t>
  </si>
  <si>
    <t>66519910</t>
  </si>
  <si>
    <t>6594001</t>
  </si>
  <si>
    <t>6594005</t>
  </si>
  <si>
    <t>6594010</t>
  </si>
  <si>
    <t>6594015</t>
  </si>
  <si>
    <t>6594020</t>
  </si>
  <si>
    <t>6594025</t>
  </si>
  <si>
    <t>6594030</t>
  </si>
  <si>
    <t>6594031</t>
  </si>
  <si>
    <t>6594032</t>
  </si>
  <si>
    <t>6594035</t>
  </si>
  <si>
    <t>665185108</t>
  </si>
  <si>
    <t>665185110</t>
  </si>
  <si>
    <t>665185112</t>
  </si>
  <si>
    <t>66588814</t>
  </si>
  <si>
    <t>66588818</t>
  </si>
  <si>
    <t>66598914</t>
  </si>
  <si>
    <t>66683400</t>
  </si>
  <si>
    <t>7440050</t>
  </si>
  <si>
    <t>7440080</t>
  </si>
  <si>
    <t>7440100</t>
  </si>
  <si>
    <t>7440125</t>
  </si>
  <si>
    <t>7440150</t>
  </si>
  <si>
    <t>7459100</t>
  </si>
  <si>
    <t>7460050</t>
  </si>
  <si>
    <t>7460070</t>
  </si>
  <si>
    <t>7460100</t>
  </si>
  <si>
    <t>7460125</t>
  </si>
  <si>
    <t>BIS Болт с шестигранной головкой (BUP) DIN 933 M10x25мм</t>
  </si>
  <si>
    <t>BIS RapidStrut Держатель профиля G2 (BUP)  41/62/82, 2 монтажные гайки</t>
  </si>
  <si>
    <t>WDI1R Набор Бур с ограничителем + Инструмент для установки M8</t>
  </si>
  <si>
    <t>WDI1R Набор Бур с ограничителем + Инструмент для установки M10</t>
  </si>
  <si>
    <t>starQuick Хомут белый 48-55мм</t>
  </si>
  <si>
    <t>starQuick Хомут белый 35-40мм</t>
  </si>
  <si>
    <t>33335014</t>
  </si>
  <si>
    <t>33335019</t>
  </si>
  <si>
    <t>33335024</t>
  </si>
  <si>
    <t>33335030</t>
  </si>
  <si>
    <t>33335037</t>
  </si>
  <si>
    <t>33335046</t>
  </si>
  <si>
    <t>33335052</t>
  </si>
  <si>
    <t>33335061</t>
  </si>
  <si>
    <t>33335067</t>
  </si>
  <si>
    <t>33435014</t>
  </si>
  <si>
    <t>2S Хомут оцинкованный с epdm M8/10  10-14  мм</t>
  </si>
  <si>
    <t>33435019</t>
  </si>
  <si>
    <t>2S Хомут оцинкованный с epdm M8/10  15-19  мм</t>
  </si>
  <si>
    <t>33435024</t>
  </si>
  <si>
    <t>2S Хомут оцинкованный с epdm M8/10  20-24  мм</t>
  </si>
  <si>
    <t>33435030</t>
  </si>
  <si>
    <t>2S Хомут оцинкованный с epdm M8/10  25-30  мм</t>
  </si>
  <si>
    <t>33435037</t>
  </si>
  <si>
    <t>2S Хомут оцинкованный с epdm M8/10  31-37  мм</t>
  </si>
  <si>
    <t>33435046</t>
  </si>
  <si>
    <t>2S Хомут оцинкованный с epdm M8/10  38-46  мм</t>
  </si>
  <si>
    <t>33435052</t>
  </si>
  <si>
    <t>2S Хомут оцинкованный с epdm M8/10  47-52  мм</t>
  </si>
  <si>
    <t>33435061</t>
  </si>
  <si>
    <t>2S Хомут оцинкованный с epdm M8/10  53-61  мм</t>
  </si>
  <si>
    <t>33435067</t>
  </si>
  <si>
    <t>2S Хомут оцинкованный с epdm M8/10  62-67  мм</t>
  </si>
  <si>
    <t>33435074</t>
  </si>
  <si>
    <t>33435081</t>
  </si>
  <si>
    <t>33435087</t>
  </si>
  <si>
    <t>33435095</t>
  </si>
  <si>
    <t>33435103</t>
  </si>
  <si>
    <t>33435112</t>
  </si>
  <si>
    <t>33435118</t>
  </si>
  <si>
    <t>33435127</t>
  </si>
  <si>
    <t>33435137</t>
  </si>
  <si>
    <t>33435144</t>
  </si>
  <si>
    <t>33435153</t>
  </si>
  <si>
    <t>33435162</t>
  </si>
  <si>
    <t>33435172</t>
  </si>
  <si>
    <t>33435183</t>
  </si>
  <si>
    <t>33435194</t>
  </si>
  <si>
    <t>33435205</t>
  </si>
  <si>
    <t>33435216</t>
  </si>
  <si>
    <t>33435225</t>
  </si>
  <si>
    <t>KSB2 Хомут оцинкованный с epdm M8/10  10-14мм</t>
  </si>
  <si>
    <t>KSB2 Хомут оцинкованный с epdm M8/10  15-19мм</t>
  </si>
  <si>
    <t>KSB2 Хомут оцинкованный с epdm M8/10  20-23мм</t>
  </si>
  <si>
    <t>KSB2 Хомут оцинкованный с epdm M8/10  25-28мм</t>
  </si>
  <si>
    <t>KSB2 Хомут оцинкованный с epdm M8/10  31-35мм</t>
  </si>
  <si>
    <t>KSB2 Хомут оцинкованный с epdm M8/10  36-39мм</t>
  </si>
  <si>
    <t>KSB2 Хомут оцинкованный с epdm M8/10  40-45мм</t>
  </si>
  <si>
    <t>KSB2 Хомут оцинкованный с epdm M8/10  48-52мм</t>
  </si>
  <si>
    <t>KSB2 Хомут оцинкованный с epdm M8/10  54-58мм</t>
  </si>
  <si>
    <t>KSB2 Хомут оцинкованный с epdm M8/10  60-64мм</t>
  </si>
  <si>
    <t>KSB2 Хомут оцинкованный с epdm M8/10  66-70мм</t>
  </si>
  <si>
    <t>KSB2 Хомут оцинкованный с epdm M8/10  75-79мм</t>
  </si>
  <si>
    <t>KSB2 Хомут оцинкованный с epdm M8/10  80-83мм</t>
  </si>
  <si>
    <t>KSB2 Хомут оцинкованный с epdm M8/10  88-91мм</t>
  </si>
  <si>
    <t>KSB2 Хомут оцинкованный с epdm M8/10  100-105мм</t>
  </si>
  <si>
    <t>KSB2 Хомут оцинкованный с epdm M8/10  108-115мм</t>
  </si>
  <si>
    <t>KSB2 Хомут оцинкованный с epdm M8/10  125-130мм</t>
  </si>
  <si>
    <t>KSB2 Хомут оцинкованный с epdm M8/10  133-140мм</t>
  </si>
  <si>
    <t>KSB2 Хомут оцинкованный с epdm M8/10  152-160мм</t>
  </si>
  <si>
    <t>KSB2 Хомут оцинкованный с epdm M8/10  165-169мм</t>
  </si>
  <si>
    <t>KSB2 Хомут оцинкованный с epdm M8/10  176-180мм</t>
  </si>
  <si>
    <t>KSB2 Хомут оцинкованный с epdm M8/10  192-200мм</t>
  </si>
  <si>
    <t>KSB2 Хомут оцинкованный с epdm M8/10  205-210мм</t>
  </si>
  <si>
    <t>KSB2 Хомут оцинкованный с epdm M8/10  219-225мм</t>
  </si>
  <si>
    <t>3396014</t>
  </si>
  <si>
    <t>3396019</t>
  </si>
  <si>
    <t>3396023</t>
  </si>
  <si>
    <t>3396028</t>
  </si>
  <si>
    <t>3396035</t>
  </si>
  <si>
    <t>3396039</t>
  </si>
  <si>
    <t>3396045</t>
  </si>
  <si>
    <t>3396052</t>
  </si>
  <si>
    <t>3396058</t>
  </si>
  <si>
    <t>3396064</t>
  </si>
  <si>
    <t>3396070</t>
  </si>
  <si>
    <t>3396079</t>
  </si>
  <si>
    <t>3396083</t>
  </si>
  <si>
    <t>3396091</t>
  </si>
  <si>
    <t>3396105</t>
  </si>
  <si>
    <t>3396115</t>
  </si>
  <si>
    <t>3396130</t>
  </si>
  <si>
    <t>3396140</t>
  </si>
  <si>
    <t>3396160</t>
  </si>
  <si>
    <t>3396169</t>
  </si>
  <si>
    <t>3396180</t>
  </si>
  <si>
    <t>3396200</t>
  </si>
  <si>
    <t>3396210</t>
  </si>
  <si>
    <t>3396225</t>
  </si>
  <si>
    <t>31085014</t>
  </si>
  <si>
    <t>31085019</t>
  </si>
  <si>
    <t>31085023</t>
  </si>
  <si>
    <t>31085028</t>
  </si>
  <si>
    <t>31085035</t>
  </si>
  <si>
    <t>31085039</t>
  </si>
  <si>
    <t>31085045</t>
  </si>
  <si>
    <t>31085052</t>
  </si>
  <si>
    <t>31085058</t>
  </si>
  <si>
    <t>31085064</t>
  </si>
  <si>
    <t>31085070</t>
  </si>
  <si>
    <t>31085079</t>
  </si>
  <si>
    <t>31085083</t>
  </si>
  <si>
    <t>31085091</t>
  </si>
  <si>
    <t>31085097</t>
  </si>
  <si>
    <t>31085105</t>
  </si>
  <si>
    <t>31085115</t>
  </si>
  <si>
    <t>31085130</t>
  </si>
  <si>
    <t>31085140</t>
  </si>
  <si>
    <t>31085160</t>
  </si>
  <si>
    <t>31085169</t>
  </si>
  <si>
    <t>6920017</t>
  </si>
  <si>
    <t>BIS Пробивные клещи для профлиста L</t>
  </si>
  <si>
    <t>0835000</t>
  </si>
  <si>
    <t>BISMAT Фиксирующая пластина к профилю</t>
  </si>
  <si>
    <t>0835001</t>
  </si>
  <si>
    <t>BISMAT Профиль-Изолирующая пластина</t>
  </si>
  <si>
    <t>0835002</t>
  </si>
  <si>
    <t>BISMAT Зажим для троса</t>
  </si>
  <si>
    <t>0835006</t>
  </si>
  <si>
    <t>BISMAT Профиль-Изолирующий колпачок</t>
  </si>
  <si>
    <t>0835503</t>
  </si>
  <si>
    <t>BISMAT Профиль монтажный 50x3х2000мм</t>
  </si>
  <si>
    <t>BISMAT Профиль-Гибочные клещи</t>
  </si>
  <si>
    <t>6920050</t>
  </si>
  <si>
    <t>0853008</t>
  </si>
  <si>
    <t>BIS Клипса белая 8мм с латунной втулкой М6</t>
  </si>
  <si>
    <t>0853210</t>
  </si>
  <si>
    <t>BIS Клипса белая (двойная) 10мм с латунной втулкой М6</t>
  </si>
  <si>
    <t>0854313</t>
  </si>
  <si>
    <t>starQuick Адаптер для профиля, полиамид серый</t>
  </si>
  <si>
    <t>0855038</t>
  </si>
  <si>
    <t>0855054</t>
  </si>
  <si>
    <t>0880426</t>
  </si>
  <si>
    <t>BISOFIX Хомут термоизоляционный тип 88 M24 426мм (изол. 50мм)</t>
  </si>
  <si>
    <t>6141230</t>
  </si>
  <si>
    <t>BIS Болт с шестигранной головкой DIN 933 M12x30мм (hdg)</t>
  </si>
  <si>
    <t>61481025</t>
  </si>
  <si>
    <t>61481060</t>
  </si>
  <si>
    <t>BIS Болт с шестигранной головкой (BUP) DIN 933 M10x60мм</t>
  </si>
  <si>
    <t>665885400</t>
  </si>
  <si>
    <t>6698013</t>
  </si>
  <si>
    <t>BIS Распорный соединитель 35x6мм/13мм</t>
  </si>
  <si>
    <t>67685130</t>
  </si>
  <si>
    <t>BIS Yeti Кровельная опора (BUP) 130x130мм с антивибрационным ковриком</t>
  </si>
  <si>
    <t>67687400</t>
  </si>
  <si>
    <t>BIS Ursus Кровельная опора Strut (BUP) (горизонтальная) 400мм</t>
  </si>
  <si>
    <t>67687601</t>
  </si>
  <si>
    <t>BIS Ursus Кровельная опора Strut (BUP)  (горизонтальная) 600x200x50мм</t>
  </si>
  <si>
    <t>67687250</t>
  </si>
  <si>
    <t>BIS Ursus Кровельная опора Strut (BUP) (горизонтальная) 250мм</t>
  </si>
  <si>
    <t>6902208</t>
  </si>
  <si>
    <t>6902210</t>
  </si>
  <si>
    <t>0657850</t>
  </si>
  <si>
    <t>2084308049</t>
  </si>
  <si>
    <t>BIS Крепеж для умывальника М10Х140мм (дюбель 14мм)</t>
  </si>
  <si>
    <t>3188058</t>
  </si>
  <si>
    <t>3188078</t>
  </si>
  <si>
    <t>3188200</t>
  </si>
  <si>
    <t>33025014</t>
  </si>
  <si>
    <t>33025019</t>
  </si>
  <si>
    <t>33025024</t>
  </si>
  <si>
    <t>33025030</t>
  </si>
  <si>
    <t>33025037</t>
  </si>
  <si>
    <t>33025046</t>
  </si>
  <si>
    <t>33025052</t>
  </si>
  <si>
    <t>33025061</t>
  </si>
  <si>
    <t>33025067</t>
  </si>
  <si>
    <t>33035014</t>
  </si>
  <si>
    <t>33035019</t>
  </si>
  <si>
    <t>33035024</t>
  </si>
  <si>
    <t>33035030</t>
  </si>
  <si>
    <t>33035037</t>
  </si>
  <si>
    <t>33035046</t>
  </si>
  <si>
    <t>33035052</t>
  </si>
  <si>
    <t>33035061</t>
  </si>
  <si>
    <t>33035067</t>
  </si>
  <si>
    <t>33035074</t>
  </si>
  <si>
    <t>33035081</t>
  </si>
  <si>
    <t>33035087</t>
  </si>
  <si>
    <t>33035095</t>
  </si>
  <si>
    <t>33035103</t>
  </si>
  <si>
    <t>33035112</t>
  </si>
  <si>
    <t>33035118</t>
  </si>
  <si>
    <t>33035127</t>
  </si>
  <si>
    <t>33035137</t>
  </si>
  <si>
    <t>33035144</t>
  </si>
  <si>
    <t>33035153</t>
  </si>
  <si>
    <t>33035162</t>
  </si>
  <si>
    <t>33035172</t>
  </si>
  <si>
    <t>33035183</t>
  </si>
  <si>
    <t>33035194</t>
  </si>
  <si>
    <t>33035205</t>
  </si>
  <si>
    <t>33035216</t>
  </si>
  <si>
    <t>33035225</t>
  </si>
  <si>
    <t>Bifix 5000 G2 Хомут для пластик. труб с вкладышем (BUP1000) M8/10  16мм</t>
  </si>
  <si>
    <t>Bifix 5000 G2 Хомут для пластик. труб с вкладышем (BUP1000) M8/10  20мм</t>
  </si>
  <si>
    <t>Bifix 5000 G2 Хомут для пластик. труб с вкладышем (BUP1000) M8/10  25мм</t>
  </si>
  <si>
    <t>Bifix 5000 G2 Хомут для пластик. труб с вкладышем (BUP1000) M8/10  32мм</t>
  </si>
  <si>
    <t>Bifix 5000 G2 Хомут для пластик. труб с вкладышем (BUP1000) M8/10  40мм</t>
  </si>
  <si>
    <t>Bifix 5000 G2 Хомут для пластик. труб с вкладышем (BUP1000) M8/10  50мм</t>
  </si>
  <si>
    <t>Bifix 5000 G2 Хомут для пластик. труб с вкладышем (BUP1000) M8/10  56мм</t>
  </si>
  <si>
    <t>Bifix 5000 G2 Хомут для пластик труб  с вкладышем  (BUP1000) M8/10  58 мм</t>
  </si>
  <si>
    <t>Bifix 5000 G2 Хомут для пластик. труб с вкладышем (BUP1000) M8/10  63мм</t>
  </si>
  <si>
    <t>Bifix 5000 G2 Хомут для пластик. труб с вкладышем (BUP1000) M8/10  75мм</t>
  </si>
  <si>
    <t>Bifix 5000 G2 Хомут для пластик труб  с вкладышем  (BUP1000) M8/10 78 мм</t>
  </si>
  <si>
    <t>Bifix 5000 G2 Хомут для пластик. труб с вкладышем (BUP1000) M8/10  90мм</t>
  </si>
  <si>
    <t>Bifix 5000 G2 Хомут для пластик. труб с вкладышем (BUP1000) M8/10  110мм</t>
  </si>
  <si>
    <t>Bifix 5000 G2 Хомут для пластик. труб с вкладышем (BUP1000) M8/10  125мм</t>
  </si>
  <si>
    <t>Bifix 5000 G2 Хомут для пластик. труб с вкладышем (BUP1000) M8/10  135мм</t>
  </si>
  <si>
    <t>Bifix 5000 G2 Хомут для пластик. труб с вкладышем (BUP1000) M8/10  160мм</t>
  </si>
  <si>
    <t>2S Хомут оцинкованный  без вкладыша (M8) 10-14 мм</t>
  </si>
  <si>
    <t>2S Хомут оцинкованный без вкладыша (M8) 20-24 мм</t>
  </si>
  <si>
    <t>2S Хомут оцинкованный без вкладыша (M8) 15-19 мм</t>
  </si>
  <si>
    <t>2S Хомут оцинкованный без вкладыша (M8) 25-30 мм</t>
  </si>
  <si>
    <t>2S Хомут оцинкованный  без вкладыша (M8) 38-46 мм</t>
  </si>
  <si>
    <t>2S Хомут оцинкованный без вкладыша (M8) 31-37 мм</t>
  </si>
  <si>
    <t>2S Хомут оцинкованный без вкладыша (M8) 47-52 мм</t>
  </si>
  <si>
    <t>2S Хомут оцинкованный без вкладыша (M8) 53-61 мм</t>
  </si>
  <si>
    <t>2S Хомут оцинкованный без вкладыша (M8) 62 - 67 мм</t>
  </si>
  <si>
    <t>2S Хомут оцинкованный без вкладыша (M8/10)  10-14 мм</t>
  </si>
  <si>
    <t>2S Хомут оцинкованный без вкладыша (M8/10) 15-19 мм</t>
  </si>
  <si>
    <t>2S Хомут оцинкованный без вкладыша (M8/10) 20-24 мм</t>
  </si>
  <si>
    <t>2S Хомут оцинкованный без вкладыша (M8/10) 25-30 мм</t>
  </si>
  <si>
    <t>2S Хомут оцинкованный без вкладыша (M8/10) 31-37 мм</t>
  </si>
  <si>
    <t>2S Хомут оцинкованный без вкладыша (M8/10) 38-46 мм</t>
  </si>
  <si>
    <t>2S Хомут оцинкованный без вкладыша (M8/10) 47-52 мм</t>
  </si>
  <si>
    <t>2S Хомут оцинкованный без вкладыша (M8/10) 53-61 мм</t>
  </si>
  <si>
    <t>2S Хомут оцинкованный без вкладыша (M8/10) 62 - 67 мм</t>
  </si>
  <si>
    <t>2S Хомут оцинкованный без вкладыша (M8/10) 68 - 74 мм</t>
  </si>
  <si>
    <t>2S Хомут оцинкованный без вкладыша (M8/10)75 - 81 мм</t>
  </si>
  <si>
    <t>2S Хомут оцинкованный без вкладыша (M8/10)82 - 87 мм</t>
  </si>
  <si>
    <t>2S Хомут оцинкованный без вкладыша (M8/10)88 - 95 мм</t>
  </si>
  <si>
    <t>2S Хомут оцинкованный без вкладыша (M8/10)96 - 103 мм</t>
  </si>
  <si>
    <t>2S Хомут оцинкованный без вкладыша (M8/10)104 - 112 мм</t>
  </si>
  <si>
    <t>2S Хомут оцинкованный без вкладыша (M8/10)113 - 118 мм</t>
  </si>
  <si>
    <t>2S Хомут оцинкованный без вкладыша (M8/10)119 - 127 мм</t>
  </si>
  <si>
    <t>2S Хомут оцинкованный без вкладыша (M8/10)128 - 137 мм</t>
  </si>
  <si>
    <t>2S Хомут оцинкованный без вкладыша (M8/10)138 - 144 мм</t>
  </si>
  <si>
    <t>2S Хомут оцинкованный без вкладыша (M8/10)145 - 153 мм</t>
  </si>
  <si>
    <t>2S Хомут оцинкованный без вкладыша (M8/10)154 - 162 мм</t>
  </si>
  <si>
    <t>2S Хомут оцинкованный без вкладыша (M8/10)163 - 172 мм</t>
  </si>
  <si>
    <t>2S Хомут оцинкованный без вкладыша (M8/10)173 - 183 мм</t>
  </si>
  <si>
    <t>2S Хомут оцинкованный без вкладыша (M8/10)184 - 194 мм</t>
  </si>
  <si>
    <t>2S Хомут оцинкованный без вкладыша (M8/10)195 - 205 мм</t>
  </si>
  <si>
    <t>2S Хомут оцинкованный без вкладыша (M8/10)206 - 216 мм</t>
  </si>
  <si>
    <t>2S Хомут оцинкованный без вкладыша (M8/10)217 - 225 мм</t>
  </si>
  <si>
    <t>45565115</t>
  </si>
  <si>
    <t>45565170</t>
  </si>
  <si>
    <t>Спринклерный хомут M10 VdS FM  4"  -  DN100 (114,3 мм)</t>
  </si>
  <si>
    <t>Спринклерный хомут M12 VdS FM  6"  -  DN150 (168,3 мм)</t>
  </si>
  <si>
    <t>59491624</t>
  </si>
  <si>
    <t>6003006</t>
  </si>
  <si>
    <t>BIS Струбцина UL, M6/23мм</t>
  </si>
  <si>
    <t>6100706</t>
  </si>
  <si>
    <t>6100708</t>
  </si>
  <si>
    <t>6100710</t>
  </si>
  <si>
    <t>6100712</t>
  </si>
  <si>
    <t>WUP Дюбель универсальный нейлоновый  6x30мм</t>
  </si>
  <si>
    <t>WUP Дюбель универсальный нейлоновый  8x40мм</t>
  </si>
  <si>
    <t>WUP Дюбель универсальный нейлоновый  10x50мм</t>
  </si>
  <si>
    <t>WUP Дюбель универсальный нейлоновый  12x70мм</t>
  </si>
  <si>
    <t>6105400</t>
  </si>
  <si>
    <t>6110234</t>
  </si>
  <si>
    <t>6110263</t>
  </si>
  <si>
    <t>6110334</t>
  </si>
  <si>
    <t>6143620</t>
  </si>
  <si>
    <t>BIS Болт с шестигранной головкой ISO 4017 M6x20мм</t>
  </si>
  <si>
    <t>6143830</t>
  </si>
  <si>
    <t>BIS Болт с шестигранной головкой ISO 4017 M8x30мм</t>
  </si>
  <si>
    <t>61481080</t>
  </si>
  <si>
    <t>BIS Болт с шестигранной головкой (BUP) DIN 933 M10x80мм</t>
  </si>
  <si>
    <t>63082016</t>
  </si>
  <si>
    <t>BIS Шпилька (BUP) DIN 976-1 M16, 2м</t>
  </si>
  <si>
    <t>6457240</t>
  </si>
  <si>
    <t>BIS Соединительная муфта (нерж.)   M12x40мм</t>
  </si>
  <si>
    <t>BIS RapidRail Профиль WM15 (pg) 30x20x1,75x3000мм</t>
  </si>
  <si>
    <t>6533016</t>
  </si>
  <si>
    <t>BIS Шайба EN-ISO 7089  17,0/30мм</t>
  </si>
  <si>
    <t>6535109</t>
  </si>
  <si>
    <t>66588299</t>
  </si>
  <si>
    <t>BIS Strut Седельный соединитель профиля (BUP) 41x124мм</t>
  </si>
  <si>
    <t>67685414</t>
  </si>
  <si>
    <t>BIS Yeti 335 Поворотный коннектор (BUP)</t>
  </si>
  <si>
    <t>67699000</t>
  </si>
  <si>
    <t>Yeti Крепление для пресснастила (компл. 4 пластины, 4 болта, 4 канальные гайки)</t>
  </si>
  <si>
    <t>WPF Дюбель забивной для г/картона 12x30 + саморез 4x30 (25/в упак.)</t>
  </si>
  <si>
    <t>WPF Дюбель забивной для г/картона 12x30 + саморез 4x30 (200/в упак.)</t>
  </si>
  <si>
    <t>WPF Дюбель забивной для г/картона 12x30 + саморез 4x50 (25/в упак.)</t>
  </si>
  <si>
    <t>WCS1H Анкер-шуруп 10x60мм</t>
  </si>
  <si>
    <t>6253506</t>
  </si>
  <si>
    <t>6505315</t>
  </si>
  <si>
    <t>0635356</t>
  </si>
  <si>
    <t>BIS Поддерживающий желоб 3м/56мм</t>
  </si>
  <si>
    <t>BIS Поддерживающий желоб 3м/16мм</t>
  </si>
  <si>
    <t>BIS Поддерживающий желоб 3м/20мм</t>
  </si>
  <si>
    <t>BIS Поддерживающий желоб 3м/25мм</t>
  </si>
  <si>
    <t>BIS Поддерживающий желоб 3м/32мм</t>
  </si>
  <si>
    <t>BIS Поддерживающий желоб 3м/40мм</t>
  </si>
  <si>
    <t>BIS Поддерживающий желоб 3м/50мм</t>
  </si>
  <si>
    <t>BIS Поддерживающий желоб 3м/63мм</t>
  </si>
  <si>
    <t>BIS Поддерживающий желоб 3м/75мм</t>
  </si>
  <si>
    <t>BIS Поддерживающий желоб 3м/90мм</t>
  </si>
  <si>
    <t>BIS Поддерживающий желоб 3м/110мм</t>
  </si>
  <si>
    <t>BIS Поддерживающий желоб 3м/125мм</t>
  </si>
  <si>
    <t>BIS Поддерживающий желоб 3м/160мм</t>
  </si>
  <si>
    <t>0853025</t>
  </si>
  <si>
    <t>0853032</t>
  </si>
  <si>
    <t>6099113E</t>
  </si>
  <si>
    <t>6099123E</t>
  </si>
  <si>
    <t>6105601</t>
  </si>
  <si>
    <t>6105603</t>
  </si>
  <si>
    <t>WCP Анкер для полых стен  6x37мм</t>
  </si>
  <si>
    <t>WCP Анкер для полых стен  6x63мм</t>
  </si>
  <si>
    <t>65019620</t>
  </si>
  <si>
    <t>65019622</t>
  </si>
  <si>
    <t>Maxx 1.1 MX100 Профиль 100х100х3мм 6m hdg</t>
  </si>
  <si>
    <t>Maxx 1.1 MX120 Профиль 100х120х4мм 6m hdg</t>
  </si>
  <si>
    <t>65219214</t>
  </si>
  <si>
    <t>Maxx 1.1 T-образный монтажный болт М12х40мм 8.8 (hdg)</t>
  </si>
  <si>
    <t>6581820</t>
  </si>
  <si>
    <t>6581821</t>
  </si>
  <si>
    <t>Maxx 1.1 BP100 Подпятник 220x220мм hdg</t>
  </si>
  <si>
    <t>Maxx 1.1 BP120 Подпятник 220x240мм hdg</t>
  </si>
  <si>
    <t>6589110</t>
  </si>
  <si>
    <t>6589111</t>
  </si>
  <si>
    <t>6589112</t>
  </si>
  <si>
    <t>6589300</t>
  </si>
  <si>
    <t>6589911</t>
  </si>
  <si>
    <t>Maxx 1.1 BC монтажная скоба M12х190 для MX100 (hdg)</t>
  </si>
  <si>
    <t>Maxx 1.1 CC100 Cедельный соединитель профиля для MX100 (hdg)</t>
  </si>
  <si>
    <t>Maxx 1.1 UB100 U - образная шайба hdg</t>
  </si>
  <si>
    <t>Maxx 1.1 LC Соединитель профиля продольный hdg</t>
  </si>
  <si>
    <t>BIS Подпорка подвижная</t>
  </si>
  <si>
    <t>6681020</t>
  </si>
  <si>
    <t>Maxx 1.1 L - образный соединитель 90°  200x100х10мм (hdg)</t>
  </si>
  <si>
    <t>I193303022</t>
  </si>
  <si>
    <t>I193303028</t>
  </si>
  <si>
    <t>I193303035</t>
  </si>
  <si>
    <t>I193303042</t>
  </si>
  <si>
    <t>I193303048</t>
  </si>
  <si>
    <t>I193303054</t>
  </si>
  <si>
    <t>I193303057</t>
  </si>
  <si>
    <t>I193303060</t>
  </si>
  <si>
    <t>I193303076</t>
  </si>
  <si>
    <t>I193303089</t>
  </si>
  <si>
    <t>I193303108</t>
  </si>
  <si>
    <t>I193303133</t>
  </si>
  <si>
    <t>I193303160</t>
  </si>
  <si>
    <t>I193304089</t>
  </si>
  <si>
    <t>I193304108</t>
  </si>
  <si>
    <t>I193304133</t>
  </si>
  <si>
    <t>I193304160</t>
  </si>
  <si>
    <t>I193304219</t>
  </si>
  <si>
    <t>I203304273</t>
  </si>
  <si>
    <t>I253303035</t>
  </si>
  <si>
    <t>I253303042</t>
  </si>
  <si>
    <t>I253303048</t>
  </si>
  <si>
    <t>I253303057</t>
  </si>
  <si>
    <t>I253303060</t>
  </si>
  <si>
    <t>I253303076</t>
  </si>
  <si>
    <t>I253303089</t>
  </si>
  <si>
    <t>I253303108</t>
  </si>
  <si>
    <t>I253303133</t>
  </si>
  <si>
    <t>I253303160</t>
  </si>
  <si>
    <t>I253304133</t>
  </si>
  <si>
    <t>I253304219</t>
  </si>
  <si>
    <t>I303303018</t>
  </si>
  <si>
    <t>I303303022</t>
  </si>
  <si>
    <t>I303303028</t>
  </si>
  <si>
    <t>I303303034</t>
  </si>
  <si>
    <t>I303303042</t>
  </si>
  <si>
    <t>I303303048</t>
  </si>
  <si>
    <t>I303303060</t>
  </si>
  <si>
    <t>I303303076</t>
  </si>
  <si>
    <t>I303303089</t>
  </si>
  <si>
    <t>I303303114</t>
  </si>
  <si>
    <t>I303303140</t>
  </si>
  <si>
    <t>I303304168</t>
  </si>
  <si>
    <t>I303304219</t>
  </si>
  <si>
    <t>I303304324</t>
  </si>
  <si>
    <t>I323303022</t>
  </si>
  <si>
    <t>I323303028</t>
  </si>
  <si>
    <t>I323303035</t>
  </si>
  <si>
    <t>I323303042</t>
  </si>
  <si>
    <t>I323303048</t>
  </si>
  <si>
    <t>I323303060</t>
  </si>
  <si>
    <t>I323303064</t>
  </si>
  <si>
    <t>I323303076</t>
  </si>
  <si>
    <t>I323303089</t>
  </si>
  <si>
    <t>I323303108</t>
  </si>
  <si>
    <t>I323303114</t>
  </si>
  <si>
    <t>I323303133</t>
  </si>
  <si>
    <t>I323304160</t>
  </si>
  <si>
    <t>I323304219</t>
  </si>
  <si>
    <t>I323304273</t>
  </si>
  <si>
    <t>I403303034</t>
  </si>
  <si>
    <t>I403303042</t>
  </si>
  <si>
    <t>I403303048</t>
  </si>
  <si>
    <t>I403303060</t>
  </si>
  <si>
    <t>I403303076</t>
  </si>
  <si>
    <t>I403303089</t>
  </si>
  <si>
    <t>I403303108</t>
  </si>
  <si>
    <t>I403303133</t>
  </si>
  <si>
    <t>I403304160</t>
  </si>
  <si>
    <t>BIS Клипса белая 25 мм с латунной втулкой М6</t>
  </si>
  <si>
    <t>BIS Клипса белая 32  мм с латунной втулкой М6</t>
  </si>
  <si>
    <t>65019820</t>
  </si>
  <si>
    <t>Maxx 1.1 MX100 Профиль 100х100х3мм 8m hdg</t>
  </si>
  <si>
    <t>WCP Анкер для полых стен  4x35мм</t>
  </si>
  <si>
    <t>6621083</t>
  </si>
  <si>
    <t>новинка</t>
  </si>
  <si>
    <t>65019618</t>
  </si>
  <si>
    <t>Maxx 1.1 AC80/90-3 L - образный соединитель 90°  200x80х10мм (hdg)</t>
  </si>
  <si>
    <t>I133303008</t>
  </si>
  <si>
    <t>Хомут термоизоляционный BISOFIX® E13 8,0мм + 2S Хомут оцинкованный без вкладыша (M8/10)</t>
  </si>
  <si>
    <t>I133303010</t>
  </si>
  <si>
    <t>Хомут термоизоляционный BISOFIX® E13 10,2мм + 2S Хомут оцинкованный без вкладыша (M8/10)</t>
  </si>
  <si>
    <t>I133303012</t>
  </si>
  <si>
    <t>Хомут термоизоляционный BISOFIX® E13 12,0мм + 2S Хомут оцинкованный без вкладыша (M8/10)</t>
  </si>
  <si>
    <t>I133303015</t>
  </si>
  <si>
    <t>Хомут термоизоляционный BISOFIX® E13 15,0мм + 2S Хомут оцинкованный без вкладыша (M8/10)</t>
  </si>
  <si>
    <t>I133303018</t>
  </si>
  <si>
    <t>Хомут термоизоляционный BISOFIX® E13 17,2-18,0мм + 2S Хомут оцинкованный без вкладыша (M8/10)</t>
  </si>
  <si>
    <t>I133303022</t>
  </si>
  <si>
    <t>Хомут термоизоляционный BISOFIX® E13 21,3-22,0мм + 2S Хомут оцинкованный без вкладыша (M8/10)</t>
  </si>
  <si>
    <t>I133303028</t>
  </si>
  <si>
    <t>Хомут термоизоляционный BISOFIX® E13 26,9-28,0мм + 2S Хомут оцинкованный без вкладыша (M8/10)</t>
  </si>
  <si>
    <t>I133303035</t>
  </si>
  <si>
    <t>Хомут термоизоляционный BISOFIX® E13 33,7-35,0мм + 2S Хомут оцинкованный без вкладыша (M8/10)</t>
  </si>
  <si>
    <t>I133303042</t>
  </si>
  <si>
    <t>Хомут термоизоляционный BISOFIX® E13 42,4мм + 2S Хомут оцинкованный без вкладыша (M8/10)</t>
  </si>
  <si>
    <t>I133303048</t>
  </si>
  <si>
    <t>Хомут термоизоляционный BISOFIX® E13 48,3мм + 2S Хомут оцинкованный без вкладыша (M8/10)</t>
  </si>
  <si>
    <t>I133303054</t>
  </si>
  <si>
    <t>Хомут термоизоляционный BISOFIX® E13 54,0мм + 2S Хомут оцинкованный без вкладыша (M8/10)</t>
  </si>
  <si>
    <t>I133303057</t>
  </si>
  <si>
    <t>Хомут термоизоляционный BISOFIX® E13 57,0мм + 2S Хомут оцинкованный без вкладыша (M8/10)</t>
  </si>
  <si>
    <t>I133303060</t>
  </si>
  <si>
    <t>Хомут термоизоляционный BISOFIX® E13 60,3мм + 2S Хомут оцинкованный без вкладыша (M8/10)</t>
  </si>
  <si>
    <t>I133303064</t>
  </si>
  <si>
    <t>Хомут термоизоляционный BISOFIX® E13 64,0мм + 2S Хомут оцинкованный без вкладыша (M8/10)</t>
  </si>
  <si>
    <t>I133303070</t>
  </si>
  <si>
    <t>Хомут термоизоляционный BISOFIX® E13 70,0мм + 2S Хомут оцинкованный без вкладыша (M8/10)</t>
  </si>
  <si>
    <t>I133303076</t>
  </si>
  <si>
    <t>Хомут термоизоляционный BISOFIX® E13 76,1мм + 2S Хомут оцинкованный без вкладыша (M8/10)</t>
  </si>
  <si>
    <t>I133303089</t>
  </si>
  <si>
    <t>Хомут термоизоляционный BISOFIX® E13 88,9мм + 2S Хомут оцинкованный без вкладыша (M8/10)</t>
  </si>
  <si>
    <t>I133303102</t>
  </si>
  <si>
    <t>Хомут термоизоляционный BISOFIX® E13 101,6мм + 2S Хомут оцинкованный без вкладыша (M8/10)</t>
  </si>
  <si>
    <t>I133303108</t>
  </si>
  <si>
    <t>Хомут термоизоляционный BISOFIX® E13 108,0мм + 2S Хомут оцинкованный без вкладыша (M8/10)</t>
  </si>
  <si>
    <t>I133303114</t>
  </si>
  <si>
    <t>Хомут термоизоляционный BISOFIX® E13 114,3мм + 2S Хомут оцинкованный без вкладыша (M8/10)</t>
  </si>
  <si>
    <t>I133303133</t>
  </si>
  <si>
    <t>Хомут термоизоляционный BISOFIX® E13 133,0мм + 2S Хомут оцинкованный без вкладыша (M8/10)</t>
  </si>
  <si>
    <t>I133303140</t>
  </si>
  <si>
    <t>Хомут термоизоляционный BISOFIX® E13 139,7мм + 2S Хомут оцинкованный без вкладыша (M8/10)</t>
  </si>
  <si>
    <t>I133303160</t>
  </si>
  <si>
    <t>Хомут термоизоляционный BISOFIX® E13 159-160мм + 2S Хомут оцинкованный без вкладыша (M8/10)</t>
  </si>
  <si>
    <t>I133303168</t>
  </si>
  <si>
    <t>Хомут термоизоляционный BISOFIX® E13 168,3мм + 2S Хомут оцинкованный без вкладыша (M8/10)</t>
  </si>
  <si>
    <t>I193303012</t>
  </si>
  <si>
    <t>Хомут термоизоляционный BISOFIX® E19 12,0мм + 2S Хомут оцинкованный без вкладыша (M8/10)</t>
  </si>
  <si>
    <t>I193303015</t>
  </si>
  <si>
    <t>Хомут термоизоляционный BISOFIX® E19 15,0мм + 2S Хомут оцинкованный без вкладыша (M8/10)</t>
  </si>
  <si>
    <t>I193303018</t>
  </si>
  <si>
    <t>Хомут термоизоляционный BISOFIX® E19 17,2-18,0мм + 2S Хомут оцинкованный без вкладыша (M8/10)</t>
  </si>
  <si>
    <t>Хомут термоизоляционный BISOFIX® E19 21,3-22,0мм + 2S Хомут оцинкованный без вкладыша (M8/10)</t>
  </si>
  <si>
    <t>Хомут термоизоляционный BISOFIX® E19 26,9-28,0мм + 2S Хомут оцинкованный без вкладыша (M8/10)</t>
  </si>
  <si>
    <t>Хомут термоизоляционный BISOFIX® E19 33,7-35,0мм + 2S Хомут оцинкованный без вкладыша (M8/10)</t>
  </si>
  <si>
    <t>Хомут термоизоляционный BISOFIX® E19 42,4мм + 2S Хомут оцинкованный без вкладыша (M8/10)</t>
  </si>
  <si>
    <t>Хомут термоизоляционный BISOFIX® E19 48,3мм + 2S Хомут оцинкованный без вкладыша (M8/10)</t>
  </si>
  <si>
    <t>Хомут термоизоляционный BISOFIX® E19 54,0мм + 2S Хомут оцинкованный без вкладыша (M8/10)</t>
  </si>
  <si>
    <t>Хомут термоизоляционный BISOFIX® E19 57,0мм + 2S Хомут оцинкованный без вкладыша (M8/10)</t>
  </si>
  <si>
    <t>Хомут термоизоляционный BISOFIX® E19 60,3мм + 2S Хомут оцинкованный без вкладыша (M8/10)</t>
  </si>
  <si>
    <t>I193303064</t>
  </si>
  <si>
    <t>Хомут термоизоляционный BISOFIX® E19 64,0мм + 2S Хомут оцинкованный без вкладыша (M8/10)</t>
  </si>
  <si>
    <t>I193303070</t>
  </si>
  <si>
    <t>Хомут термоизоляционный BISOFIX® E19 70,0мм + 2S Хомут оцинкованный без вкладыша (M8/10)</t>
  </si>
  <si>
    <t>Хомут термоизоляционный BISOFIX® E19 76,1мм + 2S Хомут оцинкованный без вкладыша (M8/10)</t>
  </si>
  <si>
    <t>Хомут термоизоляционный BISOFIX® E19 88,9мм + 2S Хомут оцинкованный без вкладыша (M8/10)</t>
  </si>
  <si>
    <t>I193303102</t>
  </si>
  <si>
    <t>Хомут термоизоляционный BISOFIX® E19 101,6мм + 2S Хомут оцинкованный без вкладыша (M8/10)</t>
  </si>
  <si>
    <t>Хомут термоизоляционный BISOFIX® E19 108,0мм + 2S Хомут оцинкованный без вкладыша (M8/10)</t>
  </si>
  <si>
    <t>I193303114</t>
  </si>
  <si>
    <t>Хомут термоизоляционный BISOFIX® E19 114,3мм + 2S Хомут оцинкованный без вкладыша (M8/10)</t>
  </si>
  <si>
    <t>Хомут термоизоляционный BISOFIX® E19 133,0мм + 2S Хомут оцинкованный без вкладыша (M8/10)</t>
  </si>
  <si>
    <t>I193303140</t>
  </si>
  <si>
    <t>Хомут термоизоляционный BISOFIX® E19 139,7мм + 2S Хомут оцинкованный без вкладыша (M8/10)</t>
  </si>
  <si>
    <t>Хомут термоизоляционный BISOFIX® E19 159-160мм + 2S Хомут оцинкованный без вкладыша (M8/10)</t>
  </si>
  <si>
    <t>I193303168</t>
  </si>
  <si>
    <t>Хомут термоизоляционный BISOFIX® E19 168,3мм + 2S Хомут оцинкованный без вкладыша (M8/10)</t>
  </si>
  <si>
    <t>I253303012</t>
  </si>
  <si>
    <t>Хомут термоизоляционный BISOFIX® E25 12,0мм + 2S Хомут оцинкованный без вкладыша (M8/10)</t>
  </si>
  <si>
    <t>I253303015</t>
  </si>
  <si>
    <t>Хомут термоизоляционный BISOFIX® E25 15,0мм + 2S Хомут оцинкованный без вкладыша (M8/10)</t>
  </si>
  <si>
    <t>I253303018</t>
  </si>
  <si>
    <t>Хомут термоизоляционный BISOFIX® E25 17,2-18,0мм + 2S Хомут оцинкованный без вкладыша (M8/10)</t>
  </si>
  <si>
    <t>I253303022</t>
  </si>
  <si>
    <t>Хомут термоизоляционный BISOFIX® E25 21,3-22,0мм + 2S Хомут оцинкованный без вкладыша (M8/10)</t>
  </si>
  <si>
    <t>I253303028</t>
  </si>
  <si>
    <t>Хомут термоизоляционный BISOFIX® E25 26,9-28,0мм + 2S Хомут оцинкованный без вкладыша (M8/10)</t>
  </si>
  <si>
    <t>Хомут термоизоляционный BISOFIX® E25 33,7-35,0мм + 2S Хомут оцинкованный без вкладыша (M8/10)</t>
  </si>
  <si>
    <t>Хомут термоизоляционный BISOFIX® E25 42,4мм + 2S Хомут оцинкованный без вкладыша (M8/10)</t>
  </si>
  <si>
    <t>Хомут термоизоляционный BISOFIX® E25 48,3мм + 2S Хомут оцинкованный без вкладыша (M8/10)</t>
  </si>
  <si>
    <t>I253303054</t>
  </si>
  <si>
    <t>Хомут термоизоляционный BISOFIX® E25 54,0мм + 2S Хомут оцинкованный без вкладыша (M8/10)</t>
  </si>
  <si>
    <t>Хомут термоизоляционный BISOFIX® E25 57,0мм + 2S Хомут оцинкованный без вкладыша (M8/10)</t>
  </si>
  <si>
    <t>Хомут термоизоляционный BISOFIX® E25 60,3мм + 2S Хомут оцинкованный без вкладыша (M8/10)</t>
  </si>
  <si>
    <t>I253303064</t>
  </si>
  <si>
    <t>Хомут термоизоляционный BISOFIX® E25 64,0мм + 2S Хомут оцинкованный без вкладыша (M8/10)</t>
  </si>
  <si>
    <t>I253303070</t>
  </si>
  <si>
    <t>Хомут термоизоляционный BISOFIX® E25 70,0мм + 2S Хомут оцинкованный без вкладыша (M8/10)</t>
  </si>
  <si>
    <t>Хомут термоизоляционный BISOFIX® E25 76,1мм + 2S Хомут оцинкованный без вкладыша (M8/10)</t>
  </si>
  <si>
    <t>Хомут термоизоляционный BISOFIX® E25 88,9мм + 2S Хомут оцинкованный без вкладыша (M8/10)</t>
  </si>
  <si>
    <t>I253303102</t>
  </si>
  <si>
    <t>Хомут термоизоляционный BISOFIX® E25 101,6мм + 2S Хомут оцинкованный без вкладыша (M8/10)</t>
  </si>
  <si>
    <t>Хомут термоизоляционный BISOFIX® E25 108,0мм + 2S Хомут оцинкованный без вкладыша (M8/10)</t>
  </si>
  <si>
    <t>I253303114</t>
  </si>
  <si>
    <t>Хомут термоизоляционный BISOFIX® E25 114,3мм + 2S Хомут оцинкованный без вкладыша (M8/10)</t>
  </si>
  <si>
    <t>Хомут термоизоляционный BISOFIX® E25 133,0мм + 2S Хомут оцинкованный без вкладыша (M8/10)</t>
  </si>
  <si>
    <t>I253303140</t>
  </si>
  <si>
    <t>Хомут термоизоляционный BISOFIX® E25 139,7мм + 2S Хомут оцинкованный без вкладыша (M8/10)</t>
  </si>
  <si>
    <t>Хомут термоизоляционный BISOFIX® E25 159-160мм + 2S Хомут оцинкованный без вкладыша (M8/10)</t>
  </si>
  <si>
    <t>I323303012</t>
  </si>
  <si>
    <t>Хомут термоизоляционный BISOFIX® E32 12,0мм + 2S Хомут оцинкованный без вкладыша (M8/10)</t>
  </si>
  <si>
    <t>I323303015</t>
  </si>
  <si>
    <t>Хомут термоизоляционный BISOFIX® E32 15,0мм + 2S Хомут оцинкованный без вкладыша (M8/10)</t>
  </si>
  <si>
    <t>I323303018</t>
  </si>
  <si>
    <t>Хомут термоизоляционный BISOFIX® E32 17,2-18,0мм + 2S Хомут оцинкованный без вкладыша (M8/10)</t>
  </si>
  <si>
    <t>Хомут термоизоляционный BISOFIX® E32 21,3-22,0мм + 2S Хомут оцинкованный без вкладыша (M8/10)</t>
  </si>
  <si>
    <t>Хомут термоизоляционный BISOFIX® E32 26,9-28,0мм + 2S Хомут оцинкованный без вкладыша (M8/10)</t>
  </si>
  <si>
    <t>Хомут термоизоляционный BISOFIX® E32 33,7-35,0мм + 2S Хомут оцинкованный без вкладыша (M8/10)</t>
  </si>
  <si>
    <t>Хомут термоизоляционный BISOFIX® E32 42,4мм + 2S Хомут оцинкованный без вкладыша (M8/10)</t>
  </si>
  <si>
    <t>Хомут термоизоляционный BISOFIX® E32 48,3мм + 2S Хомут оцинкованный без вкладыша (M8/10)</t>
  </si>
  <si>
    <t>I323303054</t>
  </si>
  <si>
    <t>Хомут термоизоляционный BISOFIX® E32 54,0мм + 2S Хомут оцинкованный без вкладыша (M8/10)</t>
  </si>
  <si>
    <t>Хомут термоизоляционный BISOFIX® E32 60,3мм + 2S Хомут оцинкованный без вкладыша (M8/10)</t>
  </si>
  <si>
    <t>Хомут термоизоляционный BISOFIX® E32 64,0мм + 2S Хомут оцинкованный без вкладыша (M8/10)</t>
  </si>
  <si>
    <t>I323303070</t>
  </si>
  <si>
    <t>Хомут термоизоляционный BISOFIX® E32 70,0мм + 2S Хомут оцинкованный без вкладыша (M8/10)</t>
  </si>
  <si>
    <t>Хомут термоизоляционный BISOFIX® E32 76,1мм + 2S Хомут оцинкованный без вкладыша (M8/10)</t>
  </si>
  <si>
    <t>Хомут термоизоляционный BISOFIX® E32 88,9мм + 2S Хомут оцинкованный без вкладыша (M8/10)</t>
  </si>
  <si>
    <t>I323303102</t>
  </si>
  <si>
    <t>Хомут термоизоляционный BISOFIX® E32 101,6мм + 2S Хомут оцинкованный без вкладыша (M8/10)</t>
  </si>
  <si>
    <t>Хомут термоизоляционный BISOFIX® E32 108,0мм + 2S Хомут оцинкованный без вкладыша (M8/10)</t>
  </si>
  <si>
    <t>Хомут термоизоляционный BISOFIX® E32 114,3мм + 2S Хомут оцинкованный без вкладыша (M8/10)</t>
  </si>
  <si>
    <t>Хомут термоизоляционный BISOFIX® E32 133мм + 2S Хомут оцинкованный без вкладыша (M8/10)</t>
  </si>
  <si>
    <t>I323303140</t>
  </si>
  <si>
    <t>Хомут термоизоляционный BISOFIX® E32 139,7мм + 2S Хомут оцинкованный без вкладыша (M8/10)</t>
  </si>
  <si>
    <t>I203303012</t>
  </si>
  <si>
    <t>Хомут термоизоляционный BISOFIX® PIR20 12,0мм + 2S Хомут оцинкованный без вкладыша (M8/10)</t>
  </si>
  <si>
    <t>I203303015</t>
  </si>
  <si>
    <t>Хомут термоизоляционный BISOFIX® PIR20 15,0-16,0мм + 2S Хомут оцинкованный без вкладыша (M8/10)</t>
  </si>
  <si>
    <t>I203303018</t>
  </si>
  <si>
    <t>Хомут термоизоляционный BISOFIX® PIR20 17,2-18,0мм + 2S Хомут оцинкованный без вкладыша (M8/10)</t>
  </si>
  <si>
    <t>I203303022</t>
  </si>
  <si>
    <t>Хомут термоизоляционный BISOFIX® PIR20 21,3-22,0мм + 2S Хомут оцинкованный без вкладыша (M8/10)</t>
  </si>
  <si>
    <t>I203303028</t>
  </si>
  <si>
    <t>Хомут термоизоляционный BISOFIX® PIR20 26,9-28,0мм + 2S Хомут оцинкованный без вкладыша (M8/10)</t>
  </si>
  <si>
    <t>I203303034</t>
  </si>
  <si>
    <t>Хомут термоизоляционный BISOFIX® PIR20 33,7-35,0мм + 2S Хомут оцинкованный без вкладыша (M8/10)</t>
  </si>
  <si>
    <t>I203303042</t>
  </si>
  <si>
    <t>Хомут термоизоляционный BISOFIX® PIR20 42,4мм + 2S Хомут оцинкованный без вкладыша (M8/10)</t>
  </si>
  <si>
    <t>I203303048</t>
  </si>
  <si>
    <t>Хомут термоизоляционный BISOFIX® PIR20 48,3мм + 2S Хомут оцинкованный без вкладыша (M8/10)</t>
  </si>
  <si>
    <t>I203303054</t>
  </si>
  <si>
    <t>Хомут термоизоляционный BISOFIX® PIR20 54,0мм + 2S Хомут оцинкованный без вкладыша (M8/10)</t>
  </si>
  <si>
    <t>I203303057</t>
  </si>
  <si>
    <t>Хомут термоизоляционный BISOFIX® PIR20 56,0-57,0мм + 2S Хомут оцинкованный без вкладыша (M8/10)</t>
  </si>
  <si>
    <t>I203303060</t>
  </si>
  <si>
    <t>Хомут термоизоляционный BISOFIX® PIR20 60,3мм + 2S Хомут оцинкованный без вкладыша (M8/10)</t>
  </si>
  <si>
    <t>I203303064</t>
  </si>
  <si>
    <t>Хомут термоизоляционный BISOFIX® PIR20 64,0мм + 2S Хомут оцинкованный без вкладыша (M8/10)</t>
  </si>
  <si>
    <t>I203303070</t>
  </si>
  <si>
    <t>Хомут термоизоляционный BISOFIX® PIR20 70,0мм + 2S Хомут оцинкованный без вкладыша (M8/10)</t>
  </si>
  <si>
    <t>I203303076</t>
  </si>
  <si>
    <t>Хомут термоизоляционный BISOFIX® PIR20 76,1мм + 2S Хомут оцинкованный без вкладыша (M8/10)</t>
  </si>
  <si>
    <t>I203303089</t>
  </si>
  <si>
    <t>Хомут термоизоляционный BISOFIX® PIR20 88,9мм + 2S Хомут оцинкованный без вкладыша (M8/10)</t>
  </si>
  <si>
    <t>I203303102</t>
  </si>
  <si>
    <t>Хомут термоизоляционный BISOFIX® PIR20 101,6мм + 2S Хомут оцинкованный без вкладыша (M8/10)</t>
  </si>
  <si>
    <t>I203303108</t>
  </si>
  <si>
    <t>Хомут термоизоляционный BISOFIX® PIR20 108,0мм + 2S Хомут оцинкованный без вкладыша (M8/10)</t>
  </si>
  <si>
    <t>I203303114</t>
  </si>
  <si>
    <t>Хомут термоизоляционный BISOFIX® PIR20 114,3мм + 2S Хомут оцинкованный без вкладыша (M8/10)</t>
  </si>
  <si>
    <t>I203303133</t>
  </si>
  <si>
    <t>Хомут термоизоляционный BISOFIX® PIR20 133,0мм + 2S Хомут оцинкованный без вкладыша (M8/10)</t>
  </si>
  <si>
    <t>I203303140</t>
  </si>
  <si>
    <t>Хомут термоизоляционный BISOFIX® PIR20 139,7мм + 2S Хомут оцинкованный без вкладыша (M8/10)</t>
  </si>
  <si>
    <t>I203303160</t>
  </si>
  <si>
    <t>Хомут термоизоляционный BISOFIX® PIR20 159-160мм + 2S Хомут оцинкованный без вкладыша (M8/10)</t>
  </si>
  <si>
    <t>I203303168</t>
  </si>
  <si>
    <t>Хомут термоизоляционный BISOFIX® PIR20 168,3мм + 2S Хомут оцинкованный без вкладыша (M8/10)</t>
  </si>
  <si>
    <t>I303303012</t>
  </si>
  <si>
    <t>Хомут термоизоляционный BISOFIX® PIR30 12,0мм + 2S Хомут оцинкованный без вкладыша (M8/10)</t>
  </si>
  <si>
    <t>I303303015</t>
  </si>
  <si>
    <t>Хомут термоизоляционный BISOFIX® PIR30 15,0-16,0мм + 2S Хомут оцинкованный без вкладыша (M8/10)</t>
  </si>
  <si>
    <t>Хомут термоизоляционный BISOFIX® PIR30 17,2-18,0мм + 2S Хомут оцинкованный без вкладыша (M8/10)</t>
  </si>
  <si>
    <t>Хомут термоизоляционный BISOFIX® PIR30 21,3-22,0мм + 2S Хомут оцинкованный без вкладыша (M8/10)</t>
  </si>
  <si>
    <t>Хомут термоизоляционный BISOFIX® PIR30 26,9-28,0мм + 2S Хомут оцинкованный без вкладыша (M8/10)</t>
  </si>
  <si>
    <t>Хомут термоизоляционный BISOFIX® PIR30 33,7-35,0мм + 2S Хомут оцинкованный без вкладыша (M8/10)</t>
  </si>
  <si>
    <t>Хомут термоизоляционный BISOFIX® PIR30 42,4мм + 2S Хомут оцинкованный без вкладыша (M8/10)</t>
  </si>
  <si>
    <t>Хомут термоизоляционный BISOFIX® PIR30 48,3мм + 2S Хомут оцинкованный без вкладыша (M8/10)</t>
  </si>
  <si>
    <t>I303303054</t>
  </si>
  <si>
    <t>Хомут термоизоляционный BISOFIX® PIR30 54,0мм + 2S Хомут оцинкованный без вкладыша (M8/10)</t>
  </si>
  <si>
    <t>I303303057</t>
  </si>
  <si>
    <t>Хомут термоизоляционный BISOFIX® PIR30 56,0-57,0мм + 2S Хомут оцинкованный без вкладыша (M8/10)</t>
  </si>
  <si>
    <t>Хомут термоизоляционный BISOFIX® PIR30 60,3мм + 2S Хомут оцинкованный без вкладыша (M8/10)</t>
  </si>
  <si>
    <t>I303303064</t>
  </si>
  <si>
    <t>Хомут термоизоляционный BISOFIX® PIR30 64,0мм + 2S Хомут оцинкованный без вкладыша (M8/10)</t>
  </si>
  <si>
    <t>I303303070</t>
  </si>
  <si>
    <t>Хомут термоизоляционный BISOFIX® PIR30 70,0мм + 2S Хомут оцинкованный без вкладыша (M8/10)</t>
  </si>
  <si>
    <t>Хомут термоизоляционный BISOFIX® PIR30 76,1мм + 2S Хомут оцинкованный без вкладыша (M8/10)</t>
  </si>
  <si>
    <t>Хомут термоизоляционный BISOFIX® PIR30 88,9мм + 2S Хомут оцинкованный без вкладыша (M8/10)</t>
  </si>
  <si>
    <t>I303303102</t>
  </si>
  <si>
    <t>Хомут термоизоляционный BISOFIX® PIR30 101,6мм + 2S Хомут оцинкованный без вкладыша (M8/10)</t>
  </si>
  <si>
    <t>I303303108</t>
  </si>
  <si>
    <t>Хомут термоизоляционный BISOFIX® PIR30 108,0мм + 2S Хомут оцинкованный без вкладыша (M8/10)</t>
  </si>
  <si>
    <t>Хомут термоизоляционный BISOFIX® PIR30 114,3мм + 2S Хомут оцинкованный без вкладыша (M8/10)</t>
  </si>
  <si>
    <t>I303303133</t>
  </si>
  <si>
    <t>Хомут термоизоляционный BISOFIX® PIR30 133,0мм + 2S Хомут оцинкованный без вкладыша (M8/10)</t>
  </si>
  <si>
    <t>Хомут термоизоляционный BISOFIX® PIR30 139,7мм + 2S Хомут оцинкованный без вкладыша (M8/10)</t>
  </si>
  <si>
    <t>I303303160</t>
  </si>
  <si>
    <t>Хомут термоизоляционный BISOFIX® PIR30 159-160мм + 2S Хомут оцинкованный без вкладыша (M8/10)</t>
  </si>
  <si>
    <t>I403303012</t>
  </si>
  <si>
    <t>Хомут термоизоляционный BISOFIX® PIR40 12,0мм + 2S Хомут оцинкованный без вкладыша (M8/10)</t>
  </si>
  <si>
    <t>I403303015</t>
  </si>
  <si>
    <t>Хомут термоизоляционный BISOFIX® PIR40 15,0-16,0мм + 2S Хомут оцинкованный без вкладыша (M8/10)</t>
  </si>
  <si>
    <t>I403303018</t>
  </si>
  <si>
    <t>Хомут термоизоляционный BISOFIX® PIR40 17,2-18,0мм + 2S Хомут оцинкованный без вкладыша (M8/10)</t>
  </si>
  <si>
    <t>I403303022</t>
  </si>
  <si>
    <t>Хомут термоизоляционный BISOFIX® PIR40 21,3-22,0мм + 2S Хомут оцинкованный без вкладыша (M8/10)</t>
  </si>
  <si>
    <t>I403303028</t>
  </si>
  <si>
    <t>Хомут термоизоляционный BISOFIX® PIR40 26,9-28,0мм + 2S Хомут оцинкованный без вкладыша (M8/10)</t>
  </si>
  <si>
    <t>Хомут термоизоляционный BISOFIX® PIR40 33,7-35,0мм + 2S Хомут оцинкованный без вкладыша (M8/10)</t>
  </si>
  <si>
    <t>Хомут термоизоляционный BISOFIX® PIR40 42,4мм + 2S Хомут оцинкованный без вкладыша (M8/10)</t>
  </si>
  <si>
    <t>Хомут термоизоляционный BISOFIX® PIR40 48,3мм + 2S Хомут оцинкованный без вкладыша (M8/10)</t>
  </si>
  <si>
    <t>I403303054</t>
  </si>
  <si>
    <t>Хомут термоизоляционный BISOFIX® PIR40 54,0мм + 2S Хомут оцинкованный без вкладыша (M8/10)</t>
  </si>
  <si>
    <t>I403303057</t>
  </si>
  <si>
    <t>Хомут термоизоляционный BISOFIX® PIR40 56,0-57,0мм + 2S Хомут оцинкованный без вкладыша (M8/10)</t>
  </si>
  <si>
    <t>Хомут термоизоляционный BISOFIX® PIR40 60,3мм + 2S Хомут оцинкованный без вкладыша (M8/10)</t>
  </si>
  <si>
    <t>I403303064</t>
  </si>
  <si>
    <t>Хомут термоизоляционный BISOFIX® PIR40 64,0мм + 2S Хомут оцинкованный без вкладыша (M8/10)</t>
  </si>
  <si>
    <t>I403303070</t>
  </si>
  <si>
    <t>Хомут термоизоляционный BISOFIX® PIR40 70,0мм + 2S Хомут оцинкованный без вкладыша (M8/10)</t>
  </si>
  <si>
    <t>Хомут термоизоляционный BISOFIX® PIR40 76,1мм + 2S Хомут оцинкованный без вкладыша (M8/10)</t>
  </si>
  <si>
    <t>Хомут термоизоляционный BISOFIX® PIR40 88,9мм + 2S Хомут оцинкованный без вкладыша (M8/10)</t>
  </si>
  <si>
    <t>I403303102</t>
  </si>
  <si>
    <t>Хомут термоизоляционный BISOFIX® PIR40 101,6мм + 2S Хомут оцинкованный без вкладыша (M8/10)</t>
  </si>
  <si>
    <t>Хомут термоизоляционный BISOFIX® PIR40 108,0мм + 2S Хомут оцинкованный без вкладыша (M8/10)</t>
  </si>
  <si>
    <t>I403303114</t>
  </si>
  <si>
    <t>Хомут термоизоляционный BISOFIX® PIR40 114,3мм + 2S Хомут оцинкованный без вкладыша (M8/10)</t>
  </si>
  <si>
    <t>Хомут термоизоляционный BISOFIX® PIR40 133,0мм + 2S Хомут оцинкованный без вкладыша (M8/10)</t>
  </si>
  <si>
    <t>I403303140</t>
  </si>
  <si>
    <t>Хомут термоизоляционный BISOFIX® PIR40 139,7мм + 2S Хомут оцинкованный без вкладыша (M8/10)</t>
  </si>
  <si>
    <t>I503303012</t>
  </si>
  <si>
    <t>Хомут термоизоляционный BISOFIX® PIR50 12,0мм + 2S Хомут оцинкованный без вкладыша (M8/10)</t>
  </si>
  <si>
    <t>I503303015</t>
  </si>
  <si>
    <t>Хомут термоизоляционный BISOFIX® PIR50 15,0-16,0мм + 2S Хомут оцинкованный без вкладыша (M8/10)</t>
  </si>
  <si>
    <t>I503303018</t>
  </si>
  <si>
    <t>Хомут термоизоляционный BISOFIX® PIR50 17,2-18,0мм + 2S Хомут оцинкованный без вкладыша (M8/10)</t>
  </si>
  <si>
    <t>I503303022</t>
  </si>
  <si>
    <t>Хомут термоизоляционный BISOFIX® PIR50 21,3-22,0мм + 2S Хомут оцинкованный без вкладыша (M8/10)</t>
  </si>
  <si>
    <t>I503303028</t>
  </si>
  <si>
    <t>Хомут термоизоляционный BISOFIX® PIR50 26,9-28,0мм + 2S Хомут оцинкованный без вкладыша (M8/10)</t>
  </si>
  <si>
    <t>I503303034</t>
  </si>
  <si>
    <t>Хомут термоизоляционный BISOFIX® PIR50 33,7-35,0мм + 2S Хомут оцинкованный без вкладыша (M8/10)</t>
  </si>
  <si>
    <t>I503303042</t>
  </si>
  <si>
    <t>Хомут термоизоляционный BISOFIX® PIR50 42,4мм + 2S Хомут оцинкованный без вкладыша (M8/10)</t>
  </si>
  <si>
    <t>I503303048</t>
  </si>
  <si>
    <t>Хомут термоизоляционный BISOFIX® PIR50 48,3мм + 2S Хомут оцинкованный без вкладыша (M8/10)</t>
  </si>
  <si>
    <t>I503303054</t>
  </si>
  <si>
    <t>Хомут термоизоляционный BISOFIX® PIR50 54,0мм + 2S Хомут оцинкованный без вкладыша (M8/10)</t>
  </si>
  <si>
    <t>I503303057</t>
  </si>
  <si>
    <t>Хомут термоизоляционный BISOFIX® PIR50 56,0-57,0мм + 2S Хомут оцинкованный без вкладыша (M8/10)</t>
  </si>
  <si>
    <t>I503303060</t>
  </si>
  <si>
    <t>Хомут термоизоляционный BISOFIX® PIR50 60,3мм + 2S Хомут оцинкованный без вкладыша (M8/10)</t>
  </si>
  <si>
    <t>I503303064</t>
  </si>
  <si>
    <t>Хомут термоизоляционный BISOFIX® PIR50 64,0мм + 2S Хомут оцинкованный без вкладыша (M8/10)</t>
  </si>
  <si>
    <t>I503303070</t>
  </si>
  <si>
    <t>Хомут термоизоляционный BISOFIX® PIR50 70,0мм + 2S Хомут оцинкованный без вкладыша (M8/10)</t>
  </si>
  <si>
    <t>I503303076</t>
  </si>
  <si>
    <t>Хомут термоизоляционный BISOFIX® PIR50 76,1мм + 2S Хомут оцинкованный без вкладыша (M8/10)</t>
  </si>
  <si>
    <t>I503303089</t>
  </si>
  <si>
    <t>Хомут термоизоляционный BISOFIX® PIR50 88,9мм + 2S Хомут оцинкованный без вкладыша (M8/10)</t>
  </si>
  <si>
    <t>I503303102</t>
  </si>
  <si>
    <t>Хомут термоизоляционный BISOFIX® PIR50 101,6мм + 2S Хомут оцинкованный без вкладыша (M8/10)</t>
  </si>
  <si>
    <t>I503303108</t>
  </si>
  <si>
    <t>Хомут термоизоляционный BISOFIX® PIR50 108,0мм + 2S Хомут оцинкованный без вкладыша (M8/10)</t>
  </si>
  <si>
    <t>I503303114</t>
  </si>
  <si>
    <t>Хомут термоизоляционный BISOFIX® PIR50 114,3мм + 2S Хомут оцинкованный без вкладыша (M8/10)</t>
  </si>
  <si>
    <t>I133008008</t>
  </si>
  <si>
    <t>Хомут термоизоляционный BISOFIX® E13 8,0мм + Bifix G2 Хомут без вкладыша (BUP1000) M8/10</t>
  </si>
  <si>
    <t>I133008010</t>
  </si>
  <si>
    <t>Хомут термоизоляционный BISOFIX® E13 10,2мм + Bifix G2 Хомут без вкладыша (BUP1000) M8/10</t>
  </si>
  <si>
    <t>I133008012</t>
  </si>
  <si>
    <t>Хомут термоизоляционный BISOFIX® E13 12,0мм + Bifix G2 Хомут без вкладыша (BUP1000) M8/10</t>
  </si>
  <si>
    <t>I133008015</t>
  </si>
  <si>
    <t>Хомут термоизоляционный BISOFIX® E13 15,0мм + Bifix G2 Хомут без вкладыша (BUP1000) M8/10</t>
  </si>
  <si>
    <t>I133008018</t>
  </si>
  <si>
    <t>Хомут термоизоляционный BISOFIX® E13 17,2-18,0мм + Bifix G2 Хомут без вкладыша (BUP1000) M8/10</t>
  </si>
  <si>
    <t>I133008022</t>
  </si>
  <si>
    <t>Хомут термоизоляционный BISOFIX® E13 21,3-22,0мм + Bifix G2 Хомут без вкладыша (BUP1000) M8/10</t>
  </si>
  <si>
    <t>I133008028</t>
  </si>
  <si>
    <t>Хомут термоизоляционный BISOFIX® E13 26,9-28,0мм + Bifix G2 Хомут без вкладыша (BUP1000) M8/10</t>
  </si>
  <si>
    <t>I133008035</t>
  </si>
  <si>
    <t>Хомут термоизоляционный BISOFIX® E13 33,7-35,0мм + Bifix G2 Хомут без вкладыша (BUP1000) M8/10</t>
  </si>
  <si>
    <t>I133008042</t>
  </si>
  <si>
    <t>Хомут термоизоляционный BISOFIX® E13 42,4мм + Bifix G2 Хомут без вкладыша (BUP1000) M8/10</t>
  </si>
  <si>
    <t>I133008048</t>
  </si>
  <si>
    <t>Хомут термоизоляционный BISOFIX® E13 48,3мм + Bifix G2 Хомут без вкладыша (BUP1000) M8/10</t>
  </si>
  <si>
    <t>I133008054</t>
  </si>
  <si>
    <t>Хомут термоизоляционный BISOFIX® E13 54,0мм + Bifix G2 Хомут без вкладыша (BUP1000) M8/10</t>
  </si>
  <si>
    <t>I133008057</t>
  </si>
  <si>
    <t>Хомут термоизоляционный BISOFIX® E13 57,0мм + Bifix G2 Хомут без вкладыша (BUP1000) M8/10</t>
  </si>
  <si>
    <t>I133008060</t>
  </si>
  <si>
    <t>Хомут термоизоляционный BISOFIX® E13 60,3мм + Bifix G2 Хомут без вкладыша (BUP1000) M8/10</t>
  </si>
  <si>
    <t>I133008064</t>
  </si>
  <si>
    <t>Хомут термоизоляционный BISOFIX® E13 64,0мм + Bifix G2 Хомут без вкладыша (BUP1000) M8/10</t>
  </si>
  <si>
    <t>I133008070</t>
  </si>
  <si>
    <t>Хомут термоизоляционный BISOFIX® E13 70,0мм + Bifix G2 Хомут без вкладыша (BUP1000) M8/10</t>
  </si>
  <si>
    <t>I133008076</t>
  </si>
  <si>
    <t>Хомут термоизоляционный BISOFIX® E13 76,1мм + Bifix G2 Хомут без вкладыша (BUP1000) M8/10</t>
  </si>
  <si>
    <t>I133008089</t>
  </si>
  <si>
    <t>Хомут термоизоляционный BISOFIX® E13 88,9мм + Bifix G2 Хомут без вкладыша (BUP1000) M8/10</t>
  </si>
  <si>
    <t>I133008102</t>
  </si>
  <si>
    <t>Хомут термоизоляционный BISOFIX® E13 101,6мм + Bifix G2 Хомут без вкладыша (BUP1000) M8/10</t>
  </si>
  <si>
    <t>I133008108</t>
  </si>
  <si>
    <t>Хомут термоизоляционный BISOFIX® E13 108,0мм + Bifix G2 Хомут без вкладыша (BUP1000) M8/10</t>
  </si>
  <si>
    <t>I133008114</t>
  </si>
  <si>
    <t>Хомут термоизоляционный BISOFIX® E13 114,3мм + Bifix G2 Хомут без вкладыша (BUP1000) M8/10</t>
  </si>
  <si>
    <t>I133008133</t>
  </si>
  <si>
    <t>Хомут термоизоляционный BISOFIX® E13 133,0мм + Bifix G2 Хомут без вкладыша (BUP1000) M8/10</t>
  </si>
  <si>
    <t>I133008140</t>
  </si>
  <si>
    <t>Хомут термоизоляционный BISOFIX® E13 139,7мм + Bifix G2 Хомут без вкладыша (BUP1000) M8/10</t>
  </si>
  <si>
    <t>I133008160</t>
  </si>
  <si>
    <t>Хомут термоизоляционный BISOFIX® E13 159-160мм + Bifix G2 Хомут без вкладыша (BUP1000) M8/10</t>
  </si>
  <si>
    <t>I133008168</t>
  </si>
  <si>
    <t>Хомут термоизоляционный BISOFIX® E13 168,3мм + Bifix G2 Хомут без вкладыша (BUP1000) M8/10</t>
  </si>
  <si>
    <t>I193008012</t>
  </si>
  <si>
    <t>Хомут термоизоляционный BISOFIX® E19 12,0мм + Bifix G2 Хомут без вкладыша (BUP1000) M8/10</t>
  </si>
  <si>
    <t>I193008015</t>
  </si>
  <si>
    <t>Хомут термоизоляционный BISOFIX® E19 15,0мм + Bifix G2 Хомут без вкладыша (BUP1000) M8/10</t>
  </si>
  <si>
    <t>I193008018</t>
  </si>
  <si>
    <t>Хомут термоизоляционный BISOFIX® E19 17,2-18,0мм + Bifix G2 Хомут без вкладыша (BUP1000) M8/10</t>
  </si>
  <si>
    <t>I193008022</t>
  </si>
  <si>
    <t>Хомут термоизоляционный BISOFIX® E19 21,3-22,0мм + Bifix G2 Хомут без вкладыша (BUP1000) M8/10</t>
  </si>
  <si>
    <t>I193008028</t>
  </si>
  <si>
    <t>Хомут термоизоляционный BISOFIX® E19 26,9-28,0мм + Bifix G2 Хомут без вкладыша (BUP1000) M8/10</t>
  </si>
  <si>
    <t>I193008035</t>
  </si>
  <si>
    <t>Хомут термоизоляционный BISOFIX® E19 33,7-35,0мм + Bifix G2 Хомут без вкладыша (BUP1000) M8/10</t>
  </si>
  <si>
    <t>I193008042</t>
  </si>
  <si>
    <t>Хомут термоизоляционный BISOFIX® E19 42,4мм + Bifix G2 Хомут без вкладыша (BUP1000) M8/10</t>
  </si>
  <si>
    <t>I193008048</t>
  </si>
  <si>
    <t>Хомут термоизоляционный BISOFIX® E19 48,3мм + Bifix G2 Хомут без вкладыша (BUP1000) M8/10</t>
  </si>
  <si>
    <t>I193008054</t>
  </si>
  <si>
    <t>Хомут термоизоляционный BISOFIX® E19 54,0мм + Bifix G2 Хомут без вкладыша (BUP1000) M8/10</t>
  </si>
  <si>
    <t>I193008057</t>
  </si>
  <si>
    <t>Хомут термоизоляционный BISOFIX® E19 57,0мм + Bifix G2 Хомут без вкладыша (BUP1000) M8/10</t>
  </si>
  <si>
    <t>I193008060</t>
  </si>
  <si>
    <t>Хомут термоизоляционный BISOFIX® E19 60,3мм + Bifix G2 Хомут без вкладыша (BUP1000) M8/10</t>
  </si>
  <si>
    <t>I193008064</t>
  </si>
  <si>
    <t>Хомут термоизоляционный BISOFIX® E19 64,0мм + Bifix G2 Хомут без вкладыша (BUP1000) M8/10</t>
  </si>
  <si>
    <t>I193008070</t>
  </si>
  <si>
    <t>Хомут термоизоляционный BISOFIX® E19 70,0мм + Bifix G2 Хомут без вкладыша (BUP1000) M8/10</t>
  </si>
  <si>
    <t>I193008076</t>
  </si>
  <si>
    <t>Хомут термоизоляционный BISOFIX® E19 76,1мм + Bifix G2 Хомут без вкладыша (BUP1000) M8/10</t>
  </si>
  <si>
    <t>I193008089</t>
  </si>
  <si>
    <t>Хомут термоизоляционный BISOFIX® E19 88,9мм + Bifix G2 Хомут без вкладыша (BUP1000) M8/10</t>
  </si>
  <si>
    <t>I193008102</t>
  </si>
  <si>
    <t>Хомут термоизоляционный BISOFIX® E19 101,6мм + Bifix G2 Хомут без вкладыша (BUP1000) M8/10</t>
  </si>
  <si>
    <t>I193008108</t>
  </si>
  <si>
    <t>Хомут термоизоляционный BISOFIX® E19 108,0мм + Bifix G2 Хомут без вкладыша (BUP1000) M8/10</t>
  </si>
  <si>
    <t>I193008114</t>
  </si>
  <si>
    <t>Хомут термоизоляционный BISOFIX® E19 114,3мм + Bifix G2 Хомут без вкладыша (BUP1000) M8/10</t>
  </si>
  <si>
    <t>I193008133</t>
  </si>
  <si>
    <t>Хомут термоизоляционный BISOFIX® E19 133,0мм + Bifix G2 Хомут без вкладыша (BUP1000) M8/10</t>
  </si>
  <si>
    <t>I193008140</t>
  </si>
  <si>
    <t>Хомут термоизоляционный BISOFIX® E19 139,7мм + Bifix G2 Хомут без вкладыша (BUP1000) M8/10</t>
  </si>
  <si>
    <t>I193008160</t>
  </si>
  <si>
    <t>Хомут термоизоляционный BISOFIX® E19 159-160мм + Bifix G2 Хомут без вкладыша (BUP1000) M8/10</t>
  </si>
  <si>
    <t>I193008168</t>
  </si>
  <si>
    <t>Хомут термоизоляционный BISOFIX® E19 168,3мм + Bifix G2 Хомут без вкладыша (BUP1000) M8/10</t>
  </si>
  <si>
    <t>I253008012</t>
  </si>
  <si>
    <t>Хомут термоизоляционный BISOFIX® E25 12,0мм + Bifix G2 Хомут без вкладыша (BUP1000) M8/10</t>
  </si>
  <si>
    <t>I253008015</t>
  </si>
  <si>
    <t>Хомут термоизоляционный BISOFIX® E25 15,0мм + Bifix G2 Хомут без вкладыша (BUP1000) M8/10</t>
  </si>
  <si>
    <t>I253008018</t>
  </si>
  <si>
    <t>Хомут термоизоляционный BISOFIX® E25 17,2-18,0мм + Bifix G2 Хомут без вкладыша (BUP1000) M8/10</t>
  </si>
  <si>
    <t>I253008022</t>
  </si>
  <si>
    <t>Хомут термоизоляционный BISOFIX® E25 21,3-22,0мм + Bifix G2 Хомут без вкладыша (BUP1000) M8/10</t>
  </si>
  <si>
    <t>I253008028</t>
  </si>
  <si>
    <t>Хомут термоизоляционный BISOFIX® E25 26,9-28,0мм + Bifix G2 Хомут без вкладыша (BUP1000) M8/10</t>
  </si>
  <si>
    <t>I253008035</t>
  </si>
  <si>
    <t>Хомут термоизоляционный BISOFIX® E25 33,7-35,0мм + Bifix G2 Хомут без вкладыша (BUP1000) M8/10</t>
  </si>
  <si>
    <t>I253008042</t>
  </si>
  <si>
    <t>Хомут термоизоляционный BISOFIX® E25 42,4мм + Bifix G2 Хомут без вкладыша (BUP1000) M8/10</t>
  </si>
  <si>
    <t>I253008048</t>
  </si>
  <si>
    <t>Хомут термоизоляционный BISOFIX® E25 48,3мм + Bifix G2 Хомут без вкладыша (BUP1000) M8/10</t>
  </si>
  <si>
    <t>I253008054</t>
  </si>
  <si>
    <t>Хомут термоизоляционный BISOFIX® E25 54,0мм + Bifix G2 Хомут без вкладыша (BUP1000) M8/10</t>
  </si>
  <si>
    <t>I253008057</t>
  </si>
  <si>
    <t>Хомут термоизоляционный BISOFIX® E25 57,0мм + Bifix G2 Хомут без вкладыша (BUP1000) M8/10</t>
  </si>
  <si>
    <t>I253008060</t>
  </si>
  <si>
    <t>Хомут термоизоляционный BISOFIX® E25 60,3мм + Bifix G2 Хомут без вкладыша (BUP1000) M8/10</t>
  </si>
  <si>
    <t>I253008064</t>
  </si>
  <si>
    <t>Хомут термоизоляционный BISOFIX® E25 64,0мм + Bifix G2 Хомут без вкладыша (BUP1000) M8/10</t>
  </si>
  <si>
    <t>I253008070</t>
  </si>
  <si>
    <t>Хомут термоизоляционный BISOFIX® E25 70,0мм + Bifix G2 Хомут без вкладыша (BUP1000) M8/10</t>
  </si>
  <si>
    <t>I253008076</t>
  </si>
  <si>
    <t>Хомут термоизоляционный BISOFIX® E25 76,1мм + Bifix G2 Хомут без вкладыша (BUP1000) M8/10</t>
  </si>
  <si>
    <t>I253008089</t>
  </si>
  <si>
    <t>Хомут термоизоляционный BISOFIX® E25 88,9мм + Bifix G2 Хомут без вкладыша (BUP1000) M8/10</t>
  </si>
  <si>
    <t>I253008102</t>
  </si>
  <si>
    <t>Хомут термоизоляционный BISOFIX® E25 101,6мм + Bifix G2 Хомут без вкладыша (BUP1000) M8/10</t>
  </si>
  <si>
    <t>I253008108</t>
  </si>
  <si>
    <t>Хомут термоизоляционный BISOFIX® E25 108,0мм + Bifix G2 Хомут без вкладыша (BUP1000) M8/10</t>
  </si>
  <si>
    <t>I253008114</t>
  </si>
  <si>
    <t>Хомут термоизоляционный BISOFIX® E25 114,3мм + Bifix G2 Хомут без вкладыша (BUP1000) M8/10</t>
  </si>
  <si>
    <t>I253008133</t>
  </si>
  <si>
    <t>Хомут термоизоляционный BISOFIX® E25 133,0мм + Bifix G2 Хомут без вкладыша (BUP1000) M8/10</t>
  </si>
  <si>
    <t>I253008140</t>
  </si>
  <si>
    <t>Хомут термоизоляционный BISOFIX® E25 139,7мм + Bifix G2 Хомут без вкладыша (BUP1000) M8/10</t>
  </si>
  <si>
    <t>I253008160</t>
  </si>
  <si>
    <t>Хомут термоизоляционный BISOFIX® E25 159-160мм + Bifix G2 Хомут без вкладыша (BUP1000) M8/10</t>
  </si>
  <si>
    <t>I323008012</t>
  </si>
  <si>
    <t>Хомут термоизоляционный BISOFIX® E32 12,0мм + Bifix G2 Хомут без вкладыша (BUP1000) M8/10</t>
  </si>
  <si>
    <t>I323008015</t>
  </si>
  <si>
    <t>Хомут термоизоляционный BISOFIX® E32 15,0мм + Bifix G2 Хомут без вкладыша (BUP1000) M8/10</t>
  </si>
  <si>
    <t>I323008018</t>
  </si>
  <si>
    <t>Хомут термоизоляционный BISOFIX® E32 17,2-18,0мм + Bifix G2 Хомут без вкладыша (BUP1000) M8/10</t>
  </si>
  <si>
    <t>I323008022</t>
  </si>
  <si>
    <t>Хомут термоизоляционный BISOFIX® E32 21,3-22,0мм + Bifix G2 Хомут без вкладыша (BUP1000) M8/10</t>
  </si>
  <si>
    <t>I323008028</t>
  </si>
  <si>
    <t>Хомут термоизоляционный BISOFIX® E32 26,9-28,0мм + Bifix G2 Хомут без вкладыша (BUP1000) M8/10</t>
  </si>
  <si>
    <t>I323008035</t>
  </si>
  <si>
    <t>Хомут термоизоляционный BISOFIX® E32 33,7-35,0мм + Bifix G2 Хомут без вкладыша (BUP1000) M8/10</t>
  </si>
  <si>
    <t>I323008042</t>
  </si>
  <si>
    <t>Хомут термоизоляционный BISOFIX® E32 42,4мм + Bifix G2 Хомут без вкладыша (BUP1000) M8/10</t>
  </si>
  <si>
    <t>I323008048</t>
  </si>
  <si>
    <t>Хомут термоизоляционный BISOFIX® E32 48,3мм + Bifix G2 Хомут без вкладыша (BUP1000) M8/10</t>
  </si>
  <si>
    <t>I323008054</t>
  </si>
  <si>
    <t>Хомут термоизоляционный BISOFIX® E32 54,0мм + Bifix G2 Хомут без вкладыша (BUP1000) M8/10</t>
  </si>
  <si>
    <t>I323008060</t>
  </si>
  <si>
    <t>Хомут термоизоляционный BISOFIX® E32 60,3мм + Bifix G2 Хомут без вкладыша (BUP1000) M8/10</t>
  </si>
  <si>
    <t>I323008064</t>
  </si>
  <si>
    <t>Хомут термоизоляционный BISOFIX® E32 64,0мм + Bifix G2 Хомут без вкладыша (BUP1000) M8/10</t>
  </si>
  <si>
    <t>I323008070</t>
  </si>
  <si>
    <t>Хомут термоизоляционный BISOFIX® E32 70,0мм + Bifix G2 Хомут без вкладыша (BUP1000) M8/10</t>
  </si>
  <si>
    <t>I323008076</t>
  </si>
  <si>
    <t>Хомут термоизоляционный BISOFIX® E32 76,1мм + Bifix G2 Хомут без вкладыша (BUP1000) M8/10</t>
  </si>
  <si>
    <t>I323008089</t>
  </si>
  <si>
    <t>Хомут термоизоляционный BISOFIX® E32 88,9мм + Bifix G2 Хомут без вкладыша (BUP1000) M8/10</t>
  </si>
  <si>
    <t>I323008102</t>
  </si>
  <si>
    <t>Хомут термоизоляционный BISOFIX® E32 101,6мм + Bifix G2 Хомут без вкладыша (BUP1000) M8/10</t>
  </si>
  <si>
    <t>I323008108</t>
  </si>
  <si>
    <t>Хомут термоизоляционный BISOFIX® E32 108,0мм + Bifix G2 Хомут без вкладыша (BUP1000) M8/10</t>
  </si>
  <si>
    <t>I323008114</t>
  </si>
  <si>
    <t>Хомут термоизоляционный BISOFIX® E32 114,3мм + Bifix G2 Хомут без вкладыша (BUP1000) M8/10</t>
  </si>
  <si>
    <t>I323008133</t>
  </si>
  <si>
    <t>Хомут термоизоляционный BISOFIX® E32 133,0мм + Bifix G2 Хомут без вкладыша (BUP1000) M8/10</t>
  </si>
  <si>
    <t>I323008140</t>
  </si>
  <si>
    <t>Хомут термоизоляционный BISOFIX® E32 139,7мм + Bifix G2 Хомут без вкладыша (BUP1000) M8/10</t>
  </si>
  <si>
    <t>I203008012</t>
  </si>
  <si>
    <t>Хомут термоизоляционный BISOFIX® PIR20 12,0мм + Bifix G2 Хомут без вкладыша (BUP1000) M8/10</t>
  </si>
  <si>
    <t>I203008015</t>
  </si>
  <si>
    <t>Хомут термоизоляционный BISOFIX® PIR20 15,0-16,0мм + Bifix G2 Хомут без вкладыша (BUP1000) M8/10</t>
  </si>
  <si>
    <t>I203008018</t>
  </si>
  <si>
    <t>Хомут термоизоляционный BISOFIX® PIR20 17,2-18,0мм + Bifix G2 Хомут без вкладыша (BUP1000) M8/10</t>
  </si>
  <si>
    <t>I203008022</t>
  </si>
  <si>
    <t>Хомут термоизоляционный BISOFIX® PIR20 21,3-22,0мм + Bifix G2 Хомут без вкладыша (BUP1000) M8/10</t>
  </si>
  <si>
    <t>I203008028</t>
  </si>
  <si>
    <t>Хомут термоизоляционный BISOFIX® PIR20 26,9-28,0мм + Bifix G2 Хомут без вкладыша (BUP1000) M8/10</t>
  </si>
  <si>
    <t>I203008034</t>
  </si>
  <si>
    <t>Хомут термоизоляционный BISOFIX® PIR20 33,7-35,0мм + Bifix G2 Хомут без вкладыша (BUP1000) M8/10</t>
  </si>
  <si>
    <t>I203008042</t>
  </si>
  <si>
    <t>Хомут термоизоляционный BISOFIX® PIR20 42,4мм + Bifix G2 Хомут без вкладыша (BUP1000) M8/10</t>
  </si>
  <si>
    <t>I203008048</t>
  </si>
  <si>
    <t>Хомут термоизоляционный BISOFIX® PIR20 48,3мм + Bifix G2 Хомут без вкладыша (BUP1000) M8/10</t>
  </si>
  <si>
    <t>I203008054</t>
  </si>
  <si>
    <t>Хомут термоизоляционный BISOFIX® PIR20 54,0мм + Bifix G2 Хомут без вкладыша (BUP1000) M8/10</t>
  </si>
  <si>
    <t>I203008057</t>
  </si>
  <si>
    <t>Хомут термоизоляционный BISOFIX® PIR20 56,0-57,0мм + Bifix G2 Хомут без вкладыша (BUP1000) M8/10</t>
  </si>
  <si>
    <t>I203008060</t>
  </si>
  <si>
    <t>Хомут термоизоляционный BISOFIX® PIR20 60,3мм + Bifix G2 Хомут без вкладыша (BUP1000) M8/10</t>
  </si>
  <si>
    <t>I203008064</t>
  </si>
  <si>
    <t>Хомут термоизоляционный BISOFIX® PIR20 64,0мм + Bifix G2 Хомут без вкладыша (BUP1000) M8/10</t>
  </si>
  <si>
    <t>I203008070</t>
  </si>
  <si>
    <t>Хомут термоизоляционный BISOFIX® PIR20 70,0мм + Bifix G2 Хомут без вкладыша (BUP1000) M8/10</t>
  </si>
  <si>
    <t>I203008076</t>
  </si>
  <si>
    <t>Хомут термоизоляционный BISOFIX® PIR20 76,1мм + Bifix G2 Хомут без вкладыша (BUP1000) M8/10</t>
  </si>
  <si>
    <t>I203008089</t>
  </si>
  <si>
    <t>Хомут термоизоляционный BISOFIX® PIR20 88,9мм + Bifix G2 Хомут без вкладыша (BUP1000) M8/10</t>
  </si>
  <si>
    <t>I203008102</t>
  </si>
  <si>
    <t>Хомут термоизоляционный BISOFIX® PIR20 101,6мм + Bifix G2 Хомут без вкладыша (BUP1000) M8/10</t>
  </si>
  <si>
    <t>I203008108</t>
  </si>
  <si>
    <t>Хомут термоизоляционный BISOFIX® PIR20 108,0мм + Bifix G2 Хомут без вкладыша (BUP1000) M8/10</t>
  </si>
  <si>
    <t>I203008114</t>
  </si>
  <si>
    <t>Хомут термоизоляционный BISOFIX® PIR20 114,3мм + Bifix G2 Хомут без вкладыша (BUP1000) M8/10</t>
  </si>
  <si>
    <t>I203008133</t>
  </si>
  <si>
    <t>Хомут термоизоляционный BISOFIX® PIR20 133,0мм + Bifix G2 Хомут без вкладыша (BUP1000) M8/10</t>
  </si>
  <si>
    <t>I203008140</t>
  </si>
  <si>
    <t>Хомут термоизоляционный BISOFIX® PIR20 139,7мм + Bifix G2 Хомут без вкладыша (BUP1000) M8/10</t>
  </si>
  <si>
    <t>I203008160</t>
  </si>
  <si>
    <t>Хомут термоизоляционный BISOFIX® PIR20 159-160мм + Bifix G2 Хомут без вкладыша (BUP1000) M8/10</t>
  </si>
  <si>
    <t>I203008168</t>
  </si>
  <si>
    <t>Хомут термоизоляционный BISOFIX® PIR20 168,3мм + Bifix G2 Хомут без вкладыша (BUP1000) M8/10</t>
  </si>
  <si>
    <t>I303008012</t>
  </si>
  <si>
    <t>Хомут термоизоляционный BISOFIX® PIR30 12,0мм + Bifix G2 Хомут без вкладыша (BUP1000) M8/10</t>
  </si>
  <si>
    <t>I303008015</t>
  </si>
  <si>
    <t>Хомут термоизоляционный BISOFIX® PIR30 15,0-16,0мм + Bifix G2 Хомут без вкладыша (BUP1000) M8/10</t>
  </si>
  <si>
    <t>I303008018</t>
  </si>
  <si>
    <t>Хомут термоизоляционный BISOFIX® PIR30 17,2-18,0мм + Bifix G2 Хомут без вкладыша (BUP1000) M8/10</t>
  </si>
  <si>
    <t>I303008022</t>
  </si>
  <si>
    <t>Хомут термоизоляционный BISOFIX® PIR30 21,3-22,0мм + Bifix G2 Хомут без вкладыша (BUP1000) M8/10</t>
  </si>
  <si>
    <t>I303008028</t>
  </si>
  <si>
    <t>Хомут термоизоляционный BISOFIX® PIR30 26,9-28,0мм + Bifix G2 Хомут без вкладыша (BUP1000) M8/10</t>
  </si>
  <si>
    <t>I303008034</t>
  </si>
  <si>
    <t>Хомут термоизоляционный BISOFIX® PIR30 33,7-35,0мм + Bifix G2 Хомут без вкладыша (BUP1000) M8/10</t>
  </si>
  <si>
    <t>I303008042</t>
  </si>
  <si>
    <t>Хомут термоизоляционный BISOFIX® PIR30 42,4мм + Bifix G2 Хомут без вкладыша (BUP1000) M8/10</t>
  </si>
  <si>
    <t>I303008048</t>
  </si>
  <si>
    <t>Хомут термоизоляционный BISOFIX® PIR30 48,3мм + Bifix G2 Хомут без вкладыша (BUP1000) M8/10</t>
  </si>
  <si>
    <t>I303008054</t>
  </si>
  <si>
    <t>Хомут термоизоляционный BISOFIX® PIR30 54,0мм + Bifix G2 Хомут без вкладыша (BUP1000) M8/10</t>
  </si>
  <si>
    <t>I303008057</t>
  </si>
  <si>
    <t>Хомут термоизоляционный BISOFIX® PIR30 56,0-57,0мм + Bifix G2 Хомут без вкладыша (BUP1000) M8/10</t>
  </si>
  <si>
    <t>I303008060</t>
  </si>
  <si>
    <t>Хомут термоизоляционный BISOFIX® PIR30 60,3мм + Bifix G2 Хомут без вкладыша (BUP1000) M8/10</t>
  </si>
  <si>
    <t>I303008064</t>
  </si>
  <si>
    <t>Хомут термоизоляционный BISOFIX® PIR30 64,0мм + Bifix G2 Хомут без вкладыша (BUP1000) M8/10</t>
  </si>
  <si>
    <t>I303008070</t>
  </si>
  <si>
    <t>Хомут термоизоляционный BISOFIX® PIR30 70,0мм + Bifix G2 Хомут без вкладыша (BUP1000) M8/10</t>
  </si>
  <si>
    <t>I303008076</t>
  </si>
  <si>
    <t>Хомут термоизоляционный BISOFIX® PIR30 76,1мм + Bifix G2 Хомут без вкладыша (BUP1000) M8/10</t>
  </si>
  <si>
    <t>I303008089</t>
  </si>
  <si>
    <t>Хомут термоизоляционный BISOFIX® PIR30 88,9мм + Bifix G2 Хомут без вкладыша (BUP1000) M8/10</t>
  </si>
  <si>
    <t>I303008102</t>
  </si>
  <si>
    <t>Хомут термоизоляционный BISOFIX® PIR30 101,6мм + Bifix G2 Хомут без вкладыша (BUP1000) M8/10</t>
  </si>
  <si>
    <t>I303008108</t>
  </si>
  <si>
    <t>Хомут термоизоляционный BISOFIX® PIR30 108,0мм + Bifix G2 Хомут без вкладыша (BUP1000) M8/10</t>
  </si>
  <si>
    <t>I303008114</t>
  </si>
  <si>
    <t>Хомут термоизоляционный BISOFIX® PIR30 114,3мм + Bifix G2 Хомут без вкладыша (BUP1000) M8/10</t>
  </si>
  <si>
    <t>I303008133</t>
  </si>
  <si>
    <t>Хомут термоизоляционный BISOFIX® PIR30 133,0мм + Bifix G2 Хомут без вкладыша (BUP1000) M8/10</t>
  </si>
  <si>
    <t>I303008140</t>
  </si>
  <si>
    <t>Хомут термоизоляционный BISOFIX® PIR30 139,7мм + Bifix G2 Хомут без вкладыша (BUP1000) M8/10</t>
  </si>
  <si>
    <t>I303008160</t>
  </si>
  <si>
    <t>Хомут термоизоляционный BISOFIX® PIR30 159-160мм + Bifix G2 Хомут без вкладыша (BUP1000) M8/10</t>
  </si>
  <si>
    <t>I403008012</t>
  </si>
  <si>
    <t>Хомут термоизоляционный BISOFIX® PIR40 12,0мм + Bifix G2 Хомут без вкладыша (BUP1000) M8/10</t>
  </si>
  <si>
    <t>I403008015</t>
  </si>
  <si>
    <t>Хомут термоизоляционный BISOFIX® PIR40 15,0-16,0мм + Bifix G2 Хомут без вкладыша (BUP1000) M8/10</t>
  </si>
  <si>
    <t>I403008018</t>
  </si>
  <si>
    <t>Хомут термоизоляционный BISOFIX® PIR40 17,2-18,0мм + Bifix G2 Хомут без вкладыша (BUP1000) M8/10</t>
  </si>
  <si>
    <t>I403008022</t>
  </si>
  <si>
    <t>Хомут термоизоляционный BISOFIX® PIR40 21,3-22,0мм + Bifix G2 Хомут без вкладыша (BUP1000) M8/10</t>
  </si>
  <si>
    <t>I403008028</t>
  </si>
  <si>
    <t>Хомут термоизоляционный BISOFIX® PIR40 26,9-28,0мм + Bifix G2 Хомут без вкладыша (BUP1000) M8/10</t>
  </si>
  <si>
    <t>I403008034</t>
  </si>
  <si>
    <t>Хомут термоизоляционный BISOFIX® PIR40 33,7-35,0мм + Bifix G2 Хомут без вкладыша (BUP1000) M8/10</t>
  </si>
  <si>
    <t>I403008042</t>
  </si>
  <si>
    <t>Хомут термоизоляционный BISOFIX® PIR40 42,4мм + Bifix G2 Хомут без вкладыша (BUP1000) M8/10</t>
  </si>
  <si>
    <t>I403008048</t>
  </si>
  <si>
    <t>Хомут термоизоляционный BISOFIX® PIR40 48,3мм + Bifix G2 Хомут без вкладыша (BUP1000) M8/10</t>
  </si>
  <si>
    <t>I403008054</t>
  </si>
  <si>
    <t>Хомут термоизоляционный BISOFIX® PIR40 54,0мм + Bifix G2 Хомут без вкладыша (BUP1000) M8/10</t>
  </si>
  <si>
    <t>I403008057</t>
  </si>
  <si>
    <t>Хомут термоизоляционный BISOFIX® PIR40 56,0-57,0мм + Bifix G2 Хомут без вкладыша (BUP1000) M8/10</t>
  </si>
  <si>
    <t>I403008060</t>
  </si>
  <si>
    <t>Хомут термоизоляционный BISOFIX® PIR40 60,3мм + Bifix G2 Хомут без вкладыша (BUP1000) M8/10</t>
  </si>
  <si>
    <t>I403008064</t>
  </si>
  <si>
    <t>Хомут термоизоляционный BISOFIX® PIR40 64,0мм + Bifix G2 Хомут без вкладыша (BUP1000) M8/10</t>
  </si>
  <si>
    <t>I403008070</t>
  </si>
  <si>
    <t>Хомут термоизоляционный BISOFIX® PIR40 70,0мм + Bifix G2 Хомут без вкладыша (BUP1000) M8/10</t>
  </si>
  <si>
    <t>I403008076</t>
  </si>
  <si>
    <t>Хомут термоизоляционный BISOFIX® PIR40 76,1мм + Bifix G2 Хомут без вкладыша (BUP1000) M8/10</t>
  </si>
  <si>
    <t>I403008089</t>
  </si>
  <si>
    <t>Хомут термоизоляционный BISOFIX® PIR40 88,9мм + Bifix G2 Хомут без вкладыша (BUP1000) M8/10</t>
  </si>
  <si>
    <t>I403008102</t>
  </si>
  <si>
    <t>Хомут термоизоляционный BISOFIX® PIR40 101,6мм + Bifix G2 Хомут без вкладыша (BUP1000) M8/10</t>
  </si>
  <si>
    <t>I403008108</t>
  </si>
  <si>
    <t>Хомут термоизоляционный BISOFIX® PIR40 108,0мм + Bifix G2 Хомут без вкладыша (BUP1000) M8/10</t>
  </si>
  <si>
    <t>I403008114</t>
  </si>
  <si>
    <t>Хомут термоизоляционный BISOFIX® PIR40 114,3мм + Bifix G2 Хомут без вкладыша (BUP1000) M8/10</t>
  </si>
  <si>
    <t>I403008133</t>
  </si>
  <si>
    <t>Хомут термоизоляционный BISOFIX® PIR40 133,0мм + Bifix G2 Хомут без вкладыша (BUP1000) M8/10</t>
  </si>
  <si>
    <t>I403008140</t>
  </si>
  <si>
    <t>Хомут термоизоляционный BISOFIX® PIR40 139,7мм + Bifix G2 Хомут без вкладыша (BUP1000) M8/10</t>
  </si>
  <si>
    <t>I503008012</t>
  </si>
  <si>
    <t>Хомут термоизоляционный BISOFIX® PIR50 12,0мм + Bifix G2 Хомут без вкладыша (BUP1000) M8/10</t>
  </si>
  <si>
    <t>I503008015</t>
  </si>
  <si>
    <t>Хомут термоизоляционный BISOFIX® PIR50 15,0-16,0мм + Bifix G2 Хомут без вкладыша (BUP1000) M8/10</t>
  </si>
  <si>
    <t>I503008018</t>
  </si>
  <si>
    <t>Хомут термоизоляционный BISOFIX® PIR50 17,2-18,0мм + Bifix G2 Хомут без вкладыша (BUP1000) M8/10</t>
  </si>
  <si>
    <t>I503008022</t>
  </si>
  <si>
    <t>Хомут термоизоляционный BISOFIX® PIR50 21,3-22,0мм + Bifix G2 Хомут без вкладыша (BUP1000) M8/10</t>
  </si>
  <si>
    <t>I503008028</t>
  </si>
  <si>
    <t>Хомут термоизоляционный BISOFIX® PIR50 26,9-28,0мм + Bifix G2 Хомут без вкладыша (BUP1000) M8/10</t>
  </si>
  <si>
    <t>I503008034</t>
  </si>
  <si>
    <t>Хомут термоизоляционный BISOFIX® PIR50 33,7-35,0мм + Bifix G2 Хомут без вкладыша (BUP1000) M8/10</t>
  </si>
  <si>
    <t>I503008042</t>
  </si>
  <si>
    <t>Хомут термоизоляционный BISOFIX® PIR50 42,4мм + Bifix G2 Хомут без вкладыша (BUP1000) M8/10</t>
  </si>
  <si>
    <t>I503008048</t>
  </si>
  <si>
    <t>Хомут термоизоляционный BISOFIX® PIR50 48,3мм + Bifix G2 Хомут без вкладыша (BUP1000) M8/10</t>
  </si>
  <si>
    <t>I503008054</t>
  </si>
  <si>
    <t>Хомут термоизоляционный BISOFIX® PIR50 54,0мм + Bifix G2 Хомут без вкладыша (BUP1000) M8/10</t>
  </si>
  <si>
    <t>I503008057</t>
  </si>
  <si>
    <t>Хомут термоизоляционный BISOFIX® PIR50 56,0-57,0мм + Bifix G2 Хомут без вкладыша (BUP1000) M8/10</t>
  </si>
  <si>
    <t>I503008060</t>
  </si>
  <si>
    <t>Хомут термоизоляционный BISOFIX® PIR50 60,3мм + Bifix G2 Хомут без вкладыша (BUP1000) M8/10</t>
  </si>
  <si>
    <t>I503008064</t>
  </si>
  <si>
    <t>Хомут термоизоляционный BISOFIX® PIR50 64,0мм + Bifix G2 Хомут без вкладыша (BUP1000) M8/10</t>
  </si>
  <si>
    <t>I503008070</t>
  </si>
  <si>
    <t>Хомут термоизоляционный BISOFIX® PIR50 70,0мм + Bifix G2 Хомут без вкладыша (BUP1000) M8/10</t>
  </si>
  <si>
    <t>I503008076</t>
  </si>
  <si>
    <t>Хомут термоизоляционный BISOFIX® PIR50 76,1мм + Bifix G2 Хомут без вкладыша (BUP1000) M8/10</t>
  </si>
  <si>
    <t>I503008089</t>
  </si>
  <si>
    <t>Хомут термоизоляционный BISOFIX® PIR50 88,9мм + Bifix G2 Хомут без вкладыша (BUP1000) M8/10</t>
  </si>
  <si>
    <t>I503008102</t>
  </si>
  <si>
    <t>Хомут термоизоляционный BISOFIX® PIR50 101,6мм + Bifix G2 Хомут без вкладыша (BUP1000) M8/10</t>
  </si>
  <si>
    <t>I503008108</t>
  </si>
  <si>
    <t>Хомут термоизоляционный BISOFIX® PIR50 108,0мм + Bifix G2 Хомут без вкладыша (BUP1000) M8/10</t>
  </si>
  <si>
    <t>I503008114</t>
  </si>
  <si>
    <t>Хомут термоизоляционный BISOFIX® PIR50 114,3мм + Bifix G2 Хомут без вкладыша (BUP1000) M8/10</t>
  </si>
  <si>
    <t>I133304008</t>
  </si>
  <si>
    <t>Хомут термоизоляционный BISOFIX® E13 8,0мм + BIS HD500 Хомут для высоких нагрузок (BUP) M8/10</t>
  </si>
  <si>
    <t>I133304010</t>
  </si>
  <si>
    <t>Хомут термоизоляционный BISOFIX® E13 10,2мм + BIS HD500 Хомут для высоких нагрузок (BUP) M8/10</t>
  </si>
  <si>
    <t>I133304012</t>
  </si>
  <si>
    <t>Хомут термоизоляционный BISOFIX® E13 12,0мм + BIS HD500 Хомут для высоких нагрузок (BUP) M8/10</t>
  </si>
  <si>
    <t>I133304015</t>
  </si>
  <si>
    <t>Хомут термоизоляционный BISOFIX® E13 15,0мм + BIS HD500 Хомут для высоких нагрузок (BUP) M8/10</t>
  </si>
  <si>
    <t>I133304018</t>
  </si>
  <si>
    <t>Хомут термоизоляционный BISOFIX® E13 17,2-18,0мм + BIS HD500 Хомут для высоких нагрузок (BUP) M8/10</t>
  </si>
  <si>
    <t>I133304022</t>
  </si>
  <si>
    <t>Хомут термоизоляционный BISOFIX® E13 21,3-22,0мм + BIS HD500 Хомут для высоких нагрузок (BUP) M8/10</t>
  </si>
  <si>
    <t>I133304028</t>
  </si>
  <si>
    <t>Хомут термоизоляционный BISOFIX® E13 26,9-28,0мм + BIS HD500 Хомут для высоких нагрузок (BUP) M8/10</t>
  </si>
  <si>
    <t>I133304035</t>
  </si>
  <si>
    <t>Хомут термоизоляционный BISOFIX® E13 33,7-35,0мм + BIS HD500 Хомут для высоких нагрузок (BUP) M8/10</t>
  </si>
  <si>
    <t>I133304042</t>
  </si>
  <si>
    <t>Хомут термоизоляционный BISOFIX® E13 42,4мм + BIS HD500 Хомут для высоких нагрузок (BUP) M8/10</t>
  </si>
  <si>
    <t>I133304048</t>
  </si>
  <si>
    <t>Хомут термоизоляционный BISOFIX® E13 48,3мм + BIS HD500 Хомут для высоких нагрузок (BUP) M10/12</t>
  </si>
  <si>
    <t>I133304054</t>
  </si>
  <si>
    <t>Хомут термоизоляционный BISOFIX® E13 54,0мм + BIS HD500 Хомут для высоких нагрузок (BUP) M10/12</t>
  </si>
  <si>
    <t>I133304057</t>
  </si>
  <si>
    <t>Хомут термоизоляционный BISOFIX® E13 57,0мм + BIS HD500 Хомут для высоких нагрузок (BUP) M10/12</t>
  </si>
  <si>
    <t>I133304060</t>
  </si>
  <si>
    <t>Хомут термоизоляционный BISOFIX® E13 60,3мм + BIS HD500 Хомут для высоких нагрузок (BUP) M10/12</t>
  </si>
  <si>
    <t>I133304064</t>
  </si>
  <si>
    <t>Хомут термоизоляционный BISOFIX® E13 64,0мм + BIS HD500 Хомут для высоких нагрузок (BUP) M10/12</t>
  </si>
  <si>
    <t>I133304070</t>
  </si>
  <si>
    <t>Хомут термоизоляционный BISOFIX® E13 70,0мм + BIS HD500 Хомут для высоких нагрузок (BUP) M10/12</t>
  </si>
  <si>
    <t>I133304076</t>
  </si>
  <si>
    <t>Хомут термоизоляционный BISOFIX® E13 76,1мм + BIS HD500 Хомут для высоких нагрузок (BUP) M10/12</t>
  </si>
  <si>
    <t>I133304089</t>
  </si>
  <si>
    <t>Хомут термоизоляционный BISOFIX® E13 88,9мм + BIS HD500 Хомут для высоких нагрузок (BUP) M10/12</t>
  </si>
  <si>
    <t>I133304102</t>
  </si>
  <si>
    <t>Хомут термоизоляционный BISOFIX® E13 101,6мм + BIS HD500 Хомут для высоких нагрузок (BUP) M10/12</t>
  </si>
  <si>
    <t>I133304108</t>
  </si>
  <si>
    <t>Хомут термоизоляционный BISOFIX® E13 108,0мм + BIS HD500 Хомут для высоких нагрузок (BUP) M10/12</t>
  </si>
  <si>
    <t>I133304114</t>
  </si>
  <si>
    <t>Хомут термоизоляционный BISOFIX® E13 114,3мм + BIS HD500 Хомут для высоких нагрузок (BUP) M10/12</t>
  </si>
  <si>
    <t>I133304133</t>
  </si>
  <si>
    <t>Хомут термоизоляционный BISOFIX® E13 133,0мм + BIS HD500 Хомут для высоких нагрузок (BUP) M10/12</t>
  </si>
  <si>
    <t>I133304140</t>
  </si>
  <si>
    <t>Хомут термоизоляционный BISOFIX® E13 139,7мм + BIS HD500 Хомут для высоких нагрузок (BUP) M10/12</t>
  </si>
  <si>
    <t>I133304160</t>
  </si>
  <si>
    <t>Хомут термоизоляционный BISOFIX® E13 159-160мм + BIS HD500 Хомут для высоких нагрузок (BUP) M10/12</t>
  </si>
  <si>
    <t>I133304168</t>
  </si>
  <si>
    <t>Хомут термоизоляционный BISOFIX® E13 168,3мм + BIS HD500 Хомут для высоких нагрузок (BUP) M10/12</t>
  </si>
  <si>
    <t>I193304012</t>
  </si>
  <si>
    <t>Хомут термоизоляционный BISOFIX® E19 12,0мм + BIS HD500 Хомут для высоких нагрузок (BUP) M8/10</t>
  </si>
  <si>
    <t>I193304015</t>
  </si>
  <si>
    <t>Хомут термоизоляционный BISOFIX® E19 15,0мм + BIS HD500 Хомут для высоких нагрузок (BUP) M8/10</t>
  </si>
  <si>
    <t>I193304018</t>
  </si>
  <si>
    <t>Хомут термоизоляционный BISOFIX® E19 17,2-18,0мм + BIS HD500 Хомут для высоких нагрузок (BUP) M8/10</t>
  </si>
  <si>
    <t>I193304022</t>
  </si>
  <si>
    <t>Хомут термоизоляционный BISOFIX® E19 21,3-22,0мм + BIS HD500 Хомут для высоких нагрузок (BUP) M8/10</t>
  </si>
  <si>
    <t>I193304028</t>
  </si>
  <si>
    <t>Хомут термоизоляционный BISOFIX® E19 26,9-28,0мм + BIS HD500 Хомут для высоких нагрузок (BUP) M8/10</t>
  </si>
  <si>
    <t>I193304035</t>
  </si>
  <si>
    <t>Хомут термоизоляционный BISOFIX® E19 33,7-35,0мм + BIS HD500 Хомут для высоких нагрузок (BUP) M10/12</t>
  </si>
  <si>
    <t>I193304042</t>
  </si>
  <si>
    <t>Хомут термоизоляционный BISOFIX® E19 42,4мм + BIS HD500 Хомут для высоких нагрузок (BUP) M10/12</t>
  </si>
  <si>
    <t>I193304048</t>
  </si>
  <si>
    <t>Хомут термоизоляционный BISOFIX® E19 48,3мм + BIS HD500 Хомут для высоких нагрузок (BUP) M10/12</t>
  </si>
  <si>
    <t>I193304054</t>
  </si>
  <si>
    <t>Хомут термоизоляционный BISOFIX® E19 54,0мм + BIS HD500 Хомут для высоких нагрузок (BUP) M10/12</t>
  </si>
  <si>
    <t>I193304057</t>
  </si>
  <si>
    <t>Хомут термоизоляционный BISOFIX® E19 57,0мм + BIS HD500 Хомут для высоких нагрузок (BUP) M10/12</t>
  </si>
  <si>
    <t>I193304060</t>
  </si>
  <si>
    <t>Хомут термоизоляционный BISOFIX® E19 60,3мм + BIS HD500 Хомут для высоких нагрузок (BUP) M10/12</t>
  </si>
  <si>
    <t>I193304064</t>
  </si>
  <si>
    <t>Хомут термоизоляционный BISOFIX® E19 64,0мм + BIS HD500 Хомут для высоких нагрузок (BUP) M10/12</t>
  </si>
  <si>
    <t>I193304070</t>
  </si>
  <si>
    <t>Хомут термоизоляционный BISOFIX® E19 70,0мм + BIS HD500 Хомут для высоких нагрузок (BUP) M10/12</t>
  </si>
  <si>
    <t>I193304076</t>
  </si>
  <si>
    <t>Хомут термоизоляционный BISOFIX® E19 76,1мм + BIS HD500 Хомут для высоких нагрузок (BUP) M10/12</t>
  </si>
  <si>
    <t>Хомут термоизоляционный BISOFIX® E19 88,9мм + BIS HD500 Хомут для высоких нагрузок (BUP) M10/12</t>
  </si>
  <si>
    <t>I193304102</t>
  </si>
  <si>
    <t>Хомут термоизоляционный BISOFIX® E19 101,6мм + BIS HD500 Хомут для высоких нагрузок (BUP) M10/12</t>
  </si>
  <si>
    <t>Хомут термоизоляционный BISOFIX® E19 108,0мм + BIS HD500 Хомут для высоких нагрузок (BUP) M10/12</t>
  </si>
  <si>
    <t>I193304114</t>
  </si>
  <si>
    <t>Хомут термоизоляционный BISOFIX® E19 114,3мм + BIS HD500 Хомут для высоких нагрузок (BUP) M10/12</t>
  </si>
  <si>
    <t>Хомут термоизоляционный BISOFIX® E19 133,0мм + BIS HD500 Хомут для высоких нагрузок (BUP) M10/12</t>
  </si>
  <si>
    <t>I193304140</t>
  </si>
  <si>
    <t>Хомут термоизоляционный BISOFIX® E19 139,7мм + BIS HD500 Хомут для высоких нагрузок (BUP) M10/12</t>
  </si>
  <si>
    <t>Хомут термоизоляционный BISOFIX® E19 159-160мм + BIS HD500 Хомут для высоких нагрузок (BUP) M10/12</t>
  </si>
  <si>
    <t>I193304168</t>
  </si>
  <si>
    <t>Хомут термоизоляционный BISOFIX® E19 168,3мм + BIS HD500 Хомут для высоких нагрузок (BUP) M10/12</t>
  </si>
  <si>
    <t>Хомут термоизоляционный BISOFIX® E19 219,1мм + BIS HD500 Хомут для высоких нагрузок (BUP) M16</t>
  </si>
  <si>
    <t>I253304012</t>
  </si>
  <si>
    <t>Хомут термоизоляционный BISOFIX® E25 12,0мм + BIS HD500 Хомут для высоких нагрузок (BUP) M8/10</t>
  </si>
  <si>
    <t>I253304015</t>
  </si>
  <si>
    <t>Хомут термоизоляционный BISOFIX® E25 15,0мм + BIS HD500 Хомут для высоких нагрузок (BUP) M8/10</t>
  </si>
  <si>
    <t>I253304018</t>
  </si>
  <si>
    <t>Хомут термоизоляционный BISOFIX® E25 17,2-18,0мм + BIS HD500 Хомут для высоких нагрузок (BUP) M8/10</t>
  </si>
  <si>
    <t>I253304022</t>
  </si>
  <si>
    <t>Хомут термоизоляционный BISOFIX® E25 21,3-22,0мм + BIS HD500 Хомут для высоких нагрузок (BUP) M10/12</t>
  </si>
  <si>
    <t>I253304028</t>
  </si>
  <si>
    <t>Хомут термоизоляционный BISOFIX® E25 26,9-28,0мм + BIS HD500 Хомут для высоких нагрузок (BUP) M10/12</t>
  </si>
  <si>
    <t>I253304035</t>
  </si>
  <si>
    <t>Хомут термоизоляционный BISOFIX® E25 33,7-35,0мм + BIS HD500 Хомут для высоких нагрузок (BUP) M10/12</t>
  </si>
  <si>
    <t>I253304042</t>
  </si>
  <si>
    <t>Хомут термоизоляционный BISOFIX® E25 42,4мм + BIS HD500 Хомут для высоких нагрузок (BUP) M10/12</t>
  </si>
  <si>
    <t>I253304048</t>
  </si>
  <si>
    <t>Хомут термоизоляционный BISOFIX® E25 48,3мм + BIS HD500 Хомут для высоких нагрузок (BUP) M10/12</t>
  </si>
  <si>
    <t>I253304054</t>
  </si>
  <si>
    <t>Хомут термоизоляционный BISOFIX® E25 54,0мм + BIS HD500 Хомут для высоких нагрузок (BUP) M10/12</t>
  </si>
  <si>
    <t>I253304057</t>
  </si>
  <si>
    <t>Хомут термоизоляционный BISOFIX® E25 57,0мм + BIS HD500 Хомут для высоких нагрузок (BUP) M10/12</t>
  </si>
  <si>
    <t>I253304060</t>
  </si>
  <si>
    <t>Хомут термоизоляционный BISOFIX® E25 60,3мм + BIS HD500 Хомут для высоких нагрузок (BUP) M10/12</t>
  </si>
  <si>
    <t>I253304064</t>
  </si>
  <si>
    <t>Хомут термоизоляционный BISOFIX® E25 64,0мм + BIS HD500 Хомут для высоких нагрузок (BUP) M10/12</t>
  </si>
  <si>
    <t>I253304070</t>
  </si>
  <si>
    <t>Хомут термоизоляционный BISOFIX® E25 70,0мм + BIS HD500 Хомут для высоких нагрузок (BUP) M10/12</t>
  </si>
  <si>
    <t>I253304076</t>
  </si>
  <si>
    <t>Хомут термоизоляционный BISOFIX® E25 76,1мм + BIS HD500 Хомут для высоких нагрузок (BUP) M10/12</t>
  </si>
  <si>
    <t>I253304089</t>
  </si>
  <si>
    <t>Хомут термоизоляционный BISOFIX® E25 88,9мм + BIS HD500 Хомут для высоких нагрузок (BUP) M10/12</t>
  </si>
  <si>
    <t>I253304102</t>
  </si>
  <si>
    <t>Хомут термоизоляционный BISOFIX® E25 101,6мм + BIS HD500 Хомут для высоких нагрузок (BUP) M10/12</t>
  </si>
  <si>
    <t>I253304108</t>
  </si>
  <si>
    <t>Хомут термоизоляционный BISOFIX® E25 108,0мм + BIS HD500 Хомут для высоких нагрузок (BUP) M10/12</t>
  </si>
  <si>
    <t>I253304114</t>
  </si>
  <si>
    <t>Хомут термоизоляционный BISOFIX® E25 114,3мм + BIS HD500 Хомут для высоких нагрузок (BUP) M10/12</t>
  </si>
  <si>
    <t>Хомут термоизоляционный BISOFIX® E25 133,0мм + BIS HD500 Хомут для высоких нагрузок (BUP) M10/12</t>
  </si>
  <si>
    <t>I253304140</t>
  </si>
  <si>
    <t>Хомут термоизоляционный BISOFIX® E25 139,7мм + BIS HD500 Хомут для высоких нагрузок (BUP) M10/12</t>
  </si>
  <si>
    <t>I253304160</t>
  </si>
  <si>
    <t>Хомут термоизоляционный BISOFIX® E25 159-160мм + BIS HD500 Хомут для высоких нагрузок (BUP) M10/12</t>
  </si>
  <si>
    <t>I253304168</t>
  </si>
  <si>
    <t>Хомут термоизоляционный BISOFIX® E25 168,3мм + BIS HD500 Хомут для высоких нагрузок (BUP) M16</t>
  </si>
  <si>
    <t>Хомут термоизоляционный BISOFIX® E25 219,1мм + BIS HD500 Хомут для высоких нагрузок (BUP) M16</t>
  </si>
  <si>
    <t>I323304012</t>
  </si>
  <si>
    <t>Хомут термоизоляционный BISOFIX® E32 12,0мм + BIS HD500 Хомут для высоких нагрузок (BUP) M10/12</t>
  </si>
  <si>
    <t>I323304015</t>
  </si>
  <si>
    <t>Хомут термоизоляционный BISOFIX® E32 15,0мм + BIS HD500 Хомут для высоких нагрузок (BUP) M10/12</t>
  </si>
  <si>
    <t>I323304018</t>
  </si>
  <si>
    <t>Хомут термоизоляционный BISOFIX® E32 17,2-18,0мм + BIS HD500 Хомут для высоких нагрузок (BUP) M10/12</t>
  </si>
  <si>
    <t>I323304022</t>
  </si>
  <si>
    <t>Хомут термоизоляционный BISOFIX® E32 21,3-22,0мм + BIS HD500 Хомут для высоких нагрузок (BUP) M10/12</t>
  </si>
  <si>
    <t>I323304028</t>
  </si>
  <si>
    <t>Хомут термоизоляционный BISOFIX® E32 26,9-28,0мм + BIS HD500 Хомут для высоких нагрузок (BUP) M10/12</t>
  </si>
  <si>
    <t>I323304035</t>
  </si>
  <si>
    <t>Хомут термоизоляционный BISOFIX® E32 33,7-35,0мм + BIS HD500 Хомут для высоких нагрузок (BUP) M10/12</t>
  </si>
  <si>
    <t>I323304042</t>
  </si>
  <si>
    <t>Хомут термоизоляционный BISOFIX® E32 42,4мм + BIS HD500 Хомут для высоких нагрузок (BUP) M10/12</t>
  </si>
  <si>
    <t>I323304048</t>
  </si>
  <si>
    <t>Хомут термоизоляционный BISOFIX® E32 48,3мм + BIS HD500 Хомут для высоких нагрузок (BUP) M10/12</t>
  </si>
  <si>
    <t>I323304054</t>
  </si>
  <si>
    <t>Хомут термоизоляционный BISOFIX® E32 54,0мм + BIS HD500 Хомут для высоких нагрузок (BUP) M10/12</t>
  </si>
  <si>
    <t>I323304060</t>
  </si>
  <si>
    <t>Хомут термоизоляционный BISOFIX® E32 60,3мм + BIS HD500 Хомут для высоких нагрузок (BUP) M10/12</t>
  </si>
  <si>
    <t>I323304064</t>
  </si>
  <si>
    <t>Хомут термоизоляционный BISOFIX® E32 64,0мм + BIS HD500 Хомут для высоких нагрузок (BUP) M10/12</t>
  </si>
  <si>
    <t>I323304070</t>
  </si>
  <si>
    <t>Хомут термоизоляционный BISOFIX® E32 70,0мм + BIS HD500 Хомут для высоких нагрузок (BUP) M10/12</t>
  </si>
  <si>
    <t>I323304076</t>
  </si>
  <si>
    <t>Хомут термоизоляционный BISOFIX® E32 76,1мм + BIS HD500 Хомут для высоких нагрузок (BUP) M10/12</t>
  </si>
  <si>
    <t>I323304089</t>
  </si>
  <si>
    <t>Хомут термоизоляционный BISOFIX® E32 88,9мм + BIS HD500 Хомут для высоких нагрузок (BUP) M10/12</t>
  </si>
  <si>
    <t>I323304102</t>
  </si>
  <si>
    <t>Хомут термоизоляционный BISOFIX® E32 101,6мм + BIS HD500 Хомут для высоких нагрузок (BUP) M10/12</t>
  </si>
  <si>
    <t>I323304108</t>
  </si>
  <si>
    <t>Хомут термоизоляционный BISOFIX® E32 108,0мм + BIS HD500 Хомут для высоких нагрузок (BUP) M10/12</t>
  </si>
  <si>
    <t>I323304114</t>
  </si>
  <si>
    <t>Хомут термоизоляционный BISOFIX® E32 114,3мм + BIS HD500 Хомут для высоких нагрузок (BUP) M10/12</t>
  </si>
  <si>
    <t>I323304133</t>
  </si>
  <si>
    <t>Хомут термоизоляционный BISOFIX® E32 133,0мм + BIS HD500 Хомут для высоких нагрузок (BUP) M10/12</t>
  </si>
  <si>
    <t>I323304140</t>
  </si>
  <si>
    <t>Хомут термоизоляционный BISOFIX® E32 139,7мм + BIS HD500 Хомут для высоких нагрузок (BUP) M10/12</t>
  </si>
  <si>
    <t>Хомут термоизоляционный BISOFIX® E32 159-160мм + BIS HD500 Хомут для высоких нагрузок (BUP) M16</t>
  </si>
  <si>
    <t>I323304168</t>
  </si>
  <si>
    <t>Хомут термоизоляционный BISOFIX® E32 168,3мм + BIS HD500 Хомут для высоких нагрузок (BUP) M16</t>
  </si>
  <si>
    <t>Хомут термоизоляционный BISOFIX® E32 219,1мм + BIS HD500 Хомут для высоких нагрузок (BUP) M16</t>
  </si>
  <si>
    <t>Хомут термоизоляционный BISOFIX® E32 273,1мм + BIS HD500 Хомут для высоких нагрузок (BUP) M16</t>
  </si>
  <si>
    <t>I203304034</t>
  </si>
  <si>
    <t>Хомут термоизоляционный BISOFIX® PIR20 33,7-35,0мм + BIS HD500 Хомут для высоких нагрузок (BUP) M10/12</t>
  </si>
  <si>
    <t>I203304042</t>
  </si>
  <si>
    <t>Хомут термоизоляционный BISOFIX® PIR20 42,4мм + BIS HD500 Хомут для высоких нагрузок (BUP) M10/12</t>
  </si>
  <si>
    <t>I203304048</t>
  </si>
  <si>
    <t>Хомут термоизоляционный BISOFIX® PIR20 48,3мм + BIS HD500 Хомут для высоких нагрузок (BUP) M10/12</t>
  </si>
  <si>
    <t>I203304054</t>
  </si>
  <si>
    <t>Хомут термоизоляционный BISOFIX® PIR20 54,0мм + BIS HD500 Хомут для высоких нагрузок (BUP) M10/12</t>
  </si>
  <si>
    <t>I203304057</t>
  </si>
  <si>
    <t>Хомут термоизоляционный BISOFIX® PIR20 56,0-57,0мм + BIS HD500 Хомут для высоких нагрузок (BUP) M10/12</t>
  </si>
  <si>
    <t>I203304060</t>
  </si>
  <si>
    <t>Хомут термоизоляционный BISOFIX® PIR20 60,3мм + BIS HD500 Хомут для высоких нагрузок (BUP) M10/12</t>
  </si>
  <si>
    <t>I203304064</t>
  </si>
  <si>
    <t>Хомут термоизоляционный BISOFIX® PIR20 64,0мм + BIS HD500 Хомут для высоких нагрузок (BUP) M10/12</t>
  </si>
  <si>
    <t>I203304070</t>
  </si>
  <si>
    <t>Хомут термоизоляционный BISOFIX® PIR20 70,0мм + BIS HD500 Хомут для высоких нагрузок (BUP) M10/12</t>
  </si>
  <si>
    <t>I203304076</t>
  </si>
  <si>
    <t>Хомут термоизоляционный BISOFIX® PIR20 76,1мм + BIS HD500 Хомут для высоких нагрузок (BUP) M10/12</t>
  </si>
  <si>
    <t>I203304089</t>
  </si>
  <si>
    <t>Хомут термоизоляционный BISOFIX® PIR20 88,9мм + BIS HD500 Хомут для высоких нагрузок (BUP) M10/12</t>
  </si>
  <si>
    <t>I203304102</t>
  </si>
  <si>
    <t>Хомут термоизоляционный BISOFIX® PIR20 101,6мм + BIS HD500 Хомут для высоких нагрузок (BUP) M10/12</t>
  </si>
  <si>
    <t>I203304108</t>
  </si>
  <si>
    <t>Хомут термоизоляционный BISOFIX® PIR20 108,0мм + BIS HD500 Хомут для высоких нагрузок (BUP) M10/12</t>
  </si>
  <si>
    <t>I203304114</t>
  </si>
  <si>
    <t>Хомут термоизоляционный BISOFIX® PIR20 114,3мм + BIS HD500 Хомут для высоких нагрузок (BUP) M10/12</t>
  </si>
  <si>
    <t>I203304133</t>
  </si>
  <si>
    <t>Хомут термоизоляционный BISOFIX® PIR20 133,0мм + BIS HD500 Хомут для высоких нагрузок (BUP) M10/12</t>
  </si>
  <si>
    <t>I203304140</t>
  </si>
  <si>
    <t>Хомут термоизоляционный BISOFIX® PIR20 139,7мм + BIS HD500 Хомут для высоких нагрузок (BUP) M10/12</t>
  </si>
  <si>
    <t>I203304168</t>
  </si>
  <si>
    <t>Хомут термоизоляционный BISOFIX® PIR20 168,3мм + BIS HD500 Хомут для высоких нагрузок (BUP) M10/12</t>
  </si>
  <si>
    <t>I203304219</t>
  </si>
  <si>
    <t>Хомут термоизоляционный BISOFIX® PIR20 219,1мм + BIS HD500 Хомут для высоких нагрузок (BUP) M16</t>
  </si>
  <si>
    <t>Хомут термоизоляционный BISOFIX® PIR20 273,1мм + BIS HD500 Хомут для высоких нагрузок (BUP) M16</t>
  </si>
  <si>
    <t>I303304012</t>
  </si>
  <si>
    <t>Хомут термоизоляционный BISOFIX® PIR30 12,0мм + BIS HD500 Хомут для высоких нагрузок (BUP) M10/12</t>
  </si>
  <si>
    <t>I303304015</t>
  </si>
  <si>
    <t>Хомут термоизоляционный BISOFIX® PIR30 15,0-16,0мм + BIS HD500 Хомут для высоких нагрузок (BUP) M10/12</t>
  </si>
  <si>
    <t>I303304018</t>
  </si>
  <si>
    <t>Хомут термоизоляционный BISOFIX® PIR30 17,2-18,0мм + BIS HD500 Хомут для высоких нагрузок (BUP) M10/12</t>
  </si>
  <si>
    <t>I303304022</t>
  </si>
  <si>
    <t>Хомут термоизоляционный BISOFIX® PIR30 21,3-22,0мм + BIS HD500 Хомут для высоких нагрузок (BUP) M10/12</t>
  </si>
  <si>
    <t>I303304028</t>
  </si>
  <si>
    <t>Хомут термоизоляционный BISOFIX® PIR30 26,9-28,0мм + BIS HD500 Хомут для высоких нагрузок (BUP) M10/12</t>
  </si>
  <si>
    <t>I303304034</t>
  </si>
  <si>
    <t>Хомут термоизоляционный BISOFIX® PIR30 33,7-35,0мм + BIS HD500 Хомут для высоких нагрузок (BUP) M10/12</t>
  </si>
  <si>
    <t>I303304042</t>
  </si>
  <si>
    <t>Хомут термоизоляционный BISOFIX® PIR30 42,4мм + BIS HD500 Хомут для высоких нагрузок (BUP) M10/12</t>
  </si>
  <si>
    <t>I303304048</t>
  </si>
  <si>
    <t>Хомут термоизоляционный BISOFIX® PIR30 48,3мм + BIS HD500 Хомут для высоких нагрузок (BUP) M10/12</t>
  </si>
  <si>
    <t>I303304054</t>
  </si>
  <si>
    <t>Хомут термоизоляционный BISOFIX® PIR30 54,0мм + BIS HD500 Хомут для высоких нагрузок (BUP) M10/12</t>
  </si>
  <si>
    <t>I303304057</t>
  </si>
  <si>
    <t>Хомут термоизоляционный BISOFIX® PIR30 56,0-57,0мм + BIS HD500 Хомут для высоких нагрузок (BUP) M10/12</t>
  </si>
  <si>
    <t>I303304060</t>
  </si>
  <si>
    <t>Хомут термоизоляционный BISOFIX® PIR30 60,3мм + BIS HD500 Хомут для высоких нагрузок (BUP) M10/12</t>
  </si>
  <si>
    <t>I303304064</t>
  </si>
  <si>
    <t>Хомут термоизоляционный BISOFIX® PIR30 64,0мм + BIS HD500 Хомут для высоких нагрузок (BUP) M10/12</t>
  </si>
  <si>
    <t>I303304070</t>
  </si>
  <si>
    <t>Хомут термоизоляционный BISOFIX® PIR30 70,0мм + BIS HD500 Хомут для высоких нагрузок (BUP) M10/12</t>
  </si>
  <si>
    <t>I303304076</t>
  </si>
  <si>
    <t>Хомут термоизоляционный BISOFIX® PIR30 76,1мм + BIS HD500 Хомут для высоких нагрузок (BUP) M10/12</t>
  </si>
  <si>
    <t>I303304089</t>
  </si>
  <si>
    <t>Хомут термоизоляционный BISOFIX® PIR30 88,9мм + BIS HD500 Хомут для высоких нагрузок (BUP) M10/12</t>
  </si>
  <si>
    <t>I303304102</t>
  </si>
  <si>
    <t>Хомут термоизоляционный BISOFIX® PIR30 101,6мм + BIS HD500 Хомут для высоких нагрузок (BUP) M10/12</t>
  </si>
  <si>
    <t>I303304108</t>
  </si>
  <si>
    <t>Хомут термоизоляционный BISOFIX® PIR30 108,0мм + BIS HD500 Хомут для высоких нагрузок (BUP) M10/12</t>
  </si>
  <si>
    <t>I303304114</t>
  </si>
  <si>
    <t>Хомут термоизоляционный BISOFIX® PIR30 114,3мм + BIS HD500 Хомут для высоких нагрузок (BUP) M10/12</t>
  </si>
  <si>
    <t>I303304133</t>
  </si>
  <si>
    <t>Хомут термоизоляционный BISOFIX® PIR30 133,0мм + BIS HD500 Хомут для высоких нагрузок (BUP) M10/12</t>
  </si>
  <si>
    <t>I303304140</t>
  </si>
  <si>
    <t>Хомут термоизоляционный BISOFIX® PIR30 139,7мм + BIS HD500 Хомут для высоких нагрузок (BUP) M10/12</t>
  </si>
  <si>
    <t>I303304160</t>
  </si>
  <si>
    <t>Хомут термоизоляционный BISOFIX® PIR30 159-160мм + BIS HD500 Хомут для высоких нагрузок (BUP) M10/12</t>
  </si>
  <si>
    <t>Хомут термоизоляционный BISOFIX® PIR30 168,3мм + BIS HD500 Хомут для высоких нагрузок (BUP) M10/12</t>
  </si>
  <si>
    <t>Хомут термоизоляционный BISOFIX® PIR30 219,1мм + BIS HD500 Хомут для высоких нагрузок (BUP) M16</t>
  </si>
  <si>
    <t>I303304273</t>
  </si>
  <si>
    <t>Хомут термоизоляционный BISOFIX® PIR30 273,1мм + BIS HD500 Хомут для высоких нагрузок (BUP) M16</t>
  </si>
  <si>
    <t>Хомут термоизоляционный BISOFIX® PIR30 323,9мм + BIS HD500 Хомут для высоких нагрузок (BUP) M16</t>
  </si>
  <si>
    <t>I403304012</t>
  </si>
  <si>
    <t>Хомут термоизоляционный BISOFIX® PIR40 12,0мм + BIS HD500 Хомут для высоких нагрузок (BUP) M10/12</t>
  </si>
  <si>
    <t>I403304015</t>
  </si>
  <si>
    <t>Хомут термоизоляционный BISOFIX® PIR40 15,0-16,0мм + BIS HD500 Хомут для высоких нагрузок (BUP) M10/12</t>
  </si>
  <si>
    <t>I403304018</t>
  </si>
  <si>
    <t>Хомут термоизоляционный BISOFIX® PIR40 17,2-18,0мм + BIS HD500 Хомут для высоких нагрузок (BUP) M10/12</t>
  </si>
  <si>
    <t>I403304022</t>
  </si>
  <si>
    <t>Хомут термоизоляционный BISOFIX® PIR40 21,3-22,0мм + BIS HD500 Хомут для высоких нагрузок (BUP) M10/12</t>
  </si>
  <si>
    <t>I403304028</t>
  </si>
  <si>
    <t>Хомут термоизоляционный BISOFIX® PIR40 26,9-28,0мм + BIS HD500 Хомут для высоких нагрузок (BUP) M10/12</t>
  </si>
  <si>
    <t>I403304034</t>
  </si>
  <si>
    <t>Хомут термоизоляционный BISOFIX® PIR40 33,7-35,0мм + BIS HD500 Хомут для высоких нагрузок (BUP) M10/12</t>
  </si>
  <si>
    <t>I403304042</t>
  </si>
  <si>
    <t>Хомут термоизоляционный BISOFIX® PIR40 42,4мм + BIS HD500 Хомут для высоких нагрузок (BUP) M10/12</t>
  </si>
  <si>
    <t>I403304048</t>
  </si>
  <si>
    <t>Хомут термоизоляционный BISOFIX® PIR40 48,3мм + BIS HD500 Хомут для высоких нагрузок (BUP) M10/12</t>
  </si>
  <si>
    <t>I403304054</t>
  </si>
  <si>
    <t>Хомут термоизоляционный BISOFIX® PIR40 54,0мм + BIS HD500 Хомут для высоких нагрузок (BUP) M10/12</t>
  </si>
  <si>
    <t>I403304057</t>
  </si>
  <si>
    <t>Хомут термоизоляционный BISOFIX® PIR40 56,0-57,0мм + BIS HD500 Хомут для высоких нагрузок (BUP) M10/12</t>
  </si>
  <si>
    <t>I403304060</t>
  </si>
  <si>
    <t>Хомут термоизоляционный BISOFIX® PIR40 60,3мм + BIS HD500 Хомут для высоких нагрузок (BUP) M10/12</t>
  </si>
  <si>
    <t>I403304064</t>
  </si>
  <si>
    <t>Хомут термоизоляционный BISOFIX® PIR40 64,0мм + BIS HD500 Хомут для высоких нагрузок (BUP) M10/12</t>
  </si>
  <si>
    <t>I403304070</t>
  </si>
  <si>
    <t>Хомут термоизоляционный BISOFIX® PIR40 70,0мм + BIS HD500 Хомут для высоких нагрузок (BUP) M10/12</t>
  </si>
  <si>
    <t>I403304076</t>
  </si>
  <si>
    <t>Хомут термоизоляционный BISOFIX® PIR40 76,1мм + BIS HD500 Хомут для высоких нагрузок (BUP) M10/12</t>
  </si>
  <si>
    <t>I403304089</t>
  </si>
  <si>
    <t>Хомут термоизоляционный BISOFIX® PIR40 88,9мм + BIS HD500 Хомут для высоких нагрузок (BUP) M10/12</t>
  </si>
  <si>
    <t>I403304102</t>
  </si>
  <si>
    <t>Хомут термоизоляционный BISOFIX® PIR40 101,6мм + BIS HD500 Хомут для высоких нагрузок (BUP) M10/12</t>
  </si>
  <si>
    <t>I403304108</t>
  </si>
  <si>
    <t>Хомут термоизоляционный BISOFIX® PIR40 108,0мм + BIS HD500 Хомут для высоких нагрузок (BUP) M10/12</t>
  </si>
  <si>
    <t>I403304114</t>
  </si>
  <si>
    <t>Хомут термоизоляционный BISOFIX® PIR40 114,3мм + BIS HD500 Хомут для высоких нагрузок (BUP) M10/12</t>
  </si>
  <si>
    <t>I403304133</t>
  </si>
  <si>
    <t>Хомут термоизоляционный BISOFIX® PIR40 133,0мм + BIS HD500 Хомут для высоких нагрузок (BUP) M10/12</t>
  </si>
  <si>
    <t>I403304140</t>
  </si>
  <si>
    <t>Хомут термоизоляционный BISOFIX® PIR40 139,7мм + BIS HD500 Хомут для высоких нагрузок (BUP) M10/12</t>
  </si>
  <si>
    <t>Хомут термоизоляционный BISOFIX® PIR40 159-160мм + BIS HD500 Хомут для высоких нагрузок (BUP) M16</t>
  </si>
  <si>
    <t>I403304168</t>
  </si>
  <si>
    <t>Хомут термоизоляционный BISOFIX® PIR40 168,3мм + BIS HD500 Хомут для высоких нагрузок (BUP) M16</t>
  </si>
  <si>
    <t>I403304219</t>
  </si>
  <si>
    <t>Хомут термоизоляционный BISOFIX® PIR40 219,1мм + BIS HD500 Хомут для высоких нагрузок (BUP) M16</t>
  </si>
  <si>
    <t>I403304273</t>
  </si>
  <si>
    <t>Хомут термоизоляционный BISOFIX® PIR40 273,1мм + BIS HD500 Хомут для высоких нагрузок (BUP) M16</t>
  </si>
  <si>
    <t>I403304324</t>
  </si>
  <si>
    <t>Хомут термоизоляционный BISOFIX® PIR40 323,9мм + BIS HD500 Хомут для высоких нагрузок (BUP) M16</t>
  </si>
  <si>
    <t>I503304012</t>
  </si>
  <si>
    <t>Хомут термоизоляционный BISOFIX® PIR50 12,0мм + BIS HD500 Хомут для высоких нагрузок (BUP) M10/12</t>
  </si>
  <si>
    <t>I503304015</t>
  </si>
  <si>
    <t>Хомут термоизоляционный BISOFIX® PIR50 15,0-16,0мм + BIS HD500 Хомут для высоких нагрузок (BUP) M10/12</t>
  </si>
  <si>
    <t>I503304018</t>
  </si>
  <si>
    <t>Хомут термоизоляционный BISOFIX® PIR50 17,2-18,0мм + BIS HD500 Хомут для высоких нагрузок (BUP) M10/12</t>
  </si>
  <si>
    <t>I503304022</t>
  </si>
  <si>
    <t>Хомут термоизоляционный BISOFIX® PIR50 21,3-22,0мм + BIS HD500 Хомут для высоких нагрузок (BUP) M10/12</t>
  </si>
  <si>
    <t>I503304028</t>
  </si>
  <si>
    <t>Хомут термоизоляционный BISOFIX® PIR50 26,9-28,0мм + BIS HD500 Хомут для высоких нагрузок (BUP) M10/12</t>
  </si>
  <si>
    <t>I503304034</t>
  </si>
  <si>
    <t>Хомут термоизоляционный BISOFIX® PIR50 33,7-35,0мм + BIS HD500 Хомут для высоких нагрузок (BUP) M10/12</t>
  </si>
  <si>
    <t>I503304042</t>
  </si>
  <si>
    <t>Хомут термоизоляционный BISOFIX® PIR50 42,4мм + BIS HD500 Хомут для высоких нагрузок (BUP) M10/12</t>
  </si>
  <si>
    <t>I503304048</t>
  </si>
  <si>
    <t>Хомут термоизоляционный BISOFIX® PIR50 48,3мм + BIS HD500 Хомут для высоких нагрузок (BUP) M10/12</t>
  </si>
  <si>
    <t>I503304054</t>
  </si>
  <si>
    <t>Хомут термоизоляционный BISOFIX® PIR50 54,0мм + BIS HD500 Хомут для высоких нагрузок (BUP) M10/12</t>
  </si>
  <si>
    <t>I503304057</t>
  </si>
  <si>
    <t>Хомут термоизоляционный BISOFIX® PIR50 56,0-57,0мм + BIS HD500 Хомут для высоких нагрузок (BUP) M10/12</t>
  </si>
  <si>
    <t>I503304060</t>
  </si>
  <si>
    <t>Хомут термоизоляционный BISOFIX® PIR50 60,3мм + BIS HD500 Хомут для высоких нагрузок (BUP) M10/12</t>
  </si>
  <si>
    <t>I503304064</t>
  </si>
  <si>
    <t>Хомут термоизоляционный BISOFIX® PIR50 64,0мм + BIS HD500 Хомут для высоких нагрузок (BUP) M10/12</t>
  </si>
  <si>
    <t>I503304070</t>
  </si>
  <si>
    <t>Хомут термоизоляционный BISOFIX® PIR50 70,0мм + BIS HD500 Хомут для высоких нагрузок (BUP) M10/12</t>
  </si>
  <si>
    <t>I503304076</t>
  </si>
  <si>
    <t>Хомут термоизоляционный BISOFIX® PIR50 76,1мм + BIS HD500 Хомут для высоких нагрузок (BUP) M10/12</t>
  </si>
  <si>
    <t>I503304089</t>
  </si>
  <si>
    <t>Хомут термоизоляционный BISOFIX® PIR50 88,9мм + BIS HD500 Хомут для высоких нагрузок (BUP) M10/12</t>
  </si>
  <si>
    <t>I503304102</t>
  </si>
  <si>
    <t>Хомут термоизоляционный BISOFIX® PIR50 101,6мм + BIS HD500 Хомут для высоких нагрузок (BUP) M10/12</t>
  </si>
  <si>
    <t>I503304108</t>
  </si>
  <si>
    <t>Хомут термоизоляционный BISOFIX® PIR50 108,0мм + BIS HD500 Хомут для высоких нагрузок (BUP) M10/12</t>
  </si>
  <si>
    <t>I503304114</t>
  </si>
  <si>
    <t>Хомут термоизоляционный BISOFIX® PIR50 114,3мм + BIS HD500 Хомут для высоких нагрузок (BUP) M10/12</t>
  </si>
  <si>
    <t>I503304133</t>
  </si>
  <si>
    <t>Хомут термоизоляционный BISOFIX® PIR50 133,0мм + BIS HD500 Хомут для высоких нагрузок (BUP) M16</t>
  </si>
  <si>
    <t>I503304140</t>
  </si>
  <si>
    <t>Хомут термоизоляционный BISOFIX® PIR50 139,7мм + BIS HD500 Хомут для высоких нагрузок (BUP) M16</t>
  </si>
  <si>
    <t>I503304168</t>
  </si>
  <si>
    <t>Хомут термоизоляционный BISOFIX® PIR50 168,3мм + BIS HD500 Хомут для высоких нагрузок (BUP) M16</t>
  </si>
  <si>
    <t>I503304219</t>
  </si>
  <si>
    <t>Хомут термоизоляционный BISOFIX® PIR50 219,1мм + BIS HD500 Хомут для высоких нагрузок (BUP) M16</t>
  </si>
  <si>
    <t>I503304273</t>
  </si>
  <si>
    <t>Хомут термоизоляционный BISOFIX® PIR50 273,1мм + BIS HD500 Хомут для высоких нагрузок (BUP) M16</t>
  </si>
  <si>
    <t>I503304324</t>
  </si>
  <si>
    <t>Хомут термоизоляционный BISOFIX® PIR50 323,9мм + BIS HD500 Хомут для высоких нагрузок (BUP) M16</t>
  </si>
  <si>
    <t>62433304</t>
  </si>
  <si>
    <t>62433305</t>
  </si>
  <si>
    <t>62434304</t>
  </si>
  <si>
    <t>62434305</t>
  </si>
  <si>
    <t>62432304</t>
  </si>
  <si>
    <t>62432306</t>
  </si>
  <si>
    <t>62431304</t>
  </si>
  <si>
    <t>62431306</t>
  </si>
  <si>
    <t>62430304</t>
  </si>
  <si>
    <t>62430306</t>
  </si>
  <si>
    <t>62430308</t>
  </si>
  <si>
    <t>62430406</t>
  </si>
  <si>
    <t>62430408</t>
  </si>
  <si>
    <t>62430409</t>
  </si>
  <si>
    <t>62430410</t>
  </si>
  <si>
    <t>62430412</t>
  </si>
  <si>
    <t>62430507</t>
  </si>
  <si>
    <t>62430509</t>
  </si>
  <si>
    <t>62430510</t>
  </si>
  <si>
    <t>62430512</t>
  </si>
  <si>
    <t>62430608</t>
  </si>
  <si>
    <t>62430610</t>
  </si>
  <si>
    <t>62430711</t>
  </si>
  <si>
    <t>62430713</t>
  </si>
  <si>
    <t>614581212</t>
  </si>
  <si>
    <t>6566808</t>
  </si>
  <si>
    <t>6581818</t>
  </si>
  <si>
    <t>6589109</t>
  </si>
  <si>
    <t>6681018</t>
  </si>
  <si>
    <t>6681010</t>
  </si>
  <si>
    <t>6589119</t>
  </si>
  <si>
    <t>6589318</t>
  </si>
  <si>
    <t>6589108</t>
  </si>
  <si>
    <t>6589118</t>
  </si>
  <si>
    <t>BISOFIX Хомут термоизоляционный тип 88 M20 PUR/PIR 368,3мм</t>
  </si>
  <si>
    <t>BISOFIX Хомут термоизоляционный тип 88 M20 PUR/PIR 377мм</t>
  </si>
  <si>
    <t>0880219/170</t>
  </si>
  <si>
    <t>0880368</t>
  </si>
  <si>
    <t>0880377</t>
  </si>
  <si>
    <t>Maxx IPBC100 монтажная скоба M12 для IP100 (горячий цинк)</t>
  </si>
  <si>
    <t>6589100</t>
  </si>
  <si>
    <t>BIS Монтажная лента, оцинкованная сталь, покрыта пластиком, 19x3,0мм, карт. уп. 10м</t>
  </si>
  <si>
    <t>BIS Монтажная лента, оцинкованная сталь, покрыта пластиком, 14x3,0мм, бокс 10м</t>
  </si>
  <si>
    <t>BIS Монтажная лента, оцинкованная сталь, покрыта пластиком, 19x3,0мм, бокс 10м</t>
  </si>
  <si>
    <t>BIS Монтажная лента, оцинкованная сталь, покрыта пластиком, 26x3,2мм, бокс 10м</t>
  </si>
  <si>
    <t>BIS Дополнительные якори 14-20мм, короткие (41мм)</t>
  </si>
  <si>
    <t xml:space="preserve">BIS Дополнительные якори 14-20мм, длинные (58мм) </t>
  </si>
  <si>
    <t xml:space="preserve">BISOFIX Хомут термоизоляционный тип 88 M16 PUR/PIR 219,1мм  / с ушами </t>
  </si>
  <si>
    <t>Bifix G2 Хомут BUP epdm M8/10  10-14мм</t>
  </si>
  <si>
    <t>Bifix G2 Хомут BUP epdm M8/10  15-19мм</t>
  </si>
  <si>
    <t>Bifix G2 Хомут BUP epdm M8/10  20-23мм</t>
  </si>
  <si>
    <t>Bifix G2 Хомут BUP epdm M8/10  25-28мм</t>
  </si>
  <si>
    <t>Bifix G2 Хомут BUP epdm M8/10  31-35мм</t>
  </si>
  <si>
    <t>Bifix G2 Хомут BUP epdm M8/10  36-39мм</t>
  </si>
  <si>
    <t>Bifix G2 Хомут BUP epdm M8/10  40-45мм</t>
  </si>
  <si>
    <t>Bifix G2 Хомут BUP epdm M8/10  48-52мм</t>
  </si>
  <si>
    <t>Bifix G2 Хомут BUP epdm M8/10  54-58мм</t>
  </si>
  <si>
    <t>Bifix G2 Хомут BUP epdm M8/10  60-64мм</t>
  </si>
  <si>
    <t>Bifix G2 Хомут BUP epdm M8/10  66-70мм</t>
  </si>
  <si>
    <t>Bifix G2 Хомут BUP epdm M8/10  75-79мм</t>
  </si>
  <si>
    <t>Bifix G2 Хомут BUP epdm M8/10  80-83мм</t>
  </si>
  <si>
    <t>Bifix G2 Хомут BUP epdm M8/10  88-91мм</t>
  </si>
  <si>
    <t>Bifix G2 Хомут BUP epdm M8/10  92-97мм</t>
  </si>
  <si>
    <t>Bifix G2 Хомут BUP epdm M8/10  100-105мм</t>
  </si>
  <si>
    <t>Bifix G2 Хомут BUP epdm M8/10  108-115мм</t>
  </si>
  <si>
    <t>Bifix G2 Хомут BUP epdm M8/10  125-130мм</t>
  </si>
  <si>
    <t>Bifix G2 Хомут BUP epdm M8/10  133-140мм</t>
  </si>
  <si>
    <t>Bifix G2 Хомут BUP epdm M8/10  152-160мм</t>
  </si>
  <si>
    <t>Bifix G2 Хомут BUP epdm M8/10  165-169мм</t>
  </si>
  <si>
    <t>BIS Bifix 1301 Хомут с epdm (нерж.) M8  11-14мм</t>
  </si>
  <si>
    <t>BIS Bifix 1301 Хомут с epdm (нерж.) M8  15-19мм</t>
  </si>
  <si>
    <t>BIS Bifix 1301 Хомут с epdm (нерж.) M8  20-23мм</t>
  </si>
  <si>
    <t>BIS Bifix 1301 Хомут с epdm (нерж.) M8  25-28мм</t>
  </si>
  <si>
    <t>BIS Bifix 1301 Хомут с epdm (нерж.) M8  31-35мм</t>
  </si>
  <si>
    <t>BIS Bifix 1301 Хомут с epdm (нерж.) M8  40-43мм</t>
  </si>
  <si>
    <t>BIS Bifix 1301 Хомут с epdm (нерж.) M8  47-51мм</t>
  </si>
  <si>
    <t>BIS Bifix 1301 Хомут с epdm (нерж.) M8  52-56мм</t>
  </si>
  <si>
    <t>BIS Bifix 1301 Хомут с epdm (нерж.) M8  57-64мм</t>
  </si>
  <si>
    <t>BIS Bifix 1301 Хомут с epdm (нерж.) M10  15-19мм</t>
  </si>
  <si>
    <t>BIS Bifix 1301 Хомут с epdm (нерж.) M10  20-23мм</t>
  </si>
  <si>
    <t>BIS Bifix 1301 Хомут с epdm (нерж.) M10  25-28мм</t>
  </si>
  <si>
    <t>BIS Bifix 1301 Хомут с epdm (нерж.) M10  31-35мм</t>
  </si>
  <si>
    <t>BIS Bifix 1301 Хомут с epdm (нерж.) M10  40-43мм</t>
  </si>
  <si>
    <t>BIS Bifix 1301 Хомут с epdm (нерж.) M10  47-51мм</t>
  </si>
  <si>
    <t>BIS Bifix 1301 Хомут с epdm (нерж.) M10  52-56мм</t>
  </si>
  <si>
    <t>BIS Bifix 1301 Хомут с epdm (нерж.) M10  57-64мм</t>
  </si>
  <si>
    <t xml:space="preserve">Bifix 5000 G2 Хомут для пластик труб с вкладышем  (BUP1000) M8/10 200мм </t>
  </si>
  <si>
    <t>2S Хомут оцинкованный с epdm M8  10-14мм</t>
  </si>
  <si>
    <t>2S Хомут оцинкованный с epdm M8  15-19мм</t>
  </si>
  <si>
    <t>2S Хомут оцинкованный с epdm M8  20-24мм</t>
  </si>
  <si>
    <t>2S Хомут оцинкованный с epdm M8  25-30мм</t>
  </si>
  <si>
    <t>2S Хомут оцинкованный с epdm M8  31-37мм</t>
  </si>
  <si>
    <t>2S Хомут оцинкованный с epdm M8  38-46мм</t>
  </si>
  <si>
    <t>2S Хомут оцинкованный с epdm M8  47-52мм</t>
  </si>
  <si>
    <t>2S Хомут оцинкованный с epdm M8  53-61мм</t>
  </si>
  <si>
    <t>2S Хомут оцинкованный с epdm M8  62-67мм</t>
  </si>
  <si>
    <t>2S Хомут оцинкованный с epdm M8/10  68-74  мм</t>
  </si>
  <si>
    <t>2S Хомут оцинкованный с epdm M8/10  75-81  мм</t>
  </si>
  <si>
    <t>2S Хомут оцинкованный с epdm M8/10  82-87  мм</t>
  </si>
  <si>
    <t>2S Хомут оцинкованный с epdm M8/10  88-95  мм</t>
  </si>
  <si>
    <t>2S Хомут оцинкованный с epdm M8/10  96-103  мм</t>
  </si>
  <si>
    <t>2S Хомут оцинкованный с epdm M8/10  104-112  мм</t>
  </si>
  <si>
    <t>2S Хомут оцинкованный с epdm M8/10  113-118  мм</t>
  </si>
  <si>
    <t>2S Хомут оцинкованный с epdm M8/10  119-127  мм</t>
  </si>
  <si>
    <t>2S Хомут оцинкованный с epdm M8/10  128-137  мм</t>
  </si>
  <si>
    <t>2S Хомут оцинкованный с epdm M8/10  138-144  мм</t>
  </si>
  <si>
    <t>2S Хомут оцинкованный с epdm M8/10  145-153  мм</t>
  </si>
  <si>
    <t>2S Хомут оцинкованный с epdm M8/10  154-162  мм</t>
  </si>
  <si>
    <t>2S Хомут оцинкованный с epdm M8/10  163-172  мм</t>
  </si>
  <si>
    <t>2S Хомут оцинкованный с epdm M8/10  173-183  мм</t>
  </si>
  <si>
    <t>2S Хомут оцинкованный с epdm M8/10  184-194  мм</t>
  </si>
  <si>
    <t>2S Хомут оцинкованный с epdm M8/10  195-205  мм</t>
  </si>
  <si>
    <t>2S Хомут оцинкованный с epdm M8/10  206-216  мм</t>
  </si>
  <si>
    <t>2S Хомут оцинкованный с epdm M8/10  217-225  мм</t>
  </si>
  <si>
    <t>BIS Монтажная скоба 1 1/2" (48,3мм) М8</t>
  </si>
  <si>
    <t>BIS Монтажная скоба 4" (114,3мм) М10</t>
  </si>
  <si>
    <t>BIS Монтажная скоба 6" (168,3мм) М14</t>
  </si>
  <si>
    <t>BIS Соединитель вентиляционных каналов</t>
  </si>
  <si>
    <t>WIS Шпилька анкерная  5.8  M8x110мм</t>
  </si>
  <si>
    <t>WIS Шпилька анкерная  5.8  M10x130мм</t>
  </si>
  <si>
    <t>WIS Шпилька анкерная  5.8  M10x160мм</t>
  </si>
  <si>
    <t>WPSF100 Химический инъекционный состав 300  мл</t>
  </si>
  <si>
    <t>WVSF200 Химический инъекционный состав 300  мл</t>
  </si>
  <si>
    <t>Maxx 100 Комплект для крепления (ТДЦ) M12x140мм</t>
  </si>
  <si>
    <t>BIS Шпилька  4.8  М6, 1 м</t>
  </si>
  <si>
    <t>BIS Шпилька  4.8  М8, 1 м</t>
  </si>
  <si>
    <t>BIS Шпилька  4.8  М10, 1 м</t>
  </si>
  <si>
    <t>BIS Шпилька  4.8  М12, 1 м</t>
  </si>
  <si>
    <t>BIS Шпилька  4.8  М14, 1 м</t>
  </si>
  <si>
    <t>BIS Шпилька  4.8  М16, 1 м</t>
  </si>
  <si>
    <t>BIS Шпилька  4.8  М6, 2 м</t>
  </si>
  <si>
    <t>BIS Шпилька  4.8  М8, 2 м</t>
  </si>
  <si>
    <t>BIS Шпилька  4.8  М10, 2 м</t>
  </si>
  <si>
    <t>BIS Шпилька  4.8  М12, 2 м</t>
  </si>
  <si>
    <t>BIS Шпилька  4.8  М16, 2 м</t>
  </si>
  <si>
    <t>BIS Шпилька  4.8  М6, 3 м</t>
  </si>
  <si>
    <t>BIS Шпилька  4.8  М8, 3 м</t>
  </si>
  <si>
    <t>BIS Шпилька  4.8  М10, 3 м</t>
  </si>
  <si>
    <t>BIS Шпилька  4.8  М12, 3 м</t>
  </si>
  <si>
    <t>BIS Шпилька  4.8  М16, 3 м</t>
  </si>
  <si>
    <t>BIS RapidStrut Профиль (hdg) двойной 41x82(41х2)х2,5х6000мм</t>
  </si>
  <si>
    <t>BIS RapidStrut Профиль (hdg) двойной 41x122(61х2)х2,5х6000мм</t>
  </si>
  <si>
    <t>BIS RapidStrut Профиль (hdg) двойной 41x164(82х2)х2,5х6000мм</t>
  </si>
  <si>
    <t>BIS RapidStrut Профиль монтажный (BUP1000) 41x21х2,5х2000мм</t>
  </si>
  <si>
    <t>BIS RapidStrut Профиль монтажный (BUP1000) 41x41х2,0х2000мм</t>
  </si>
  <si>
    <t>BIS RapidStrut Профиль монтажный (BUP1000) 41x41х2,5х2000мм</t>
  </si>
  <si>
    <t>BIS RapidStrut Профиль монтажный (BUP1000) 41x21х2,5х3000мм</t>
  </si>
  <si>
    <t>BIS RapidStrut Профиль монтажный (BUP1000) 41x41х2,0х3000мм</t>
  </si>
  <si>
    <t>BIS RapidStrut Профиль монтажный (BUP1000) 41x41х2,5х3000мм</t>
  </si>
  <si>
    <t>BIS RapidStrut Профиль монтажный (BUP1000) 41x21х2,5х6000мм</t>
  </si>
  <si>
    <t>BIS RapidStrut Профиль монтажный (BUP1000) 41x41х2,0х6000мм</t>
  </si>
  <si>
    <t>BIS RapidStrut Профиль монтажный (BUP1000) 41x41х2,5х6000мм</t>
  </si>
  <si>
    <t>BIS RapidStrut Профиль монтажный (BUP1000) 41x62х2,5х6000мм</t>
  </si>
  <si>
    <t>BIS RapidStrut Профиль монтажный (BUP1000) 41x82х2,5х6000мм</t>
  </si>
  <si>
    <t>BIS RapidStrut DS5 Профиль (BUP) 41x51х2х2000мм</t>
  </si>
  <si>
    <t>BIS RapidStrut DS5 Профиль (BUP) 41x51х2х3000мм</t>
  </si>
  <si>
    <t>BIS RapidStrut DS5 Профиль (BUP) 41x51х2х6000мм</t>
  </si>
  <si>
    <t>Maxx 1.1 MX80 Профиль 80х80х3мм 6m hdg</t>
  </si>
  <si>
    <t>BIS RapidRail Профиль WM0 (pg) 27x18х1,2х2000мм</t>
  </si>
  <si>
    <t>BIS RapidRail Профиль WM0 (pg) 27x18x1,2x3000мм</t>
  </si>
  <si>
    <t>BIS RapidRail Профиль WM0 (pg) 27x18х1,2х6000мм</t>
  </si>
  <si>
    <t>BIS RapidRail Профиль WM1 (pg) 30x15х2х2000мм</t>
  </si>
  <si>
    <t>BIS RapidRail Профиль WM1 (pg) 30x15x2x3000мм</t>
  </si>
  <si>
    <t>BIS RapidRail Профиль WM1 (pg) 30x15х2х6000мм</t>
  </si>
  <si>
    <t>BIS RapidRail Профиль WM15 (pg) 30x20х1,75х2000мм</t>
  </si>
  <si>
    <t>BIS RapidRail Профиль WM15 (pg) 30x20х1,75х6000мм</t>
  </si>
  <si>
    <t>BIS RapidRail Профиль WM2 (pg) 30x30х2х2000мм</t>
  </si>
  <si>
    <t>BIS RapidRail Профиль WM2 (pg) 30x30х2х3000мм</t>
  </si>
  <si>
    <t>BIS RapidRail Профиль WM2 (pg) 30x30х2х6000мм</t>
  </si>
  <si>
    <t>BIS RapidRail Профиль WM30 (pg) 30x45х2х2000мм</t>
  </si>
  <si>
    <t>BIS RapidRail Профиль WM30 (pg) 30x45х2х6000мм</t>
  </si>
  <si>
    <t>BIS RapidRail Профиль WM35 (pg) 38x40х2х2000мм</t>
  </si>
  <si>
    <t>BIS RapidRail Профиль WM35 (pg) 38x40х2х6000мм</t>
  </si>
  <si>
    <t xml:space="preserve">BIS RapidStrut Профиль (pg) 41x21х1,5х2000мм </t>
  </si>
  <si>
    <t xml:space="preserve">BIS RapidStrut Профиль (pg) 41x21х1,5х3000мм </t>
  </si>
  <si>
    <t>BIS RapidStrut Профиль (pg) 41x21х1,5х6000мм</t>
  </si>
  <si>
    <t xml:space="preserve">BIS RapidStrut Профиль (pg) 41x21х2х2000мм </t>
  </si>
  <si>
    <t xml:space="preserve">BIS RapidStrut Профиль (pg) 41x21х2х3000мм </t>
  </si>
  <si>
    <t>BIS RapidStrut Профиль (pg) 41x21х2х6000мм</t>
  </si>
  <si>
    <t xml:space="preserve">BIS RapidStrut Профиль (pg) 41x21х2,5х2000мм </t>
  </si>
  <si>
    <t xml:space="preserve">BIS RapidStrut Профиль (pg) 41x21х2,5х3000мм </t>
  </si>
  <si>
    <t>BIS RapidStrut Профиль (pg) 41x21х2,5х6000мм</t>
  </si>
  <si>
    <t xml:space="preserve">BIS RapidStrut Профиль (pg) 41x41х1,5х2000мм </t>
  </si>
  <si>
    <t xml:space="preserve">BIS RapidStrut Профиль (pg) 41x41х1,5х3000мм </t>
  </si>
  <si>
    <t>BIS RapidStrut Профиль (pg) 41x41х1,5х6000мм</t>
  </si>
  <si>
    <t xml:space="preserve">BIS RapidStrut Профиль (pg) 41x41х2х2000мм </t>
  </si>
  <si>
    <t xml:space="preserve">BIS RapidStrut Профиль (pg) 41x41х2х3000мм </t>
  </si>
  <si>
    <t xml:space="preserve">BIS RapidStrut Профиль (pg) 41x41х2х6000мм </t>
  </si>
  <si>
    <t xml:space="preserve">BIS RapidStrut Профиль (pg) 41x41х2,5х2000мм </t>
  </si>
  <si>
    <t xml:space="preserve">BIS RapidStrut Профиль (pg) 41x41х2,5х3000мм </t>
  </si>
  <si>
    <t>BIS RapidStrut Профиль (pg) 41x41х2,5х6000мм</t>
  </si>
  <si>
    <t xml:space="preserve">BIS RapidStrut Профиль (pg) 41x62х2,5х3000мм </t>
  </si>
  <si>
    <t xml:space="preserve">BIS RapidStrut Профиль (pg) 41x62х2,5х6000мм </t>
  </si>
  <si>
    <t xml:space="preserve">BIS RapidStrut Профиль (pg) 41x82х2,5х3000мм </t>
  </si>
  <si>
    <t xml:space="preserve">BIS RapidStrut Профиль (pg) 41x82х2,5х6000мм </t>
  </si>
  <si>
    <t xml:space="preserve">BIS RapidStrut Двойной профиль (pg) 41x42(21х2)x2,5х6000мм </t>
  </si>
  <si>
    <t xml:space="preserve">BIS RapidStrut Двойной профиль (pg) 41x82(41х2)х2,5x6000мм </t>
  </si>
  <si>
    <t xml:space="preserve">BIS RapidStrut Двойной профиль (pg) 41x122(61х2)x2,5х6000мм </t>
  </si>
  <si>
    <t>BIS RapidStrut Профиль (pg) 41x164(82х2)х2,5х6000мм</t>
  </si>
  <si>
    <t>BIS RapidRail Профиль WM1 (нерж.) 30x15х2х2000мм</t>
  </si>
  <si>
    <t>BIS RapidRail Профиль WM2 (нерж.) 30x30х2х2000мм</t>
  </si>
  <si>
    <t>BIS RapidRail Профиль WM15 (нерж.) 30x20х1,75х2000мм</t>
  </si>
  <si>
    <t>BIS RapidStrut Профиль (нерж.) 41x41х2,5х3000мм</t>
  </si>
  <si>
    <t>BIS RapidStrut Профиль (нерж.) 41x21х2,5х6000мм</t>
  </si>
  <si>
    <t>BIS RapidStrut Профиль (нерж.) 41x41х2,5х6000мм</t>
  </si>
  <si>
    <t>BIS RapidRail Гайка быстрого монтажа M6</t>
  </si>
  <si>
    <t>BIS RapidRail Гайка быстрого монтажа M8</t>
  </si>
  <si>
    <t>BIS RapidRail Гайка быстрого монтажа M10</t>
  </si>
  <si>
    <t>BIS Шайба U-образная WM1-35 (pg) 9,0/30,5мм</t>
  </si>
  <si>
    <t>BIS Strut Шайба (BUP)   8,4/40мм</t>
  </si>
  <si>
    <t>BIS Strut Шайба (BUP) 10,5/40мм</t>
  </si>
  <si>
    <t>BIS Strut Шайба (BUP) 13,0/40мм</t>
  </si>
  <si>
    <t>BIS RapidRail Резиновый профиль epdm 30 метров</t>
  </si>
  <si>
    <t>BIS Strut Резиновый профиль epdm 30 метров</t>
  </si>
  <si>
    <t>BIS Уголок WM1,15,2 90° (нерж.), 3 отверстия, 93,5х50мм</t>
  </si>
  <si>
    <t>BIS Уголок WM1,15,2 135° (нерж.), 3 отверстия, 93х50мм</t>
  </si>
  <si>
    <t xml:space="preserve">Maxx 1.1 T-соединитель профиля плоский 290x175x6мм hdg </t>
  </si>
  <si>
    <t>BIS RapidRail Консоль WM0 (BUP) 27x18х1,5мм 150мм</t>
  </si>
  <si>
    <t>BIS RapidRail Консоль WM0 (BUP) 27x18х1,5мм 200мм</t>
  </si>
  <si>
    <t>BIS Скользящий элемент GFRP зелен. (BUP1000) M10</t>
  </si>
  <si>
    <t>BIS Пуансоны сменные для клещей 10,5мм (компл. 2 шт)</t>
  </si>
  <si>
    <t xml:space="preserve">Раздвижная монтажная планка 40-60 см (комплект) </t>
  </si>
  <si>
    <t>BIS Strut Уголок 90° (нерж.), 4 отверстия, 91х91мм, усиленный</t>
  </si>
  <si>
    <t>BIS Strut Т-образный тройной соединитель 90° (BUP), 138x100мм</t>
  </si>
  <si>
    <t>BIS Strut Держатель профиля (BUP) 41x41мм усиленный</t>
  </si>
  <si>
    <t>BIS Strut Держатель профиля (BUP) 41x82мм усиленный</t>
  </si>
  <si>
    <t>BIS Strut Держатель профиля G2 (оцинк.) 41/62/82, без болтов</t>
  </si>
  <si>
    <t>BIS PushStrut Держатель профиля 41/52/62</t>
  </si>
  <si>
    <t>BIS Strut Подпятник шарнирный (BUP1000) 41x41мм</t>
  </si>
  <si>
    <t>BIS Держатель для шпильки подвижный (BUP1000) 12,3мм</t>
  </si>
  <si>
    <t>BISOFIX Хомут термоизоляционный тип 88 M16 PUR/PIR 219,1мм</t>
  </si>
  <si>
    <t>BISOFIX Хомут термоизоляционный тип 88 M24 PUR/PIR 609,0мм</t>
  </si>
  <si>
    <t>BISOFIX Хомут термоизоляционный тип 88 M24 PUR/PIR 630мм</t>
  </si>
  <si>
    <t>BISOFIX Хомут термоизоляционный тип 88 M24 PUR/PIR 711мм</t>
  </si>
  <si>
    <t>BIS Опора скользящая одинарная DIN 3567 (hdg) для хомута PUR 88 169 мм</t>
  </si>
  <si>
    <t>BIS Опора скользящая одинарная DIN 3567 (hdg) для хомута PUR 88 220 мм</t>
  </si>
  <si>
    <t>BIS Опора скользящая одинарная DIN 3567 (hdg) для хомута PUR 88 273 мм</t>
  </si>
  <si>
    <t>BIS Опора скользящая одинарная DIN 3567 (hdg) для хомута PUR 88 324 мм</t>
  </si>
  <si>
    <t>W-LX-N Анкер-шуруп 6х35мм с головкой М8/М10</t>
  </si>
  <si>
    <t>W-LX-N Анкер-шуруп 6х55мм с головкой М8/М10</t>
  </si>
  <si>
    <t>W-LX-M Анкер-шуруп 6x35мм со шпилькой М8</t>
  </si>
  <si>
    <t>W-LX-M Анкер-шуруп 6x55мм со шпилькой М8</t>
  </si>
  <si>
    <t>W-LX-PX Анкер-шуруп 6х40мм с головкой Torx ø 17мм</t>
  </si>
  <si>
    <t>W-LX-PX Анкер-шуруп 6х60мм с головкой Torx ø 17мм</t>
  </si>
  <si>
    <t>W-LX-P 6х40мм Анкер-шуруп с головкой Torx ø 14,6мм</t>
  </si>
  <si>
    <t>W-LX-P 6х60мм Анкер-шуруп с головкой Torx ø 14,6мм</t>
  </si>
  <si>
    <t>W-LX-H Анкер-шуруп с шестигранной головкой 6х40мм</t>
  </si>
  <si>
    <t>W-LX-H Анкер-шуруп с шестигранной головкой 6х60мм</t>
  </si>
  <si>
    <t>W-LX-H Анкер-шуруп с шестигранной головкой 6х75мм</t>
  </si>
  <si>
    <t>W-LX-H Анкер-шуруп с шестигранной головкой 8х60мм</t>
  </si>
  <si>
    <t>W-LX-H Анкер-шуруп с шестигранной головкой 8х75мм</t>
  </si>
  <si>
    <t>W-LX-H Анкер-шуруп с шестигранной головкой 8х90мм</t>
  </si>
  <si>
    <t>W-LX-H Анкер-шуруп с шестигранной головкой 8х100мм</t>
  </si>
  <si>
    <t>W-LX-H Анкер-шуруп с шестигранной головкой 8х120мм</t>
  </si>
  <si>
    <t>W-LX-H Анкер-шуруп с шестигранной головкой 10х65мм</t>
  </si>
  <si>
    <t>W-LX-H Анкер-шуруп с шестигранной головкой 10х90мм</t>
  </si>
  <si>
    <t>W-LX-H Анкер-шуруп с шестигранной головкой 10х100мм</t>
  </si>
  <si>
    <t>W-LX-H Анкер-шуруп с шестигранной головкой 10х120мм</t>
  </si>
  <si>
    <t>W-LX-H Анкер-шуруп с шестигранной головкой 10х140мм</t>
  </si>
  <si>
    <t>W-LX-H Анкер-шуруп с шестигранной головкой 12х75мм</t>
  </si>
  <si>
    <t>W-LX-H Анкер-шуруп с шестигранной головкой 12х100мм</t>
  </si>
  <si>
    <t>W-LX-H Анкер-шуруп с шестигранной головкой 14х115мм</t>
  </si>
  <si>
    <t>W-LX-H Анкер-шуруп с шестигранной головкой 14х135мм</t>
  </si>
  <si>
    <t>Maxx 80 Комплект для крепления (ТДЦ) M12x120мм</t>
  </si>
  <si>
    <t>Maxx EC80 заглушка для профиля Maxx 1.1 MX80</t>
  </si>
  <si>
    <t>Maxx 1.1 BP80 Подпятник 185x185мм (hdg)</t>
  </si>
  <si>
    <t>Maxx 1.1 BC монтажная скоба M12х162 для MX80 (hdg)</t>
  </si>
  <si>
    <t>Maxx 1.1 CC80 Cедельный соединитель профиля для MX80 (hdg)</t>
  </si>
  <si>
    <t>Maxx 1.1 UB80 U - образная шайба (hdg)</t>
  </si>
  <si>
    <t>Maxx 1.1 LC80 Соединитель профиля продольный для MX80 (hdg)</t>
  </si>
  <si>
    <t xml:space="preserve">Maxx 1.1 ТС80 T-соединитель профиля плоский 270x175x6мм (hdg) </t>
  </si>
  <si>
    <t>Maxx AC80/90-2 L-образный соединитель 100х80х10мм (hdg)</t>
  </si>
  <si>
    <t>Внутренний курс Евро (уточняйте в представительстве Walraven в РФ)</t>
  </si>
  <si>
    <t>Прайс-лист от 01.06.2022</t>
  </si>
  <si>
    <t>Версия от 23.05.2022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</si>
</sst>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&quot;р.&quot;_-;\-* #,##0.00&quot;р.&quot;_-;_-* &quot;-&quot;??&quot;р.&quot;_-;_-@_-"/>
    <numFmt numFmtId="165" formatCode="_-* #,##0.00\ [$грн.-422]_-;\-* #,##0.00\ [$грн.-422]_-;_-* &quot;-&quot;??\ [$грн.-422]_-;_-@_-"/>
    <numFmt numFmtId="166" formatCode="00,000,000"/>
    <numFmt numFmtId="167" formatCode="#,##0.00\ [$€-1];\-#,##0.00\ [$€-1]"/>
    <numFmt numFmtId="168" formatCode="#,##0.00&quot;р.&quot;"/>
    <numFmt numFmtId="169" formatCode="0000000"/>
    <numFmt numFmtId="170" formatCode="#,##0.00\ [$€-1]"/>
  </numFmts>
  <fonts count="17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u/>
      <sz val="11"/>
      <color theme="10"/>
      <name val="Czcionka tekstu podstawowego"/>
      <family val="2"/>
      <charset val="238"/>
    </font>
    <font>
      <u/>
      <sz val="18"/>
      <color theme="10"/>
      <name val="Calibri"/>
      <family val="2"/>
      <charset val="204"/>
      <scheme val="minor"/>
    </font>
    <font>
      <sz val="8"/>
      <name val="Arial"/>
      <family val="2"/>
    </font>
    <font>
      <sz val="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8AB9A"/>
        <bgColor indexed="64"/>
      </patternFill>
    </fill>
    <fill>
      <patternFill patternType="solid">
        <fgColor rgb="FFDBE5DE"/>
        <bgColor indexed="64"/>
      </patternFill>
    </fill>
    <fill>
      <patternFill patternType="solid">
        <fgColor rgb="FFFFF7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8AB9A"/>
        <bgColor indexed="3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602B"/>
      </left>
      <right style="thin">
        <color rgb="FF00602B"/>
      </right>
      <top style="thin">
        <color rgb="FF00602B"/>
      </top>
      <bottom style="thin">
        <color rgb="FF00602B"/>
      </bottom>
      <diagonal/>
    </border>
    <border>
      <left style="thin">
        <color rgb="FF00602B"/>
      </left>
      <right style="thin">
        <color rgb="FF00602B"/>
      </right>
      <top/>
      <bottom style="thin">
        <color rgb="FF00602B"/>
      </bottom>
      <diagonal/>
    </border>
    <border>
      <left style="thin">
        <color rgb="FF00602B"/>
      </left>
      <right style="thin">
        <color rgb="FF00602B"/>
      </right>
      <top/>
      <bottom/>
      <diagonal/>
    </border>
    <border>
      <left style="thin">
        <color rgb="FF00602B"/>
      </left>
      <right style="thick">
        <color rgb="FF00602B"/>
      </right>
      <top/>
      <bottom style="thick">
        <color rgb="FF00602B"/>
      </bottom>
      <diagonal/>
    </border>
    <border>
      <left style="thin">
        <color rgb="FF00602B"/>
      </left>
      <right style="thin">
        <color rgb="FF00602B"/>
      </right>
      <top/>
      <bottom style="thick">
        <color rgb="FF00602B"/>
      </bottom>
      <diagonal/>
    </border>
    <border>
      <left style="thick">
        <color rgb="FF00602B"/>
      </left>
      <right style="thin">
        <color rgb="FF00602B"/>
      </right>
      <top/>
      <bottom style="thick">
        <color rgb="FF00602B"/>
      </bottom>
      <diagonal/>
    </border>
    <border>
      <left style="thin">
        <color rgb="FF00602B"/>
      </left>
      <right style="thick">
        <color rgb="FF00602B"/>
      </right>
      <top style="thick">
        <color rgb="FF00602B"/>
      </top>
      <bottom/>
      <diagonal/>
    </border>
    <border>
      <left style="thin">
        <color rgb="FF00602B"/>
      </left>
      <right style="thin">
        <color rgb="FF00602B"/>
      </right>
      <top style="thick">
        <color rgb="FF00602B"/>
      </top>
      <bottom/>
      <diagonal/>
    </border>
    <border>
      <left style="thick">
        <color rgb="FF00602B"/>
      </left>
      <right style="thin">
        <color rgb="FF00602B"/>
      </right>
      <top style="thick">
        <color rgb="FF00602B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ck">
        <color rgb="FF00602B"/>
      </top>
      <bottom/>
      <diagonal/>
    </border>
    <border>
      <left style="thin">
        <color indexed="64"/>
      </left>
      <right/>
      <top style="thick">
        <color rgb="FF00602B"/>
      </top>
      <bottom/>
      <diagonal/>
    </border>
    <border>
      <left style="thin">
        <color rgb="FF00602B"/>
      </left>
      <right style="thick">
        <color rgb="FF00602B"/>
      </right>
      <top style="thin">
        <color rgb="FF00602B"/>
      </top>
      <bottom style="thick">
        <color rgb="FF00602B"/>
      </bottom>
      <diagonal/>
    </border>
    <border>
      <left style="thin">
        <color rgb="FF00602B"/>
      </left>
      <right style="thin">
        <color rgb="FF00602B"/>
      </right>
      <top style="thin">
        <color rgb="FF00602B"/>
      </top>
      <bottom style="thick">
        <color rgb="FF00602B"/>
      </bottom>
      <diagonal/>
    </border>
    <border>
      <left style="thick">
        <color rgb="FF00602B"/>
      </left>
      <right style="thin">
        <color rgb="FF00602B"/>
      </right>
      <top style="thin">
        <color rgb="FF00602B"/>
      </top>
      <bottom style="thick">
        <color rgb="FF00602B"/>
      </bottom>
      <diagonal/>
    </border>
    <border>
      <left style="thin">
        <color rgb="FF00602B"/>
      </left>
      <right style="thick">
        <color rgb="FF00602B"/>
      </right>
      <top style="thick">
        <color rgb="FF00602B"/>
      </top>
      <bottom style="thin">
        <color rgb="FF00602B"/>
      </bottom>
      <diagonal/>
    </border>
    <border>
      <left style="thin">
        <color rgb="FF00602B"/>
      </left>
      <right style="thin">
        <color rgb="FF00602B"/>
      </right>
      <top style="thick">
        <color rgb="FF00602B"/>
      </top>
      <bottom style="thin">
        <color rgb="FF00602B"/>
      </bottom>
      <diagonal/>
    </border>
    <border>
      <left style="thick">
        <color rgb="FF00602B"/>
      </left>
      <right style="thin">
        <color rgb="FF00602B"/>
      </right>
      <top style="thick">
        <color rgb="FF00602B"/>
      </top>
      <bottom style="thin">
        <color rgb="FF00602B"/>
      </bottom>
      <diagonal/>
    </border>
    <border>
      <left/>
      <right/>
      <top/>
      <bottom style="thin">
        <color rgb="FF00602B"/>
      </bottom>
      <diagonal/>
    </border>
    <border>
      <left style="thin">
        <color rgb="FF00602B"/>
      </left>
      <right/>
      <top/>
      <bottom style="thin">
        <color rgb="FF00602B"/>
      </bottom>
      <diagonal/>
    </border>
    <border>
      <left style="thick">
        <color rgb="FF00602B"/>
      </left>
      <right style="thin">
        <color rgb="FF00602B"/>
      </right>
      <top/>
      <bottom/>
      <diagonal/>
    </border>
    <border>
      <left style="thin">
        <color rgb="FF00602B"/>
      </left>
      <right style="thick">
        <color rgb="FF00602B"/>
      </right>
      <top/>
      <bottom/>
      <diagonal/>
    </border>
    <border>
      <left style="medium">
        <color rgb="FF00602B"/>
      </left>
      <right/>
      <top style="medium">
        <color rgb="FF00602B"/>
      </top>
      <bottom/>
      <diagonal/>
    </border>
    <border>
      <left/>
      <right/>
      <top style="medium">
        <color rgb="FF00602B"/>
      </top>
      <bottom/>
      <diagonal/>
    </border>
    <border>
      <left/>
      <right style="medium">
        <color rgb="FF00602B"/>
      </right>
      <top style="medium">
        <color rgb="FF00602B"/>
      </top>
      <bottom/>
      <diagonal/>
    </border>
    <border>
      <left style="medium">
        <color rgb="FF00602B"/>
      </left>
      <right/>
      <top/>
      <bottom/>
      <diagonal/>
    </border>
    <border>
      <left/>
      <right style="medium">
        <color rgb="FF00602B"/>
      </right>
      <top/>
      <bottom/>
      <diagonal/>
    </border>
    <border>
      <left style="medium">
        <color rgb="FF00602B"/>
      </left>
      <right/>
      <top/>
      <bottom style="medium">
        <color rgb="FF00602B"/>
      </bottom>
      <diagonal/>
    </border>
    <border>
      <left/>
      <right/>
      <top/>
      <bottom style="medium">
        <color rgb="FF00602B"/>
      </bottom>
      <diagonal/>
    </border>
    <border>
      <left/>
      <right style="medium">
        <color rgb="FF00602B"/>
      </right>
      <top/>
      <bottom style="medium">
        <color rgb="FF00602B"/>
      </bottom>
      <diagonal/>
    </border>
    <border>
      <left style="medium">
        <color rgb="FF00602B"/>
      </left>
      <right style="medium">
        <color rgb="FF00602B"/>
      </right>
      <top style="medium">
        <color rgb="FF00602B"/>
      </top>
      <bottom/>
      <diagonal/>
    </border>
    <border>
      <left style="medium">
        <color rgb="FF00602B"/>
      </left>
      <right style="medium">
        <color rgb="FF00602B"/>
      </right>
      <top/>
      <bottom/>
      <diagonal/>
    </border>
    <border>
      <left style="medium">
        <color rgb="FF00602B"/>
      </left>
      <right style="medium">
        <color rgb="FF00602B"/>
      </right>
      <top/>
      <bottom style="medium">
        <color rgb="FF00602B"/>
      </bottom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5" fillId="0" borderId="0"/>
  </cellStyleXfs>
  <cellXfs count="115">
    <xf numFmtId="0" fontId="0" fillId="0" borderId="0" xfId="0"/>
    <xf numFmtId="0" fontId="2" fillId="0" borderId="0" xfId="1" applyFont="1" applyProtection="1"/>
    <xf numFmtId="0" fontId="3" fillId="0" borderId="0" xfId="1" applyFont="1" applyAlignment="1" applyProtection="1">
      <alignment horizontal="center"/>
    </xf>
    <xf numFmtId="165" fontId="2" fillId="0" borderId="0" xfId="2" applyNumberFormat="1" applyFont="1" applyFill="1" applyAlignment="1" applyProtection="1">
      <alignment horizontal="center"/>
    </xf>
    <xf numFmtId="2" fontId="2" fillId="0" borderId="0" xfId="3" applyNumberFormat="1" applyFont="1" applyFill="1" applyAlignment="1" applyProtection="1">
      <alignment horizontal="center"/>
    </xf>
    <xf numFmtId="0" fontId="4" fillId="0" borderId="0" xfId="1" applyFont="1" applyAlignment="1" applyProtection="1">
      <alignment horizontal="center"/>
    </xf>
    <xf numFmtId="0" fontId="5" fillId="0" borderId="0" xfId="1" applyFont="1" applyAlignment="1" applyProtection="1"/>
    <xf numFmtId="166" fontId="5" fillId="0" borderId="0" xfId="1" applyNumberFormat="1" applyFont="1" applyAlignment="1" applyProtection="1">
      <alignment horizontal="center"/>
    </xf>
    <xf numFmtId="0" fontId="2" fillId="0" borderId="0" xfId="1" applyFont="1" applyAlignment="1" applyProtection="1">
      <alignment vertical="center"/>
    </xf>
    <xf numFmtId="168" fontId="3" fillId="2" borderId="3" xfId="1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vertical="center"/>
    </xf>
    <xf numFmtId="167" fontId="3" fillId="3" borderId="3" xfId="3" applyNumberFormat="1" applyFont="1" applyFill="1" applyBorder="1" applyAlignment="1" applyProtection="1">
      <alignment horizontal="center" vertical="center"/>
    </xf>
    <xf numFmtId="1" fontId="6" fillId="4" borderId="3" xfId="1" applyNumberFormat="1" applyFont="1" applyFill="1" applyBorder="1" applyAlignment="1">
      <alignment horizontal="center" vertical="center"/>
    </xf>
    <xf numFmtId="0" fontId="4" fillId="0" borderId="3" xfId="1" applyFont="1" applyFill="1" applyBorder="1" applyAlignment="1" applyProtection="1">
      <alignment horizontal="center" vertical="center"/>
    </xf>
    <xf numFmtId="169" fontId="3" fillId="0" borderId="2" xfId="1" applyNumberFormat="1" applyFont="1" applyFill="1" applyBorder="1" applyAlignment="1" applyProtection="1">
      <alignment horizontal="center" vertical="center" wrapText="1"/>
    </xf>
    <xf numFmtId="0" fontId="2" fillId="0" borderId="2" xfId="1" applyFont="1" applyFill="1" applyBorder="1" applyAlignment="1" applyProtection="1">
      <alignment vertical="center"/>
    </xf>
    <xf numFmtId="0" fontId="2" fillId="0" borderId="0" xfId="1" applyFont="1" applyFill="1" applyAlignment="1" applyProtection="1">
      <alignment vertical="center"/>
    </xf>
    <xf numFmtId="168" fontId="4" fillId="5" borderId="14" xfId="1" applyNumberFormat="1" applyFont="1" applyFill="1" applyBorder="1" applyAlignment="1" applyProtection="1">
      <alignment horizontal="center" vertical="center"/>
    </xf>
    <xf numFmtId="168" fontId="4" fillId="5" borderId="15" xfId="1" applyNumberFormat="1" applyFont="1" applyFill="1" applyBorder="1" applyAlignment="1" applyProtection="1">
      <alignment horizontal="center" vertical="center"/>
    </xf>
    <xf numFmtId="170" fontId="4" fillId="5" borderId="15" xfId="1" applyNumberFormat="1" applyFont="1" applyFill="1" applyBorder="1" applyAlignment="1" applyProtection="1">
      <alignment horizontal="center" vertical="center"/>
    </xf>
    <xf numFmtId="1" fontId="4" fillId="5" borderId="15" xfId="1" applyNumberFormat="1" applyFont="1" applyFill="1" applyBorder="1" applyAlignment="1" applyProtection="1">
      <alignment horizontal="center" vertical="center"/>
    </xf>
    <xf numFmtId="0" fontId="4" fillId="5" borderId="15" xfId="1" applyNumberFormat="1" applyFont="1" applyFill="1" applyBorder="1" applyAlignment="1" applyProtection="1">
      <alignment horizontal="center" vertical="center"/>
    </xf>
    <xf numFmtId="2" fontId="4" fillId="5" borderId="15" xfId="1" applyNumberFormat="1" applyFont="1" applyFill="1" applyBorder="1" applyAlignment="1" applyProtection="1">
      <alignment horizontal="center" vertical="center"/>
    </xf>
    <xf numFmtId="2" fontId="4" fillId="5" borderId="15" xfId="1" applyNumberFormat="1" applyFont="1" applyFill="1" applyBorder="1" applyAlignment="1" applyProtection="1">
      <alignment vertical="center"/>
    </xf>
    <xf numFmtId="0" fontId="4" fillId="5" borderId="15" xfId="1" applyFont="1" applyFill="1" applyBorder="1" applyAlignment="1" applyProtection="1">
      <alignment horizontal="center" vertical="center" wrapText="1"/>
    </xf>
    <xf numFmtId="0" fontId="7" fillId="3" borderId="17" xfId="1" applyFont="1" applyFill="1" applyBorder="1" applyAlignment="1" applyProtection="1">
      <alignment horizontal="center" vertical="center" wrapText="1"/>
    </xf>
    <xf numFmtId="0" fontId="7" fillId="3" borderId="18" xfId="1" applyFont="1" applyFill="1" applyBorder="1" applyAlignment="1" applyProtection="1">
      <alignment horizontal="center" vertical="center" wrapText="1"/>
    </xf>
    <xf numFmtId="0" fontId="7" fillId="3" borderId="18" xfId="1" applyFont="1" applyFill="1" applyBorder="1" applyProtection="1"/>
    <xf numFmtId="0" fontId="10" fillId="3" borderId="18" xfId="1" applyFont="1" applyFill="1" applyBorder="1" applyAlignment="1" applyProtection="1">
      <alignment horizontal="center" vertical="center"/>
    </xf>
    <xf numFmtId="0" fontId="10" fillId="3" borderId="18" xfId="1" applyFont="1" applyFill="1" applyBorder="1" applyAlignment="1" applyProtection="1">
      <alignment horizontal="center" vertical="center" wrapText="1"/>
    </xf>
    <xf numFmtId="166" fontId="7" fillId="3" borderId="19" xfId="1" applyNumberFormat="1" applyFont="1" applyFill="1" applyBorder="1" applyAlignment="1" applyProtection="1">
      <alignment horizontal="center" vertical="center"/>
    </xf>
    <xf numFmtId="166" fontId="10" fillId="2" borderId="7" xfId="1" applyNumberFormat="1" applyFont="1" applyFill="1" applyBorder="1" applyAlignment="1" applyProtection="1">
      <alignment horizontal="center" vertical="center" wrapText="1"/>
    </xf>
    <xf numFmtId="0" fontId="10" fillId="2" borderId="6" xfId="1" applyFont="1" applyFill="1" applyBorder="1" applyAlignment="1" applyProtection="1">
      <alignment horizontal="center" vertical="center" wrapText="1"/>
    </xf>
    <xf numFmtId="0" fontId="10" fillId="2" borderId="6" xfId="1" applyFont="1" applyFill="1" applyBorder="1" applyAlignment="1" applyProtection="1">
      <alignment horizontal="left" vertical="center"/>
    </xf>
    <xf numFmtId="0" fontId="7" fillId="6" borderId="6" xfId="1" applyFont="1" applyFill="1" applyBorder="1" applyAlignment="1" applyProtection="1">
      <alignment horizontal="center" vertical="center" wrapText="1"/>
    </xf>
    <xf numFmtId="0" fontId="7" fillId="2" borderId="6" xfId="1" applyFont="1" applyFill="1" applyBorder="1" applyAlignment="1" applyProtection="1">
      <alignment horizontal="center" vertical="center" wrapText="1"/>
    </xf>
    <xf numFmtId="0" fontId="7" fillId="2" borderId="5" xfId="1" applyFont="1" applyFill="1" applyBorder="1" applyAlignment="1" applyProtection="1">
      <alignment horizontal="center" vertical="center" wrapText="1"/>
    </xf>
    <xf numFmtId="169" fontId="7" fillId="0" borderId="16" xfId="1" applyNumberFormat="1" applyFont="1" applyBorder="1" applyAlignment="1" applyProtection="1">
      <alignment horizontal="center" vertical="center"/>
    </xf>
    <xf numFmtId="0" fontId="3" fillId="5" borderId="15" xfId="1" applyFont="1" applyFill="1" applyBorder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14" fillId="2" borderId="21" xfId="5" applyFont="1" applyFill="1" applyBorder="1" applyAlignment="1" applyProtection="1">
      <alignment vertical="center" wrapText="1"/>
    </xf>
    <xf numFmtId="0" fontId="14" fillId="2" borderId="20" xfId="5" applyFont="1" applyFill="1" applyBorder="1" applyAlignment="1" applyProtection="1">
      <alignment vertical="center" wrapText="1"/>
    </xf>
    <xf numFmtId="1" fontId="6" fillId="4" borderId="2" xfId="1" applyNumberFormat="1" applyFont="1" applyFill="1" applyBorder="1" applyAlignment="1">
      <alignment horizontal="center" vertical="center"/>
    </xf>
    <xf numFmtId="169" fontId="3" fillId="0" borderId="3" xfId="1" applyNumberFormat="1" applyFont="1" applyFill="1" applyBorder="1" applyAlignment="1" applyProtection="1">
      <alignment horizontal="center" vertical="center" wrapText="1"/>
    </xf>
    <xf numFmtId="49" fontId="2" fillId="0" borderId="0" xfId="1" applyNumberFormat="1" applyFont="1" applyAlignment="1" applyProtection="1">
      <alignment vertical="center"/>
    </xf>
    <xf numFmtId="49" fontId="2" fillId="0" borderId="0" xfId="1" applyNumberFormat="1" applyFont="1" applyFill="1" applyAlignment="1" applyProtection="1">
      <alignment vertical="center"/>
    </xf>
    <xf numFmtId="169" fontId="7" fillId="0" borderId="3" xfId="1" applyNumberFormat="1" applyFont="1" applyFill="1" applyBorder="1" applyAlignment="1" applyProtection="1">
      <alignment horizontal="center" vertical="center"/>
    </xf>
    <xf numFmtId="169" fontId="7" fillId="0" borderId="2" xfId="1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0" fontId="3" fillId="0" borderId="0" xfId="1" applyFont="1" applyAlignment="1" applyProtection="1">
      <alignment horizontal="center" vertical="center"/>
    </xf>
    <xf numFmtId="0" fontId="2" fillId="0" borderId="2" xfId="1" applyFont="1" applyBorder="1" applyAlignment="1" applyProtection="1">
      <alignment horizontal="center" vertical="center"/>
    </xf>
    <xf numFmtId="0" fontId="2" fillId="0" borderId="2" xfId="1" applyFont="1" applyFill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center" vertical="center"/>
    </xf>
    <xf numFmtId="0" fontId="2" fillId="5" borderId="0" xfId="1" applyFont="1" applyFill="1" applyAlignment="1" applyProtection="1">
      <alignment vertical="center"/>
    </xf>
    <xf numFmtId="49" fontId="2" fillId="5" borderId="0" xfId="1" applyNumberFormat="1" applyFont="1" applyFill="1" applyAlignment="1" applyProtection="1">
      <alignment vertical="center"/>
    </xf>
    <xf numFmtId="0" fontId="3" fillId="5" borderId="3" xfId="1" applyFont="1" applyFill="1" applyBorder="1" applyAlignment="1" applyProtection="1">
      <alignment vertical="center" wrapText="1"/>
    </xf>
    <xf numFmtId="0" fontId="2" fillId="0" borderId="0" xfId="1" applyFont="1" applyBorder="1" applyAlignment="1" applyProtection="1">
      <alignment vertical="center"/>
    </xf>
    <xf numFmtId="170" fontId="2" fillId="0" borderId="0" xfId="3" applyNumberFormat="1" applyFont="1" applyFill="1" applyAlignment="1" applyProtection="1">
      <alignment horizontal="center"/>
    </xf>
    <xf numFmtId="170" fontId="7" fillId="3" borderId="18" xfId="1" applyNumberFormat="1" applyFont="1" applyFill="1" applyBorder="1" applyAlignment="1" applyProtection="1">
      <alignment horizontal="center" vertical="center" wrapText="1"/>
    </xf>
    <xf numFmtId="170" fontId="7" fillId="2" borderId="6" xfId="1" applyNumberFormat="1" applyFont="1" applyFill="1" applyBorder="1" applyAlignment="1" applyProtection="1">
      <alignment horizontal="center" vertical="center" wrapText="1"/>
    </xf>
    <xf numFmtId="170" fontId="3" fillId="3" borderId="3" xfId="3" applyNumberFormat="1" applyFont="1" applyFill="1" applyBorder="1" applyAlignment="1" applyProtection="1">
      <alignment horizontal="center" vertical="center"/>
    </xf>
    <xf numFmtId="49" fontId="2" fillId="0" borderId="0" xfId="1" applyNumberFormat="1" applyFont="1" applyBorder="1" applyAlignment="1" applyProtection="1">
      <alignment vertical="center"/>
    </xf>
    <xf numFmtId="166" fontId="5" fillId="0" borderId="0" xfId="1" applyNumberFormat="1" applyFont="1" applyAlignment="1" applyProtection="1">
      <alignment horizontal="center" vertical="center"/>
    </xf>
    <xf numFmtId="0" fontId="5" fillId="0" borderId="0" xfId="1" applyFont="1" applyAlignment="1" applyProtection="1">
      <alignment vertical="center"/>
    </xf>
    <xf numFmtId="0" fontId="4" fillId="0" borderId="0" xfId="1" applyFont="1" applyAlignment="1" applyProtection="1">
      <alignment horizontal="center" vertical="center"/>
    </xf>
    <xf numFmtId="2" fontId="2" fillId="0" borderId="0" xfId="3" applyNumberFormat="1" applyFont="1" applyFill="1" applyAlignment="1" applyProtection="1">
      <alignment horizontal="center" vertical="center"/>
    </xf>
    <xf numFmtId="165" fontId="2" fillId="0" borderId="0" xfId="2" applyNumberFormat="1" applyFont="1" applyFill="1" applyAlignment="1" applyProtection="1">
      <alignment horizontal="center" vertical="center"/>
    </xf>
    <xf numFmtId="0" fontId="7" fillId="2" borderId="9" xfId="1" applyFont="1" applyFill="1" applyBorder="1" applyAlignment="1" applyProtection="1">
      <alignment horizontal="center" vertical="center" wrapText="1"/>
    </xf>
    <xf numFmtId="0" fontId="10" fillId="2" borderId="24" xfId="1" applyFont="1" applyFill="1" applyBorder="1" applyAlignment="1" applyProtection="1">
      <alignment horizontal="center" vertical="center" wrapText="1"/>
    </xf>
    <xf numFmtId="0" fontId="2" fillId="0" borderId="2" xfId="1" applyFont="1" applyBorder="1" applyAlignment="1" applyProtection="1">
      <alignment horizontal="center" vertical="center"/>
    </xf>
    <xf numFmtId="0" fontId="5" fillId="0" borderId="2" xfId="1" applyFont="1" applyBorder="1" applyAlignment="1" applyProtection="1">
      <alignment horizontal="center" vertical="center"/>
    </xf>
    <xf numFmtId="0" fontId="9" fillId="0" borderId="2" xfId="1" applyFont="1" applyBorder="1" applyAlignment="1" applyProtection="1">
      <alignment horizontal="center" vertical="center"/>
    </xf>
    <xf numFmtId="0" fontId="2" fillId="0" borderId="2" xfId="1" applyFont="1" applyFill="1" applyBorder="1" applyAlignment="1" applyProtection="1">
      <alignment horizontal="center" vertical="center"/>
    </xf>
    <xf numFmtId="168" fontId="12" fillId="4" borderId="32" xfId="1" applyNumberFormat="1" applyFont="1" applyFill="1" applyBorder="1" applyAlignment="1" applyProtection="1">
      <alignment horizontal="center" vertical="center" wrapText="1"/>
    </xf>
    <xf numFmtId="168" fontId="12" fillId="4" borderId="33" xfId="1" applyNumberFormat="1" applyFont="1" applyFill="1" applyBorder="1" applyAlignment="1" applyProtection="1">
      <alignment horizontal="center" vertical="center" wrapText="1"/>
    </xf>
    <xf numFmtId="168" fontId="12" fillId="4" borderId="34" xfId="1" applyNumberFormat="1" applyFont="1" applyFill="1" applyBorder="1" applyAlignment="1" applyProtection="1">
      <alignment horizontal="center" vertical="center" wrapText="1"/>
    </xf>
    <xf numFmtId="166" fontId="11" fillId="0" borderId="11" xfId="1" applyNumberFormat="1" applyFont="1" applyFill="1" applyBorder="1" applyAlignment="1" applyProtection="1">
      <alignment horizontal="center" wrapText="1"/>
    </xf>
    <xf numFmtId="166" fontId="11" fillId="0" borderId="0" xfId="1" applyNumberFormat="1" applyFont="1" applyFill="1" applyBorder="1" applyAlignment="1" applyProtection="1">
      <alignment horizontal="center" wrapText="1"/>
    </xf>
    <xf numFmtId="166" fontId="11" fillId="0" borderId="13" xfId="1" applyNumberFormat="1" applyFont="1" applyFill="1" applyBorder="1" applyAlignment="1" applyProtection="1">
      <alignment horizontal="center" vertical="center" wrapText="1"/>
    </xf>
    <xf numFmtId="166" fontId="11" fillId="0" borderId="12" xfId="1" applyNumberFormat="1" applyFont="1" applyFill="1" applyBorder="1" applyAlignment="1" applyProtection="1">
      <alignment horizontal="center" vertical="center" wrapText="1"/>
    </xf>
    <xf numFmtId="166" fontId="11" fillId="0" borderId="11" xfId="1" applyNumberFormat="1" applyFont="1" applyFill="1" applyBorder="1" applyAlignment="1" applyProtection="1">
      <alignment horizontal="center" vertical="center" wrapText="1"/>
    </xf>
    <xf numFmtId="166" fontId="11" fillId="0" borderId="0" xfId="1" applyNumberFormat="1" applyFont="1" applyFill="1" applyBorder="1" applyAlignment="1" applyProtection="1">
      <alignment horizontal="center" vertical="center" wrapText="1"/>
    </xf>
    <xf numFmtId="166" fontId="10" fillId="2" borderId="10" xfId="1" applyNumberFormat="1" applyFont="1" applyFill="1" applyBorder="1" applyAlignment="1" applyProtection="1">
      <alignment horizontal="center" vertical="center" wrapText="1"/>
    </xf>
    <xf numFmtId="166" fontId="10" fillId="2" borderId="22" xfId="1" applyNumberFormat="1" applyFont="1" applyFill="1" applyBorder="1" applyAlignment="1" applyProtection="1">
      <alignment horizontal="center" vertical="center" wrapText="1"/>
    </xf>
    <xf numFmtId="0" fontId="10" fillId="2" borderId="9" xfId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 vertical="center"/>
    </xf>
    <xf numFmtId="0" fontId="7" fillId="6" borderId="9" xfId="1" applyFont="1" applyFill="1" applyBorder="1" applyAlignment="1" applyProtection="1">
      <alignment horizontal="center" vertical="center" wrapText="1"/>
    </xf>
    <xf numFmtId="0" fontId="7" fillId="6" borderId="4" xfId="1" applyFont="1" applyFill="1" applyBorder="1" applyAlignment="1" applyProtection="1">
      <alignment horizontal="center" vertical="center" wrapText="1"/>
    </xf>
    <xf numFmtId="170" fontId="7" fillId="2" borderId="9" xfId="1" applyNumberFormat="1" applyFont="1" applyFill="1" applyBorder="1" applyAlignment="1" applyProtection="1">
      <alignment horizontal="center" vertical="center" wrapText="1"/>
    </xf>
    <xf numFmtId="170" fontId="7" fillId="2" borderId="4" xfId="1" applyNumberFormat="1" applyFont="1" applyFill="1" applyBorder="1" applyAlignment="1" applyProtection="1">
      <alignment horizontal="center" vertical="center" wrapText="1"/>
    </xf>
    <xf numFmtId="0" fontId="7" fillId="2" borderId="9" xfId="1" applyFont="1" applyFill="1" applyBorder="1" applyAlignment="1" applyProtection="1">
      <alignment horizontal="center" vertical="center" wrapText="1"/>
    </xf>
    <xf numFmtId="0" fontId="7" fillId="2" borderId="4" xfId="1" applyFont="1" applyFill="1" applyBorder="1" applyAlignment="1" applyProtection="1">
      <alignment horizontal="center" vertical="center" wrapText="1"/>
    </xf>
    <xf numFmtId="0" fontId="7" fillId="2" borderId="8" xfId="1" applyFont="1" applyFill="1" applyBorder="1" applyAlignment="1" applyProtection="1">
      <alignment horizontal="center" vertical="center" wrapText="1"/>
    </xf>
    <xf numFmtId="0" fontId="7" fillId="2" borderId="23" xfId="1" applyFont="1" applyFill="1" applyBorder="1" applyAlignment="1" applyProtection="1">
      <alignment horizontal="center" vertical="center" wrapText="1"/>
    </xf>
    <xf numFmtId="0" fontId="10" fillId="2" borderId="24" xfId="1" applyFont="1" applyFill="1" applyBorder="1" applyAlignment="1" applyProtection="1">
      <alignment horizontal="center" vertical="center" wrapText="1"/>
    </xf>
    <xf numFmtId="0" fontId="10" fillId="2" borderId="26" xfId="1" applyFont="1" applyFill="1" applyBorder="1" applyAlignment="1" applyProtection="1">
      <alignment horizontal="center" vertical="center" wrapText="1"/>
    </xf>
    <xf numFmtId="0" fontId="10" fillId="2" borderId="27" xfId="1" applyFont="1" applyFill="1" applyBorder="1" applyAlignment="1" applyProtection="1">
      <alignment horizontal="center" vertical="center" wrapText="1"/>
    </xf>
    <xf numFmtId="0" fontId="10" fillId="2" borderId="28" xfId="1" applyFont="1" applyFill="1" applyBorder="1" applyAlignment="1" applyProtection="1">
      <alignment horizontal="center" vertical="center" wrapText="1"/>
    </xf>
    <xf numFmtId="0" fontId="10" fillId="2" borderId="29" xfId="1" applyFont="1" applyFill="1" applyBorder="1" applyAlignment="1" applyProtection="1">
      <alignment horizontal="center" vertical="center" wrapText="1"/>
    </xf>
    <xf numFmtId="0" fontId="10" fillId="2" borderId="31" xfId="1" applyFont="1" applyFill="1" applyBorder="1" applyAlignment="1" applyProtection="1">
      <alignment horizontal="center" vertical="center" wrapText="1"/>
    </xf>
    <xf numFmtId="0" fontId="10" fillId="2" borderId="9" xfId="1" applyFont="1" applyFill="1" applyBorder="1" applyAlignment="1" applyProtection="1">
      <alignment horizontal="center" vertical="center" wrapText="1"/>
    </xf>
    <xf numFmtId="0" fontId="10" fillId="2" borderId="4" xfId="1" applyFont="1" applyFill="1" applyBorder="1" applyAlignment="1" applyProtection="1">
      <alignment horizontal="center" vertical="center" wrapText="1"/>
    </xf>
    <xf numFmtId="0" fontId="11" fillId="2" borderId="24" xfId="1" applyFont="1" applyFill="1" applyBorder="1" applyAlignment="1" applyProtection="1">
      <alignment horizontal="left" vertical="center" wrapText="1"/>
    </xf>
    <xf numFmtId="0" fontId="11" fillId="2" borderId="25" xfId="1" applyFont="1" applyFill="1" applyBorder="1" applyAlignment="1" applyProtection="1">
      <alignment horizontal="left" vertical="center" wrapText="1"/>
    </xf>
    <xf numFmtId="0" fontId="11" fillId="2" borderId="26" xfId="1" applyFont="1" applyFill="1" applyBorder="1" applyAlignment="1" applyProtection="1">
      <alignment horizontal="left" vertical="center" wrapText="1"/>
    </xf>
    <xf numFmtId="0" fontId="11" fillId="2" borderId="27" xfId="1" applyFont="1" applyFill="1" applyBorder="1" applyAlignment="1" applyProtection="1">
      <alignment horizontal="left" vertical="center" wrapText="1"/>
    </xf>
    <xf numFmtId="0" fontId="11" fillId="2" borderId="0" xfId="1" applyFont="1" applyFill="1" applyBorder="1" applyAlignment="1" applyProtection="1">
      <alignment horizontal="left" vertical="center" wrapText="1"/>
    </xf>
    <xf numFmtId="0" fontId="11" fillId="2" borderId="28" xfId="1" applyFont="1" applyFill="1" applyBorder="1" applyAlignment="1" applyProtection="1">
      <alignment horizontal="left" vertical="center" wrapText="1"/>
    </xf>
    <xf numFmtId="0" fontId="11" fillId="2" borderId="29" xfId="1" applyFont="1" applyFill="1" applyBorder="1" applyAlignment="1" applyProtection="1">
      <alignment horizontal="left" vertical="center" wrapText="1"/>
    </xf>
    <xf numFmtId="0" fontId="11" fillId="2" borderId="30" xfId="1" applyFont="1" applyFill="1" applyBorder="1" applyAlignment="1" applyProtection="1">
      <alignment horizontal="left" vertical="center" wrapText="1"/>
    </xf>
    <xf numFmtId="0" fontId="11" fillId="2" borderId="31" xfId="1" applyFont="1" applyFill="1" applyBorder="1" applyAlignment="1" applyProtection="1">
      <alignment horizontal="left" vertical="center" wrapText="1"/>
    </xf>
    <xf numFmtId="0" fontId="2" fillId="5" borderId="2" xfId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0" fontId="2" fillId="0" borderId="18" xfId="1" applyFont="1" applyBorder="1" applyAlignment="1" applyProtection="1">
      <alignment horizontal="center" vertical="center"/>
    </xf>
  </cellXfs>
  <cellStyles count="7">
    <cellStyle name="Гиперссылка" xfId="5" builtinId="8"/>
    <cellStyle name="Денежный 3" xfId="2"/>
    <cellStyle name="Обычный" xfId="0" builtinId="0"/>
    <cellStyle name="Обычный 2" xfId="4"/>
    <cellStyle name="Обычный 3" xfId="6"/>
    <cellStyle name="Обычный 6" xfId="1"/>
    <cellStyle name="Процентный 2" xfId="3"/>
  </cellStyles>
  <dxfs count="0"/>
  <tableStyles count="0" defaultTableStyle="TableStyleMedium2" defaultPivotStyle="PivotStyleLight16"/>
  <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303" Type="http://schemas.openxmlformats.org/officeDocument/2006/relationships/image" Target="../media/image303.pn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289" Type="http://schemas.openxmlformats.org/officeDocument/2006/relationships/image" Target="../media/image289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emf"/><Relationship Id="rId139" Type="http://schemas.openxmlformats.org/officeDocument/2006/relationships/image" Target="../media/image13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emf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jpe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54" Type="http://schemas.openxmlformats.org/officeDocument/2006/relationships/image" Target="../media/image54.jpe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8" Type="http://schemas.openxmlformats.org/officeDocument/2006/relationships/image" Target="../media/image8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116" Type="http://schemas.openxmlformats.org/officeDocument/2006/relationships/image" Target="../media/image116.pn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2" Type="http://schemas.openxmlformats.org/officeDocument/2006/relationships/image" Target="../media/image302.png"/><Relationship Id="rId307" Type="http://schemas.openxmlformats.org/officeDocument/2006/relationships/image" Target="../media/image307.png"/><Relationship Id="rId323" Type="http://schemas.openxmlformats.org/officeDocument/2006/relationships/image" Target="../media/image323.png"/><Relationship Id="rId328" Type="http://schemas.openxmlformats.org/officeDocument/2006/relationships/image" Target="../media/image328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3" Type="http://schemas.openxmlformats.org/officeDocument/2006/relationships/image" Target="../media/image31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334" Type="http://schemas.openxmlformats.org/officeDocument/2006/relationships/image" Target="../media/image33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287482</xdr:colOff>
      <xdr:row>14</xdr:row>
      <xdr:rowOff>164523</xdr:rowOff>
    </xdr:from>
    <xdr:to>
      <xdr:col>11</xdr:col>
      <xdr:colOff>869197</xdr:colOff>
      <xdr:row>17</xdr:row>
      <xdr:rowOff>69273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9755" y="5619750"/>
          <a:ext cx="581715" cy="424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93517</xdr:colOff>
      <xdr:row>19</xdr:row>
      <xdr:rowOff>167987</xdr:rowOff>
    </xdr:from>
    <xdr:to>
      <xdr:col>11</xdr:col>
      <xdr:colOff>1108362</xdr:colOff>
      <xdr:row>21</xdr:row>
      <xdr:rowOff>151007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5790" y="6506442"/>
          <a:ext cx="1014845" cy="364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249381</xdr:colOff>
      <xdr:row>25</xdr:row>
      <xdr:rowOff>159326</xdr:rowOff>
    </xdr:from>
    <xdr:to>
      <xdr:col>11</xdr:col>
      <xdr:colOff>1004453</xdr:colOff>
      <xdr:row>25</xdr:row>
      <xdr:rowOff>883227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1654" y="7675417"/>
          <a:ext cx="755072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178379</xdr:colOff>
      <xdr:row>26</xdr:row>
      <xdr:rowOff>233177</xdr:rowOff>
    </xdr:from>
    <xdr:to>
      <xdr:col>11</xdr:col>
      <xdr:colOff>1157735</xdr:colOff>
      <xdr:row>26</xdr:row>
      <xdr:rowOff>571500</xdr:rowOff>
    </xdr:to>
    <xdr:pic>
      <xdr:nvPicPr>
        <xdr:cNvPr id="5" name="Picture 11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0652" y="8736404"/>
          <a:ext cx="979356" cy="338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340179</xdr:colOff>
      <xdr:row>104</xdr:row>
      <xdr:rowOff>59872</xdr:rowOff>
    </xdr:from>
    <xdr:to>
      <xdr:col>11</xdr:col>
      <xdr:colOff>778329</xdr:colOff>
      <xdr:row>104</xdr:row>
      <xdr:rowOff>336097</xdr:rowOff>
    </xdr:to>
    <xdr:pic>
      <xdr:nvPicPr>
        <xdr:cNvPr id="6" name="Picture 248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6179" y="33968872"/>
          <a:ext cx="2667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314324</xdr:colOff>
      <xdr:row>107</xdr:row>
      <xdr:rowOff>42430</xdr:rowOff>
    </xdr:from>
    <xdr:to>
      <xdr:col>11</xdr:col>
      <xdr:colOff>854363</xdr:colOff>
      <xdr:row>110</xdr:row>
      <xdr:rowOff>145610</xdr:rowOff>
    </xdr:to>
    <xdr:pic>
      <xdr:nvPicPr>
        <xdr:cNvPr id="8" name="Picture 255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77779" y="35394612"/>
          <a:ext cx="540039" cy="69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276225</xdr:colOff>
      <xdr:row>119</xdr:row>
      <xdr:rowOff>19050</xdr:rowOff>
    </xdr:from>
    <xdr:to>
      <xdr:col>11</xdr:col>
      <xdr:colOff>752475</xdr:colOff>
      <xdr:row>119</xdr:row>
      <xdr:rowOff>295275</xdr:rowOff>
    </xdr:to>
    <xdr:pic>
      <xdr:nvPicPr>
        <xdr:cNvPr id="10" name="Picture 261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38119050"/>
          <a:ext cx="3333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369794</xdr:colOff>
      <xdr:row>123</xdr:row>
      <xdr:rowOff>146796</xdr:rowOff>
    </xdr:from>
    <xdr:to>
      <xdr:col>11</xdr:col>
      <xdr:colOff>616324</xdr:colOff>
      <xdr:row>124</xdr:row>
      <xdr:rowOff>176323</xdr:rowOff>
    </xdr:to>
    <xdr:pic>
      <xdr:nvPicPr>
        <xdr:cNvPr id="17" name="Picture 276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8823" y="38975178"/>
          <a:ext cx="246530" cy="376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125</xdr:row>
      <xdr:rowOff>19050</xdr:rowOff>
    </xdr:from>
    <xdr:to>
      <xdr:col>11</xdr:col>
      <xdr:colOff>657225</xdr:colOff>
      <xdr:row>125</xdr:row>
      <xdr:rowOff>266700</xdr:rowOff>
    </xdr:to>
    <xdr:pic>
      <xdr:nvPicPr>
        <xdr:cNvPr id="18" name="Picture 278">
          <a:extLst>
            <a:ext uri="{FF2B5EF4-FFF2-40B4-BE49-F238E27FC236}">
              <a16:creationId xmlns:a16="http://schemas.microsoft.com/office/drawing/2014/main" xmlns="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0595550"/>
          <a:ext cx="238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295275</xdr:colOff>
      <xdr:row>126</xdr:row>
      <xdr:rowOff>56028</xdr:rowOff>
    </xdr:from>
    <xdr:to>
      <xdr:col>11</xdr:col>
      <xdr:colOff>806824</xdr:colOff>
      <xdr:row>126</xdr:row>
      <xdr:rowOff>417122</xdr:rowOff>
    </xdr:to>
    <xdr:pic>
      <xdr:nvPicPr>
        <xdr:cNvPr id="20" name="Picture 281">
          <a:extLst>
            <a:ext uri="{FF2B5EF4-FFF2-40B4-BE49-F238E27FC236}">
              <a16:creationId xmlns:a16="http://schemas.microsoft.com/office/drawing/2014/main" xmlns="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4304" y="42167734"/>
          <a:ext cx="511549" cy="36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150</xdr:row>
      <xdr:rowOff>0</xdr:rowOff>
    </xdr:from>
    <xdr:to>
      <xdr:col>11</xdr:col>
      <xdr:colOff>752475</xdr:colOff>
      <xdr:row>150</xdr:row>
      <xdr:rowOff>5195</xdr:rowOff>
    </xdr:to>
    <xdr:pic>
      <xdr:nvPicPr>
        <xdr:cNvPr id="24" name="Picture 310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8596550"/>
          <a:ext cx="2762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337704</xdr:colOff>
      <xdr:row>150</xdr:row>
      <xdr:rowOff>151534</xdr:rowOff>
    </xdr:from>
    <xdr:to>
      <xdr:col>11</xdr:col>
      <xdr:colOff>813954</xdr:colOff>
      <xdr:row>152</xdr:row>
      <xdr:rowOff>75334</xdr:rowOff>
    </xdr:to>
    <xdr:pic>
      <xdr:nvPicPr>
        <xdr:cNvPr id="25" name="Picture 314"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3704" y="48919534"/>
          <a:ext cx="2762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205</xdr:row>
      <xdr:rowOff>19050</xdr:rowOff>
    </xdr:from>
    <xdr:to>
      <xdr:col>11</xdr:col>
      <xdr:colOff>895350</xdr:colOff>
      <xdr:row>207</xdr:row>
      <xdr:rowOff>95250</xdr:rowOff>
    </xdr:to>
    <xdr:pic>
      <xdr:nvPicPr>
        <xdr:cNvPr id="38" name="Picture 456">
          <a:extLst>
            <a:ext uri="{FF2B5EF4-FFF2-40B4-BE49-F238E27FC236}">
              <a16:creationId xmlns:a16="http://schemas.microsoft.com/office/drawing/2014/main" xmlns="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10128050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170007</xdr:colOff>
      <xdr:row>250</xdr:row>
      <xdr:rowOff>178089</xdr:rowOff>
    </xdr:from>
    <xdr:to>
      <xdr:col>11</xdr:col>
      <xdr:colOff>1043565</xdr:colOff>
      <xdr:row>254</xdr:row>
      <xdr:rowOff>46182</xdr:rowOff>
    </xdr:to>
    <xdr:pic>
      <xdr:nvPicPr>
        <xdr:cNvPr id="44" name="Picture 472">
          <a:extLst>
            <a:ext uri="{FF2B5EF4-FFF2-40B4-BE49-F238E27FC236}">
              <a16:creationId xmlns:a16="http://schemas.microsoft.com/office/drawing/2014/main" xmlns="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33462" y="66737634"/>
          <a:ext cx="873558" cy="653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123824</xdr:colOff>
      <xdr:row>264</xdr:row>
      <xdr:rowOff>196271</xdr:rowOff>
    </xdr:from>
    <xdr:to>
      <xdr:col>11</xdr:col>
      <xdr:colOff>923635</xdr:colOff>
      <xdr:row>267</xdr:row>
      <xdr:rowOff>179440</xdr:rowOff>
    </xdr:to>
    <xdr:pic>
      <xdr:nvPicPr>
        <xdr:cNvPr id="46" name="Picture 474">
          <a:extLst>
            <a:ext uri="{FF2B5EF4-FFF2-40B4-BE49-F238E27FC236}">
              <a16:creationId xmlns:a16="http://schemas.microsoft.com/office/drawing/2014/main" xmlns="" id="{00000000-0008-0000-02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7279" y="69503635"/>
          <a:ext cx="799811" cy="571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199448</xdr:colOff>
      <xdr:row>362</xdr:row>
      <xdr:rowOff>173181</xdr:rowOff>
    </xdr:from>
    <xdr:to>
      <xdr:col>11</xdr:col>
      <xdr:colOff>762000</xdr:colOff>
      <xdr:row>365</xdr:row>
      <xdr:rowOff>53638</xdr:rowOff>
    </xdr:to>
    <xdr:pic>
      <xdr:nvPicPr>
        <xdr:cNvPr id="52" name="Picture 513">
          <a:extLst>
            <a:ext uri="{FF2B5EF4-FFF2-40B4-BE49-F238E27FC236}">
              <a16:creationId xmlns:a16="http://schemas.microsoft.com/office/drawing/2014/main" xmlns="" id="{00000000-0008-0000-02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5448" y="112902999"/>
          <a:ext cx="562552" cy="46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180975</xdr:colOff>
      <xdr:row>371</xdr:row>
      <xdr:rowOff>142875</xdr:rowOff>
    </xdr:from>
    <xdr:to>
      <xdr:col>11</xdr:col>
      <xdr:colOff>790575</xdr:colOff>
      <xdr:row>374</xdr:row>
      <xdr:rowOff>104775</xdr:rowOff>
    </xdr:to>
    <xdr:pic>
      <xdr:nvPicPr>
        <xdr:cNvPr id="53" name="Picture 515">
          <a:extLst>
            <a:ext uri="{FF2B5EF4-FFF2-40B4-BE49-F238E27FC236}">
              <a16:creationId xmlns:a16="http://schemas.microsoft.com/office/drawing/2014/main" xmlns="" id="{00000000-0008-0000-02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76975" y="163782375"/>
          <a:ext cx="4286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276224</xdr:colOff>
      <xdr:row>379</xdr:row>
      <xdr:rowOff>114300</xdr:rowOff>
    </xdr:from>
    <xdr:to>
      <xdr:col>11</xdr:col>
      <xdr:colOff>865089</xdr:colOff>
      <xdr:row>382</xdr:row>
      <xdr:rowOff>46182</xdr:rowOff>
    </xdr:to>
    <xdr:pic>
      <xdr:nvPicPr>
        <xdr:cNvPr id="54" name="Picture 519">
          <a:extLst>
            <a:ext uri="{FF2B5EF4-FFF2-40B4-BE49-F238E27FC236}">
              <a16:creationId xmlns:a16="http://schemas.microsoft.com/office/drawing/2014/main" xmlns="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9679" y="91993027"/>
          <a:ext cx="58886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146420</xdr:colOff>
      <xdr:row>569</xdr:row>
      <xdr:rowOff>170089</xdr:rowOff>
    </xdr:from>
    <xdr:to>
      <xdr:col>11</xdr:col>
      <xdr:colOff>865377</xdr:colOff>
      <xdr:row>572</xdr:row>
      <xdr:rowOff>46181</xdr:rowOff>
    </xdr:to>
    <xdr:pic>
      <xdr:nvPicPr>
        <xdr:cNvPr id="58" name="Picture 531">
          <a:extLst>
            <a:ext uri="{FF2B5EF4-FFF2-40B4-BE49-F238E27FC236}">
              <a16:creationId xmlns:a16="http://schemas.microsoft.com/office/drawing/2014/main" xmlns="" id="{00000000-0008-0000-02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9875" y="129340634"/>
          <a:ext cx="718957" cy="464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257175</xdr:colOff>
      <xdr:row>576</xdr:row>
      <xdr:rowOff>123825</xdr:rowOff>
    </xdr:from>
    <xdr:to>
      <xdr:col>11</xdr:col>
      <xdr:colOff>752475</xdr:colOff>
      <xdr:row>579</xdr:row>
      <xdr:rowOff>9525</xdr:rowOff>
    </xdr:to>
    <xdr:pic>
      <xdr:nvPicPr>
        <xdr:cNvPr id="63" name="Picture 539">
          <a:extLst>
            <a:ext uri="{FF2B5EF4-FFF2-40B4-BE49-F238E27FC236}">
              <a16:creationId xmlns:a16="http://schemas.microsoft.com/office/drawing/2014/main" xmlns="" id="{00000000-0008-0000-02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84146825"/>
          <a:ext cx="3524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582</xdr:row>
      <xdr:rowOff>123826</xdr:rowOff>
    </xdr:from>
    <xdr:to>
      <xdr:col>11</xdr:col>
      <xdr:colOff>917718</xdr:colOff>
      <xdr:row>584</xdr:row>
      <xdr:rowOff>46183</xdr:rowOff>
    </xdr:to>
    <xdr:pic>
      <xdr:nvPicPr>
        <xdr:cNvPr id="66" name="Picture 562">
          <a:extLst>
            <a:ext uri="{FF2B5EF4-FFF2-40B4-BE49-F238E27FC236}">
              <a16:creationId xmlns:a16="http://schemas.microsoft.com/office/drawing/2014/main" xmlns="" id="{00000000-0008-0000-02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8255" y="131845917"/>
          <a:ext cx="612918" cy="314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228600</xdr:colOff>
      <xdr:row>587</xdr:row>
      <xdr:rowOff>142875</xdr:rowOff>
    </xdr:from>
    <xdr:to>
      <xdr:col>11</xdr:col>
      <xdr:colOff>923636</xdr:colOff>
      <xdr:row>589</xdr:row>
      <xdr:rowOff>83173</xdr:rowOff>
    </xdr:to>
    <xdr:pic>
      <xdr:nvPicPr>
        <xdr:cNvPr id="67" name="Picture 564">
          <a:extLst>
            <a:ext uri="{FF2B5EF4-FFF2-40B4-BE49-F238E27FC236}">
              <a16:creationId xmlns:a16="http://schemas.microsoft.com/office/drawing/2014/main" xmlns="" id="{00000000-0008-0000-02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92055" y="132846330"/>
          <a:ext cx="695036" cy="3328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380999</xdr:colOff>
      <xdr:row>685</xdr:row>
      <xdr:rowOff>19050</xdr:rowOff>
    </xdr:from>
    <xdr:to>
      <xdr:col>11</xdr:col>
      <xdr:colOff>808180</xdr:colOff>
      <xdr:row>685</xdr:row>
      <xdr:rowOff>293666</xdr:rowOff>
    </xdr:to>
    <xdr:pic>
      <xdr:nvPicPr>
        <xdr:cNvPr id="68" name="Picture 590">
          <a:extLst>
            <a:ext uri="{FF2B5EF4-FFF2-40B4-BE49-F238E27FC236}">
              <a16:creationId xmlns:a16="http://schemas.microsoft.com/office/drawing/2014/main" xmlns="" id="{00000000-0008-0000-02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4454" y="153966141"/>
          <a:ext cx="427181" cy="274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371474</xdr:colOff>
      <xdr:row>686</xdr:row>
      <xdr:rowOff>38100</xdr:rowOff>
    </xdr:from>
    <xdr:to>
      <xdr:col>11</xdr:col>
      <xdr:colOff>841229</xdr:colOff>
      <xdr:row>686</xdr:row>
      <xdr:rowOff>288636</xdr:rowOff>
    </xdr:to>
    <xdr:pic>
      <xdr:nvPicPr>
        <xdr:cNvPr id="69" name="Picture 592">
          <a:extLst>
            <a:ext uri="{FF2B5EF4-FFF2-40B4-BE49-F238E27FC236}">
              <a16:creationId xmlns:a16="http://schemas.microsoft.com/office/drawing/2014/main" xmlns="" id="{00000000-0008-0000-02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4929" y="154366191"/>
          <a:ext cx="469755" cy="25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300182</xdr:colOff>
      <xdr:row>688</xdr:row>
      <xdr:rowOff>99868</xdr:rowOff>
    </xdr:from>
    <xdr:to>
      <xdr:col>11</xdr:col>
      <xdr:colOff>900545</xdr:colOff>
      <xdr:row>688</xdr:row>
      <xdr:rowOff>519546</xdr:rowOff>
    </xdr:to>
    <xdr:pic>
      <xdr:nvPicPr>
        <xdr:cNvPr id="70" name="Picture 594">
          <a:extLst>
            <a:ext uri="{FF2B5EF4-FFF2-40B4-BE49-F238E27FC236}">
              <a16:creationId xmlns:a16="http://schemas.microsoft.com/office/drawing/2014/main" xmlns="" id="{00000000-0008-0000-02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637" y="155397777"/>
          <a:ext cx="600363" cy="419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381000</xdr:colOff>
      <xdr:row>689</xdr:row>
      <xdr:rowOff>19049</xdr:rowOff>
    </xdr:from>
    <xdr:to>
      <xdr:col>11</xdr:col>
      <xdr:colOff>654801</xdr:colOff>
      <xdr:row>689</xdr:row>
      <xdr:rowOff>323272</xdr:rowOff>
    </xdr:to>
    <xdr:pic>
      <xdr:nvPicPr>
        <xdr:cNvPr id="71" name="Picture 600">
          <a:extLst>
            <a:ext uri="{FF2B5EF4-FFF2-40B4-BE49-F238E27FC236}">
              <a16:creationId xmlns:a16="http://schemas.microsoft.com/office/drawing/2014/main" xmlns="" id="{00000000-0008-0000-02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44455" y="156055867"/>
          <a:ext cx="273801" cy="30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690</xdr:row>
      <xdr:rowOff>9525</xdr:rowOff>
    </xdr:from>
    <xdr:to>
      <xdr:col>11</xdr:col>
      <xdr:colOff>638175</xdr:colOff>
      <xdr:row>690</xdr:row>
      <xdr:rowOff>476250</xdr:rowOff>
    </xdr:to>
    <xdr:pic>
      <xdr:nvPicPr>
        <xdr:cNvPr id="74" name="Picture 606">
          <a:extLst>
            <a:ext uri="{FF2B5EF4-FFF2-40B4-BE49-F238E27FC236}">
              <a16:creationId xmlns:a16="http://schemas.microsoft.com/office/drawing/2014/main" xmlns="" id="{00000000-0008-0000-02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3082525"/>
          <a:ext cx="2667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590</xdr:row>
      <xdr:rowOff>95250</xdr:rowOff>
    </xdr:from>
    <xdr:to>
      <xdr:col>11</xdr:col>
      <xdr:colOff>1246909</xdr:colOff>
      <xdr:row>594</xdr:row>
      <xdr:rowOff>125463</xdr:rowOff>
    </xdr:to>
    <xdr:pic>
      <xdr:nvPicPr>
        <xdr:cNvPr id="83" name="Picture 645">
          <a:extLst>
            <a:ext uri="{FF2B5EF4-FFF2-40B4-BE49-F238E27FC236}">
              <a16:creationId xmlns:a16="http://schemas.microsoft.com/office/drawing/2014/main" xmlns="" id="{00000000-0008-0000-02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68230" y="133387523"/>
          <a:ext cx="1142134" cy="815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596</xdr:row>
      <xdr:rowOff>133350</xdr:rowOff>
    </xdr:from>
    <xdr:to>
      <xdr:col>11</xdr:col>
      <xdr:colOff>923925</xdr:colOff>
      <xdr:row>599</xdr:row>
      <xdr:rowOff>104775</xdr:rowOff>
    </xdr:to>
    <xdr:pic>
      <xdr:nvPicPr>
        <xdr:cNvPr id="89" name="Picture 660">
          <a:extLst>
            <a:ext uri="{FF2B5EF4-FFF2-40B4-BE49-F238E27FC236}">
              <a16:creationId xmlns:a16="http://schemas.microsoft.com/office/drawing/2014/main" xmlns="" id="{00000000-0008-0000-02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243211350"/>
          <a:ext cx="504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361950</xdr:colOff>
      <xdr:row>607</xdr:row>
      <xdr:rowOff>114300</xdr:rowOff>
    </xdr:from>
    <xdr:to>
      <xdr:col>11</xdr:col>
      <xdr:colOff>750454</xdr:colOff>
      <xdr:row>611</xdr:row>
      <xdr:rowOff>103781</xdr:rowOff>
    </xdr:to>
    <xdr:pic>
      <xdr:nvPicPr>
        <xdr:cNvPr id="90" name="Picture 663">
          <a:extLst>
            <a:ext uri="{FF2B5EF4-FFF2-40B4-BE49-F238E27FC236}">
              <a16:creationId xmlns:a16="http://schemas.microsoft.com/office/drawing/2014/main" xmlns="" id="{00000000-0008-0000-02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5405" y="136743209"/>
          <a:ext cx="388504" cy="774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302779</xdr:colOff>
      <xdr:row>693</xdr:row>
      <xdr:rowOff>646545</xdr:rowOff>
    </xdr:from>
    <xdr:to>
      <xdr:col>11</xdr:col>
      <xdr:colOff>702829</xdr:colOff>
      <xdr:row>696</xdr:row>
      <xdr:rowOff>70139</xdr:rowOff>
    </xdr:to>
    <xdr:pic>
      <xdr:nvPicPr>
        <xdr:cNvPr id="95" name="Picture 684">
          <a:extLst>
            <a:ext uri="{FF2B5EF4-FFF2-40B4-BE49-F238E27FC236}">
              <a16:creationId xmlns:a16="http://schemas.microsoft.com/office/drawing/2014/main" xmlns="" id="{00000000-0008-0000-02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8779" y="204065909"/>
          <a:ext cx="400050" cy="497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314325</xdr:colOff>
      <xdr:row>705</xdr:row>
      <xdr:rowOff>19050</xdr:rowOff>
    </xdr:from>
    <xdr:to>
      <xdr:col>11</xdr:col>
      <xdr:colOff>714375</xdr:colOff>
      <xdr:row>705</xdr:row>
      <xdr:rowOff>457200</xdr:rowOff>
    </xdr:to>
    <xdr:pic>
      <xdr:nvPicPr>
        <xdr:cNvPr id="98" name="Picture 702">
          <a:extLst>
            <a:ext uri="{FF2B5EF4-FFF2-40B4-BE49-F238E27FC236}">
              <a16:creationId xmlns:a16="http://schemas.microsoft.com/office/drawing/2014/main" xmlns="" id="{00000000-0008-0000-02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263480550"/>
          <a:ext cx="2952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288551</xdr:colOff>
      <xdr:row>798</xdr:row>
      <xdr:rowOff>95250</xdr:rowOff>
    </xdr:from>
    <xdr:to>
      <xdr:col>11</xdr:col>
      <xdr:colOff>1018741</xdr:colOff>
      <xdr:row>801</xdr:row>
      <xdr:rowOff>89647</xdr:rowOff>
    </xdr:to>
    <xdr:pic>
      <xdr:nvPicPr>
        <xdr:cNvPr id="105" name="Picture 764">
          <a:extLst>
            <a:ext uri="{FF2B5EF4-FFF2-40B4-BE49-F238E27FC236}">
              <a16:creationId xmlns:a16="http://schemas.microsoft.com/office/drawing/2014/main" xmlns="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727" y="185821544"/>
          <a:ext cx="730190" cy="565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344259</xdr:colOff>
      <xdr:row>872</xdr:row>
      <xdr:rowOff>111578</xdr:rowOff>
    </xdr:from>
    <xdr:to>
      <xdr:col>11</xdr:col>
      <xdr:colOff>782192</xdr:colOff>
      <xdr:row>874</xdr:row>
      <xdr:rowOff>136072</xdr:rowOff>
    </xdr:to>
    <xdr:pic>
      <xdr:nvPicPr>
        <xdr:cNvPr id="110" name="Picture 797">
          <a:extLst>
            <a:ext uri="{FF2B5EF4-FFF2-40B4-BE49-F238E27FC236}">
              <a16:creationId xmlns:a16="http://schemas.microsoft.com/office/drawing/2014/main" xmlns="" id="{00000000-0008-0000-02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6259" y="234204328"/>
          <a:ext cx="437933" cy="405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299357</xdr:colOff>
      <xdr:row>882</xdr:row>
      <xdr:rowOff>118382</xdr:rowOff>
    </xdr:from>
    <xdr:to>
      <xdr:col>11</xdr:col>
      <xdr:colOff>748392</xdr:colOff>
      <xdr:row>884</xdr:row>
      <xdr:rowOff>169786</xdr:rowOff>
    </xdr:to>
    <xdr:pic>
      <xdr:nvPicPr>
        <xdr:cNvPr id="111" name="Picture 798">
          <a:extLst>
            <a:ext uri="{FF2B5EF4-FFF2-40B4-BE49-F238E27FC236}">
              <a16:creationId xmlns:a16="http://schemas.microsoft.com/office/drawing/2014/main" xmlns="" id="{00000000-0008-0000-02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3643" y="193611953"/>
          <a:ext cx="449035" cy="432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375477</xdr:colOff>
      <xdr:row>930</xdr:row>
      <xdr:rowOff>92364</xdr:rowOff>
    </xdr:from>
    <xdr:to>
      <xdr:col>11</xdr:col>
      <xdr:colOff>819727</xdr:colOff>
      <xdr:row>932</xdr:row>
      <xdr:rowOff>72029</xdr:rowOff>
    </xdr:to>
    <xdr:pic>
      <xdr:nvPicPr>
        <xdr:cNvPr id="113" name="Picture 811">
          <a:extLst>
            <a:ext uri="{FF2B5EF4-FFF2-40B4-BE49-F238E27FC236}">
              <a16:creationId xmlns:a16="http://schemas.microsoft.com/office/drawing/2014/main" xmlns="" id="{00000000-0008-0000-02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113" y="217770364"/>
          <a:ext cx="444250" cy="372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</xdr:colOff>
      <xdr:row>950</xdr:row>
      <xdr:rowOff>133351</xdr:rowOff>
    </xdr:from>
    <xdr:to>
      <xdr:col>11</xdr:col>
      <xdr:colOff>1108014</xdr:colOff>
      <xdr:row>952</xdr:row>
      <xdr:rowOff>161637</xdr:rowOff>
    </xdr:to>
    <xdr:pic>
      <xdr:nvPicPr>
        <xdr:cNvPr id="121" name="Picture 859">
          <a:extLst>
            <a:ext uri="{FF2B5EF4-FFF2-40B4-BE49-F238E27FC236}">
              <a16:creationId xmlns:a16="http://schemas.microsoft.com/office/drawing/2014/main" xmlns="" id="{00000000-0008-0000-02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0605" y="225766169"/>
          <a:ext cx="1050864" cy="420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</xdr:colOff>
      <xdr:row>954</xdr:row>
      <xdr:rowOff>142875</xdr:rowOff>
    </xdr:from>
    <xdr:to>
      <xdr:col>11</xdr:col>
      <xdr:colOff>981075</xdr:colOff>
      <xdr:row>957</xdr:row>
      <xdr:rowOff>0</xdr:rowOff>
    </xdr:to>
    <xdr:pic>
      <xdr:nvPicPr>
        <xdr:cNvPr id="122" name="Picture 861">
          <a:extLst>
            <a:ext uri="{FF2B5EF4-FFF2-40B4-BE49-F238E27FC236}">
              <a16:creationId xmlns:a16="http://schemas.microsoft.com/office/drawing/2014/main" xmlns="" id="{00000000-0008-0000-02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04561875"/>
          <a:ext cx="5524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</xdr:colOff>
      <xdr:row>968</xdr:row>
      <xdr:rowOff>104775</xdr:rowOff>
    </xdr:from>
    <xdr:to>
      <xdr:col>11</xdr:col>
      <xdr:colOff>981075</xdr:colOff>
      <xdr:row>970</xdr:row>
      <xdr:rowOff>142875</xdr:rowOff>
    </xdr:to>
    <xdr:pic>
      <xdr:nvPicPr>
        <xdr:cNvPr id="123" name="Picture 868">
          <a:extLst>
            <a:ext uri="{FF2B5EF4-FFF2-40B4-BE49-F238E27FC236}">
              <a16:creationId xmlns:a16="http://schemas.microsoft.com/office/drawing/2014/main" xmlns="" id="{00000000-0008-0000-02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07190775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57150</xdr:colOff>
      <xdr:row>974</xdr:row>
      <xdr:rowOff>104775</xdr:rowOff>
    </xdr:from>
    <xdr:to>
      <xdr:col>11</xdr:col>
      <xdr:colOff>981075</xdr:colOff>
      <xdr:row>976</xdr:row>
      <xdr:rowOff>142875</xdr:rowOff>
    </xdr:to>
    <xdr:pic>
      <xdr:nvPicPr>
        <xdr:cNvPr id="124" name="Picture 871">
          <a:extLst>
            <a:ext uri="{FF2B5EF4-FFF2-40B4-BE49-F238E27FC236}">
              <a16:creationId xmlns:a16="http://schemas.microsoft.com/office/drawing/2014/main" xmlns="" id="{00000000-0008-0000-02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308333775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161924</xdr:colOff>
      <xdr:row>983</xdr:row>
      <xdr:rowOff>104775</xdr:rowOff>
    </xdr:from>
    <xdr:to>
      <xdr:col>11</xdr:col>
      <xdr:colOff>1084815</xdr:colOff>
      <xdr:row>985</xdr:row>
      <xdr:rowOff>46181</xdr:rowOff>
    </xdr:to>
    <xdr:pic>
      <xdr:nvPicPr>
        <xdr:cNvPr id="125" name="Picture 875">
          <a:extLst>
            <a:ext uri="{FF2B5EF4-FFF2-40B4-BE49-F238E27FC236}">
              <a16:creationId xmlns:a16="http://schemas.microsoft.com/office/drawing/2014/main" xmlns="" id="{00000000-0008-0000-02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5924" y="231452593"/>
          <a:ext cx="922891" cy="333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92528</xdr:colOff>
      <xdr:row>964</xdr:row>
      <xdr:rowOff>176892</xdr:rowOff>
    </xdr:from>
    <xdr:to>
      <xdr:col>11</xdr:col>
      <xdr:colOff>1094919</xdr:colOff>
      <xdr:row>966</xdr:row>
      <xdr:rowOff>95250</xdr:rowOff>
    </xdr:to>
    <xdr:pic>
      <xdr:nvPicPr>
        <xdr:cNvPr id="126" name="Picture 877">
          <a:extLst>
            <a:ext uri="{FF2B5EF4-FFF2-40B4-BE49-F238E27FC236}">
              <a16:creationId xmlns:a16="http://schemas.microsoft.com/office/drawing/2014/main" xmlns="" id="{00000000-0008-0000-02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6814" y="211781571"/>
          <a:ext cx="1002391" cy="299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228600</xdr:colOff>
      <xdr:row>990</xdr:row>
      <xdr:rowOff>0</xdr:rowOff>
    </xdr:from>
    <xdr:to>
      <xdr:col>11</xdr:col>
      <xdr:colOff>800100</xdr:colOff>
      <xdr:row>992</xdr:row>
      <xdr:rowOff>142875</xdr:rowOff>
    </xdr:to>
    <xdr:pic>
      <xdr:nvPicPr>
        <xdr:cNvPr id="127" name="Picture 883">
          <a:extLst>
            <a:ext uri="{FF2B5EF4-FFF2-40B4-BE49-F238E27FC236}">
              <a16:creationId xmlns:a16="http://schemas.microsoft.com/office/drawing/2014/main" xmlns="" id="{00000000-0008-0000-02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10705500"/>
          <a:ext cx="381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219075</xdr:colOff>
      <xdr:row>996</xdr:row>
      <xdr:rowOff>38100</xdr:rowOff>
    </xdr:from>
    <xdr:to>
      <xdr:col>11</xdr:col>
      <xdr:colOff>790575</xdr:colOff>
      <xdr:row>998</xdr:row>
      <xdr:rowOff>180975</xdr:rowOff>
    </xdr:to>
    <xdr:pic>
      <xdr:nvPicPr>
        <xdr:cNvPr id="128" name="Picture 884">
          <a:extLst>
            <a:ext uri="{FF2B5EF4-FFF2-40B4-BE49-F238E27FC236}">
              <a16:creationId xmlns:a16="http://schemas.microsoft.com/office/drawing/2014/main" xmlns="" id="{00000000-0008-0000-02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312648600"/>
          <a:ext cx="3905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</xdr:colOff>
      <xdr:row>1022</xdr:row>
      <xdr:rowOff>28365</xdr:rowOff>
    </xdr:from>
    <xdr:to>
      <xdr:col>11</xdr:col>
      <xdr:colOff>979714</xdr:colOff>
      <xdr:row>1026</xdr:row>
      <xdr:rowOff>6804</xdr:rowOff>
    </xdr:to>
    <xdr:pic>
      <xdr:nvPicPr>
        <xdr:cNvPr id="129" name="Picture 885">
          <a:extLst>
            <a:ext uri="{FF2B5EF4-FFF2-40B4-BE49-F238E27FC236}">
              <a16:creationId xmlns:a16="http://schemas.microsoft.com/office/drawing/2014/main" xmlns="" id="{00000000-0008-0000-02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8586" y="220654579"/>
          <a:ext cx="865414" cy="6860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136070</xdr:colOff>
      <xdr:row>1033</xdr:row>
      <xdr:rowOff>160564</xdr:rowOff>
    </xdr:from>
    <xdr:to>
      <xdr:col>11</xdr:col>
      <xdr:colOff>1006927</xdr:colOff>
      <xdr:row>1034</xdr:row>
      <xdr:rowOff>258536</xdr:rowOff>
    </xdr:to>
    <xdr:pic>
      <xdr:nvPicPr>
        <xdr:cNvPr id="133" name="Picture 911">
          <a:extLst>
            <a:ext uri="{FF2B5EF4-FFF2-40B4-BE49-F238E27FC236}">
              <a16:creationId xmlns:a16="http://schemas.microsoft.com/office/drawing/2014/main" xmlns="" id="{00000000-0008-0000-02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0356" y="223113600"/>
          <a:ext cx="870857" cy="4925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186416</xdr:colOff>
      <xdr:row>1036</xdr:row>
      <xdr:rowOff>5442</xdr:rowOff>
    </xdr:from>
    <xdr:to>
      <xdr:col>11</xdr:col>
      <xdr:colOff>693963</xdr:colOff>
      <xdr:row>1037</xdr:row>
      <xdr:rowOff>152100</xdr:rowOff>
    </xdr:to>
    <xdr:pic>
      <xdr:nvPicPr>
        <xdr:cNvPr id="134" name="Picture 917">
          <a:extLst>
            <a:ext uri="{FF2B5EF4-FFF2-40B4-BE49-F238E27FC236}">
              <a16:creationId xmlns:a16="http://schemas.microsoft.com/office/drawing/2014/main" xmlns="" id="{00000000-0008-0000-02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0702" y="223938192"/>
          <a:ext cx="507547" cy="337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254452</xdr:colOff>
      <xdr:row>1044</xdr:row>
      <xdr:rowOff>95250</xdr:rowOff>
    </xdr:from>
    <xdr:to>
      <xdr:col>11</xdr:col>
      <xdr:colOff>848464</xdr:colOff>
      <xdr:row>1046</xdr:row>
      <xdr:rowOff>95250</xdr:rowOff>
    </xdr:to>
    <xdr:pic>
      <xdr:nvPicPr>
        <xdr:cNvPr id="135" name="Picture 918">
          <a:extLst>
            <a:ext uri="{FF2B5EF4-FFF2-40B4-BE49-F238E27FC236}">
              <a16:creationId xmlns:a16="http://schemas.microsoft.com/office/drawing/2014/main" xmlns="" id="{00000000-0008-0000-02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8738" y="225674464"/>
          <a:ext cx="594012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1049</xdr:row>
      <xdr:rowOff>152400</xdr:rowOff>
    </xdr:from>
    <xdr:to>
      <xdr:col>11</xdr:col>
      <xdr:colOff>692727</xdr:colOff>
      <xdr:row>1051</xdr:row>
      <xdr:rowOff>71759</xdr:rowOff>
    </xdr:to>
    <xdr:pic>
      <xdr:nvPicPr>
        <xdr:cNvPr id="136" name="Picture 926">
          <a:extLst>
            <a:ext uri="{FF2B5EF4-FFF2-40B4-BE49-F238E27FC236}">
              <a16:creationId xmlns:a16="http://schemas.microsoft.com/office/drawing/2014/main" xmlns="" id="{00000000-0008-0000-02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7305" y="246497764"/>
          <a:ext cx="368877" cy="311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133349</xdr:colOff>
      <xdr:row>1127</xdr:row>
      <xdr:rowOff>209549</xdr:rowOff>
    </xdr:from>
    <xdr:to>
      <xdr:col>11</xdr:col>
      <xdr:colOff>1142092</xdr:colOff>
      <xdr:row>1129</xdr:row>
      <xdr:rowOff>95249</xdr:rowOff>
    </xdr:to>
    <xdr:pic>
      <xdr:nvPicPr>
        <xdr:cNvPr id="153" name="Picture 973">
          <a:extLst>
            <a:ext uri="{FF2B5EF4-FFF2-40B4-BE49-F238E27FC236}">
              <a16:creationId xmlns:a16="http://schemas.microsoft.com/office/drawing/2014/main" xmlns="" id="{00000000-0008-0000-02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7635" y="242403085"/>
          <a:ext cx="1008743" cy="756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164647</xdr:colOff>
      <xdr:row>1106</xdr:row>
      <xdr:rowOff>32656</xdr:rowOff>
    </xdr:from>
    <xdr:to>
      <xdr:col>11</xdr:col>
      <xdr:colOff>1061357</xdr:colOff>
      <xdr:row>1109</xdr:row>
      <xdr:rowOff>63089</xdr:rowOff>
    </xdr:to>
    <xdr:pic>
      <xdr:nvPicPr>
        <xdr:cNvPr id="158" name="Picture 978">
          <a:extLst>
            <a:ext uri="{FF2B5EF4-FFF2-40B4-BE49-F238E27FC236}">
              <a16:creationId xmlns:a16="http://schemas.microsoft.com/office/drawing/2014/main" xmlns="" id="{00000000-0008-0000-02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8933" y="237926335"/>
          <a:ext cx="896710" cy="642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78922</xdr:colOff>
      <xdr:row>1131</xdr:row>
      <xdr:rowOff>87085</xdr:rowOff>
    </xdr:from>
    <xdr:to>
      <xdr:col>11</xdr:col>
      <xdr:colOff>1088571</xdr:colOff>
      <xdr:row>1133</xdr:row>
      <xdr:rowOff>163285</xdr:rowOff>
    </xdr:to>
    <xdr:pic>
      <xdr:nvPicPr>
        <xdr:cNvPr id="166" name="Picture 989">
          <a:extLst>
            <a:ext uri="{FF2B5EF4-FFF2-40B4-BE49-F238E27FC236}">
              <a16:creationId xmlns:a16="http://schemas.microsoft.com/office/drawing/2014/main" xmlns="" id="{00000000-0008-0000-02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3208" y="246798192"/>
          <a:ext cx="1009649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327025</xdr:colOff>
      <xdr:row>1141</xdr:row>
      <xdr:rowOff>126999</xdr:rowOff>
    </xdr:from>
    <xdr:to>
      <xdr:col>11</xdr:col>
      <xdr:colOff>603251</xdr:colOff>
      <xdr:row>1141</xdr:row>
      <xdr:rowOff>265113</xdr:rowOff>
    </xdr:to>
    <xdr:pic>
      <xdr:nvPicPr>
        <xdr:cNvPr id="173" name="Picture 1013">
          <a:extLst>
            <a:ext uri="{FF2B5EF4-FFF2-40B4-BE49-F238E27FC236}">
              <a16:creationId xmlns:a16="http://schemas.microsoft.com/office/drawing/2014/main" xmlns="" id="{00000000-0008-0000-02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0480" y="268928272"/>
          <a:ext cx="276226" cy="138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352425</xdr:colOff>
      <xdr:row>1137</xdr:row>
      <xdr:rowOff>19050</xdr:rowOff>
    </xdr:from>
    <xdr:to>
      <xdr:col>11</xdr:col>
      <xdr:colOff>714375</xdr:colOff>
      <xdr:row>1137</xdr:row>
      <xdr:rowOff>314325</xdr:rowOff>
    </xdr:to>
    <xdr:pic>
      <xdr:nvPicPr>
        <xdr:cNvPr id="174" name="Picture 1014">
          <a:extLst>
            <a:ext uri="{FF2B5EF4-FFF2-40B4-BE49-F238E27FC236}">
              <a16:creationId xmlns:a16="http://schemas.microsoft.com/office/drawing/2014/main" xmlns="" id="{00000000-0008-0000-02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349015050"/>
          <a:ext cx="2571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361950</xdr:colOff>
      <xdr:row>1138</xdr:row>
      <xdr:rowOff>123825</xdr:rowOff>
    </xdr:from>
    <xdr:to>
      <xdr:col>11</xdr:col>
      <xdr:colOff>657225</xdr:colOff>
      <xdr:row>1139</xdr:row>
      <xdr:rowOff>76200</xdr:rowOff>
    </xdr:to>
    <xdr:pic>
      <xdr:nvPicPr>
        <xdr:cNvPr id="176" name="Picture 1019">
          <a:extLst>
            <a:ext uri="{FF2B5EF4-FFF2-40B4-BE49-F238E27FC236}">
              <a16:creationId xmlns:a16="http://schemas.microsoft.com/office/drawing/2014/main" xmlns="" id="{00000000-0008-0000-02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349500825"/>
          <a:ext cx="2476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381000</xdr:colOff>
      <xdr:row>1143</xdr:row>
      <xdr:rowOff>104775</xdr:rowOff>
    </xdr:from>
    <xdr:to>
      <xdr:col>11</xdr:col>
      <xdr:colOff>638175</xdr:colOff>
      <xdr:row>1144</xdr:row>
      <xdr:rowOff>95250</xdr:rowOff>
    </xdr:to>
    <xdr:pic>
      <xdr:nvPicPr>
        <xdr:cNvPr id="177" name="Picture 1021">
          <a:extLst>
            <a:ext uri="{FF2B5EF4-FFF2-40B4-BE49-F238E27FC236}">
              <a16:creationId xmlns:a16="http://schemas.microsoft.com/office/drawing/2014/main" xmlns="" id="{00000000-0008-0000-02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360721275"/>
          <a:ext cx="2286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1146</xdr:row>
      <xdr:rowOff>57150</xdr:rowOff>
    </xdr:from>
    <xdr:to>
      <xdr:col>11</xdr:col>
      <xdr:colOff>723900</xdr:colOff>
      <xdr:row>1147</xdr:row>
      <xdr:rowOff>142875</xdr:rowOff>
    </xdr:to>
    <xdr:pic>
      <xdr:nvPicPr>
        <xdr:cNvPr id="178" name="Picture 1023">
          <a:extLst>
            <a:ext uri="{FF2B5EF4-FFF2-40B4-BE49-F238E27FC236}">
              <a16:creationId xmlns:a16="http://schemas.microsoft.com/office/drawing/2014/main" xmlns="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5000565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1180</xdr:row>
      <xdr:rowOff>19050</xdr:rowOff>
    </xdr:from>
    <xdr:to>
      <xdr:col>11</xdr:col>
      <xdr:colOff>714375</xdr:colOff>
      <xdr:row>1180</xdr:row>
      <xdr:rowOff>449036</xdr:rowOff>
    </xdr:to>
    <xdr:pic>
      <xdr:nvPicPr>
        <xdr:cNvPr id="180" name="Picture 1027">
          <a:extLst>
            <a:ext uri="{FF2B5EF4-FFF2-40B4-BE49-F238E27FC236}">
              <a16:creationId xmlns:a16="http://schemas.microsoft.com/office/drawing/2014/main" xmlns="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086" y="249900621"/>
          <a:ext cx="409575" cy="429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269875</xdr:colOff>
      <xdr:row>1182</xdr:row>
      <xdr:rowOff>6803</xdr:rowOff>
    </xdr:from>
    <xdr:to>
      <xdr:col>11</xdr:col>
      <xdr:colOff>682625</xdr:colOff>
      <xdr:row>1184</xdr:row>
      <xdr:rowOff>7979</xdr:rowOff>
    </xdr:to>
    <xdr:pic>
      <xdr:nvPicPr>
        <xdr:cNvPr id="181" name="Picture 1035">
          <a:extLst>
            <a:ext uri="{FF2B5EF4-FFF2-40B4-BE49-F238E27FC236}">
              <a16:creationId xmlns:a16="http://schemas.microsoft.com/office/drawing/2014/main" xmlns="" id="{00000000-0008-0000-02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875" y="295011928"/>
          <a:ext cx="412750" cy="382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257175</xdr:colOff>
      <xdr:row>1149</xdr:row>
      <xdr:rowOff>57150</xdr:rowOff>
    </xdr:from>
    <xdr:to>
      <xdr:col>11</xdr:col>
      <xdr:colOff>752475</xdr:colOff>
      <xdr:row>1151</xdr:row>
      <xdr:rowOff>47625</xdr:rowOff>
    </xdr:to>
    <xdr:pic>
      <xdr:nvPicPr>
        <xdr:cNvPr id="184" name="Picture 1041">
          <a:extLst>
            <a:ext uri="{FF2B5EF4-FFF2-40B4-BE49-F238E27FC236}">
              <a16:creationId xmlns:a16="http://schemas.microsoft.com/office/drawing/2014/main" xmlns="" id="{00000000-0008-0000-02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354006150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381000</xdr:colOff>
      <xdr:row>1199</xdr:row>
      <xdr:rowOff>123825</xdr:rowOff>
    </xdr:from>
    <xdr:to>
      <xdr:col>11</xdr:col>
      <xdr:colOff>765175</xdr:colOff>
      <xdr:row>1201</xdr:row>
      <xdr:rowOff>127000</xdr:rowOff>
    </xdr:to>
    <xdr:pic>
      <xdr:nvPicPr>
        <xdr:cNvPr id="186" name="Picture 1044">
          <a:extLst>
            <a:ext uri="{FF2B5EF4-FFF2-40B4-BE49-F238E27FC236}">
              <a16:creationId xmlns:a16="http://schemas.microsoft.com/office/drawing/2014/main" xmlns="" id="{00000000-0008-0000-02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13000" y="297287950"/>
          <a:ext cx="384175" cy="38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1153</xdr:row>
      <xdr:rowOff>123825</xdr:rowOff>
    </xdr:from>
    <xdr:to>
      <xdr:col>11</xdr:col>
      <xdr:colOff>723900</xdr:colOff>
      <xdr:row>1156</xdr:row>
      <xdr:rowOff>104775</xdr:rowOff>
    </xdr:to>
    <xdr:pic>
      <xdr:nvPicPr>
        <xdr:cNvPr id="195" name="Picture 1059">
          <a:extLst>
            <a:ext uri="{FF2B5EF4-FFF2-40B4-BE49-F238E27FC236}">
              <a16:creationId xmlns:a16="http://schemas.microsoft.com/office/drawing/2014/main" xmlns="" id="{00000000-0008-0000-02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63216825"/>
          <a:ext cx="3048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1164</xdr:row>
      <xdr:rowOff>133350</xdr:rowOff>
    </xdr:from>
    <xdr:to>
      <xdr:col>11</xdr:col>
      <xdr:colOff>723900</xdr:colOff>
      <xdr:row>1167</xdr:row>
      <xdr:rowOff>104775</xdr:rowOff>
    </xdr:to>
    <xdr:pic>
      <xdr:nvPicPr>
        <xdr:cNvPr id="196" name="Picture 1061">
          <a:extLst>
            <a:ext uri="{FF2B5EF4-FFF2-40B4-BE49-F238E27FC236}">
              <a16:creationId xmlns:a16="http://schemas.microsoft.com/office/drawing/2014/main" xmlns="" id="{00000000-0008-0000-02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66083850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1175</xdr:row>
      <xdr:rowOff>104775</xdr:rowOff>
    </xdr:from>
    <xdr:to>
      <xdr:col>11</xdr:col>
      <xdr:colOff>723900</xdr:colOff>
      <xdr:row>1178</xdr:row>
      <xdr:rowOff>76200</xdr:rowOff>
    </xdr:to>
    <xdr:pic>
      <xdr:nvPicPr>
        <xdr:cNvPr id="198" name="Picture 1076">
          <a:extLst>
            <a:ext uri="{FF2B5EF4-FFF2-40B4-BE49-F238E27FC236}">
              <a16:creationId xmlns:a16="http://schemas.microsoft.com/office/drawing/2014/main" xmlns="" id="{00000000-0008-0000-02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71389275"/>
          <a:ext cx="304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352424</xdr:colOff>
      <xdr:row>1215</xdr:row>
      <xdr:rowOff>95250</xdr:rowOff>
    </xdr:from>
    <xdr:to>
      <xdr:col>11</xdr:col>
      <xdr:colOff>785089</xdr:colOff>
      <xdr:row>1217</xdr:row>
      <xdr:rowOff>235522</xdr:rowOff>
    </xdr:to>
    <xdr:pic>
      <xdr:nvPicPr>
        <xdr:cNvPr id="201" name="Picture 1084">
          <a:extLst>
            <a:ext uri="{FF2B5EF4-FFF2-40B4-BE49-F238E27FC236}">
              <a16:creationId xmlns:a16="http://schemas.microsoft.com/office/drawing/2014/main" xmlns="" id="{00000000-0008-0000-02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5879" y="284944705"/>
          <a:ext cx="432665" cy="671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361950</xdr:colOff>
      <xdr:row>1220</xdr:row>
      <xdr:rowOff>76200</xdr:rowOff>
    </xdr:from>
    <xdr:to>
      <xdr:col>11</xdr:col>
      <xdr:colOff>681638</xdr:colOff>
      <xdr:row>1222</xdr:row>
      <xdr:rowOff>23091</xdr:rowOff>
    </xdr:to>
    <xdr:pic>
      <xdr:nvPicPr>
        <xdr:cNvPr id="204" name="Picture 1090">
          <a:extLst>
            <a:ext uri="{FF2B5EF4-FFF2-40B4-BE49-F238E27FC236}">
              <a16:creationId xmlns:a16="http://schemas.microsoft.com/office/drawing/2014/main" xmlns="" id="{00000000-0008-0000-02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7950" y="326639382"/>
          <a:ext cx="319688" cy="339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358775</xdr:colOff>
      <xdr:row>1226</xdr:row>
      <xdr:rowOff>73025</xdr:rowOff>
    </xdr:from>
    <xdr:to>
      <xdr:col>11</xdr:col>
      <xdr:colOff>692150</xdr:colOff>
      <xdr:row>1228</xdr:row>
      <xdr:rowOff>3175</xdr:rowOff>
    </xdr:to>
    <xdr:pic>
      <xdr:nvPicPr>
        <xdr:cNvPr id="205" name="Picture 1092">
          <a:extLst>
            <a:ext uri="{FF2B5EF4-FFF2-40B4-BE49-F238E27FC236}">
              <a16:creationId xmlns:a16="http://schemas.microsoft.com/office/drawing/2014/main" xmlns="" id="{00000000-0008-0000-02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90775" y="302825150"/>
          <a:ext cx="3333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257175</xdr:colOff>
      <xdr:row>1249</xdr:row>
      <xdr:rowOff>104775</xdr:rowOff>
    </xdr:from>
    <xdr:to>
      <xdr:col>11</xdr:col>
      <xdr:colOff>752475</xdr:colOff>
      <xdr:row>1251</xdr:row>
      <xdr:rowOff>123825</xdr:rowOff>
    </xdr:to>
    <xdr:pic>
      <xdr:nvPicPr>
        <xdr:cNvPr id="206" name="Picture 1096">
          <a:extLst>
            <a:ext uri="{FF2B5EF4-FFF2-40B4-BE49-F238E27FC236}">
              <a16:creationId xmlns:a16="http://schemas.microsoft.com/office/drawing/2014/main" xmlns="" id="{00000000-0008-0000-02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lum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378056775"/>
          <a:ext cx="3524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298739</xdr:colOff>
      <xdr:row>1243</xdr:row>
      <xdr:rowOff>95251</xdr:rowOff>
    </xdr:from>
    <xdr:to>
      <xdr:col>11</xdr:col>
      <xdr:colOff>600364</xdr:colOff>
      <xdr:row>1244</xdr:row>
      <xdr:rowOff>161950</xdr:rowOff>
    </xdr:to>
    <xdr:pic>
      <xdr:nvPicPr>
        <xdr:cNvPr id="207" name="Picture 1100">
          <a:extLst>
            <a:ext uri="{FF2B5EF4-FFF2-40B4-BE49-F238E27FC236}">
              <a16:creationId xmlns:a16="http://schemas.microsoft.com/office/drawing/2014/main" xmlns="" id="{00000000-0008-0000-02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4739" y="331172706"/>
          <a:ext cx="301625" cy="262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1238</xdr:row>
      <xdr:rowOff>57150</xdr:rowOff>
    </xdr:from>
    <xdr:to>
      <xdr:col>11</xdr:col>
      <xdr:colOff>739495</xdr:colOff>
      <xdr:row>1240</xdr:row>
      <xdr:rowOff>111125</xdr:rowOff>
    </xdr:to>
    <xdr:pic>
      <xdr:nvPicPr>
        <xdr:cNvPr id="208" name="Picture 1105">
          <a:extLst>
            <a:ext uri="{FF2B5EF4-FFF2-40B4-BE49-F238E27FC236}">
              <a16:creationId xmlns:a16="http://schemas.microsoft.com/office/drawing/2014/main" xmlns="" id="{00000000-0008-0000-02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4900" y="305206400"/>
          <a:ext cx="396595" cy="43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1248</xdr:row>
      <xdr:rowOff>19050</xdr:rowOff>
    </xdr:from>
    <xdr:to>
      <xdr:col>11</xdr:col>
      <xdr:colOff>657225</xdr:colOff>
      <xdr:row>1248</xdr:row>
      <xdr:rowOff>295275</xdr:rowOff>
    </xdr:to>
    <xdr:pic>
      <xdr:nvPicPr>
        <xdr:cNvPr id="210" name="Picture 1108">
          <a:extLst>
            <a:ext uri="{FF2B5EF4-FFF2-40B4-BE49-F238E27FC236}">
              <a16:creationId xmlns:a16="http://schemas.microsoft.com/office/drawing/2014/main" xmlns="" id="{00000000-0008-0000-02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381209550"/>
          <a:ext cx="2667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200025</xdr:colOff>
      <xdr:row>1297</xdr:row>
      <xdr:rowOff>9525</xdr:rowOff>
    </xdr:from>
    <xdr:to>
      <xdr:col>11</xdr:col>
      <xdr:colOff>828675</xdr:colOff>
      <xdr:row>1297</xdr:row>
      <xdr:rowOff>409575</xdr:rowOff>
    </xdr:to>
    <xdr:pic>
      <xdr:nvPicPr>
        <xdr:cNvPr id="211" name="Picture 1110">
          <a:extLst>
            <a:ext uri="{FF2B5EF4-FFF2-40B4-BE49-F238E27FC236}">
              <a16:creationId xmlns:a16="http://schemas.microsoft.com/office/drawing/2014/main" xmlns="" id="{00000000-0008-0000-02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381390525"/>
          <a:ext cx="4095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303439</xdr:colOff>
      <xdr:row>1267</xdr:row>
      <xdr:rowOff>1</xdr:rowOff>
    </xdr:from>
    <xdr:to>
      <xdr:col>11</xdr:col>
      <xdr:colOff>544285</xdr:colOff>
      <xdr:row>1268</xdr:row>
      <xdr:rowOff>78429</xdr:rowOff>
    </xdr:to>
    <xdr:pic>
      <xdr:nvPicPr>
        <xdr:cNvPr id="213" name="Picture 1124">
          <a:extLst>
            <a:ext uri="{FF2B5EF4-FFF2-40B4-BE49-F238E27FC236}">
              <a16:creationId xmlns:a16="http://schemas.microsoft.com/office/drawing/2014/main" xmlns="" id="{00000000-0008-0000-02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lum bright="12000" contras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278021144"/>
          <a:ext cx="240846" cy="29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95250</xdr:colOff>
      <xdr:row>1277</xdr:row>
      <xdr:rowOff>19050</xdr:rowOff>
    </xdr:from>
    <xdr:to>
      <xdr:col>11</xdr:col>
      <xdr:colOff>923925</xdr:colOff>
      <xdr:row>1277</xdr:row>
      <xdr:rowOff>457200</xdr:rowOff>
    </xdr:to>
    <xdr:pic>
      <xdr:nvPicPr>
        <xdr:cNvPr id="214" name="Picture 1128">
          <a:extLst>
            <a:ext uri="{FF2B5EF4-FFF2-40B4-BE49-F238E27FC236}">
              <a16:creationId xmlns:a16="http://schemas.microsoft.com/office/drawing/2014/main" xmlns="" id="{00000000-0008-0000-02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83686050"/>
          <a:ext cx="5143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228600</xdr:colOff>
      <xdr:row>1278</xdr:row>
      <xdr:rowOff>19050</xdr:rowOff>
    </xdr:from>
    <xdr:to>
      <xdr:col>11</xdr:col>
      <xdr:colOff>828675</xdr:colOff>
      <xdr:row>1278</xdr:row>
      <xdr:rowOff>542925</xdr:rowOff>
    </xdr:to>
    <xdr:pic>
      <xdr:nvPicPr>
        <xdr:cNvPr id="215" name="Picture 1131">
          <a:extLst>
            <a:ext uri="{FF2B5EF4-FFF2-40B4-BE49-F238E27FC236}">
              <a16:creationId xmlns:a16="http://schemas.microsoft.com/office/drawing/2014/main" xmlns="" id="{00000000-0008-0000-02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383876550"/>
          <a:ext cx="3810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247650</xdr:colOff>
      <xdr:row>1279</xdr:row>
      <xdr:rowOff>47625</xdr:rowOff>
    </xdr:from>
    <xdr:to>
      <xdr:col>11</xdr:col>
      <xdr:colOff>809625</xdr:colOff>
      <xdr:row>1280</xdr:row>
      <xdr:rowOff>0</xdr:rowOff>
    </xdr:to>
    <xdr:pic>
      <xdr:nvPicPr>
        <xdr:cNvPr id="216" name="Picture 1135">
          <a:extLst>
            <a:ext uri="{FF2B5EF4-FFF2-40B4-BE49-F238E27FC236}">
              <a16:creationId xmlns:a16="http://schemas.microsoft.com/office/drawing/2014/main" xmlns="" id="{00000000-0008-0000-02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84095625"/>
          <a:ext cx="3619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1263</xdr:row>
      <xdr:rowOff>95250</xdr:rowOff>
    </xdr:from>
    <xdr:to>
      <xdr:col>11</xdr:col>
      <xdr:colOff>714375</xdr:colOff>
      <xdr:row>1265</xdr:row>
      <xdr:rowOff>0</xdr:rowOff>
    </xdr:to>
    <xdr:pic>
      <xdr:nvPicPr>
        <xdr:cNvPr id="218" name="Picture 1143">
          <a:extLst>
            <a:ext uri="{FF2B5EF4-FFF2-40B4-BE49-F238E27FC236}">
              <a16:creationId xmlns:a16="http://schemas.microsoft.com/office/drawing/2014/main" xmlns="" id="{00000000-0008-0000-02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850957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114300</xdr:colOff>
      <xdr:row>1501</xdr:row>
      <xdr:rowOff>149225</xdr:rowOff>
    </xdr:from>
    <xdr:to>
      <xdr:col>11</xdr:col>
      <xdr:colOff>1000125</xdr:colOff>
      <xdr:row>1502</xdr:row>
      <xdr:rowOff>292100</xdr:rowOff>
    </xdr:to>
    <xdr:pic>
      <xdr:nvPicPr>
        <xdr:cNvPr id="219" name="Picture 1145">
          <a:extLst>
            <a:ext uri="{FF2B5EF4-FFF2-40B4-BE49-F238E27FC236}">
              <a16:creationId xmlns:a16="http://schemas.microsoft.com/office/drawing/2014/main" xmlns="" id="{00000000-0008-0000-02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lum bright="12000" contrast="-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6300" y="406533350"/>
          <a:ext cx="885825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1473</xdr:row>
      <xdr:rowOff>9525</xdr:rowOff>
    </xdr:from>
    <xdr:to>
      <xdr:col>11</xdr:col>
      <xdr:colOff>676275</xdr:colOff>
      <xdr:row>1473</xdr:row>
      <xdr:rowOff>457200</xdr:rowOff>
    </xdr:to>
    <xdr:pic>
      <xdr:nvPicPr>
        <xdr:cNvPr id="222" name="Picture 1150">
          <a:extLst>
            <a:ext uri="{FF2B5EF4-FFF2-40B4-BE49-F238E27FC236}">
              <a16:creationId xmlns:a16="http://schemas.microsoft.com/office/drawing/2014/main" xmlns="" id="{00000000-0008-0000-02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387105525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252556</xdr:colOff>
      <xdr:row>1499</xdr:row>
      <xdr:rowOff>46182</xdr:rowOff>
    </xdr:from>
    <xdr:to>
      <xdr:col>11</xdr:col>
      <xdr:colOff>1030431</xdr:colOff>
      <xdr:row>1499</xdr:row>
      <xdr:rowOff>450273</xdr:rowOff>
    </xdr:to>
    <xdr:pic>
      <xdr:nvPicPr>
        <xdr:cNvPr id="231" name="Picture 1167">
          <a:extLst>
            <a:ext uri="{FF2B5EF4-FFF2-40B4-BE49-F238E27FC236}">
              <a16:creationId xmlns:a16="http://schemas.microsoft.com/office/drawing/2014/main" xmlns="" id="{00000000-0008-0000-02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6556" y="383759364"/>
          <a:ext cx="777875" cy="404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1511</xdr:row>
      <xdr:rowOff>38100</xdr:rowOff>
    </xdr:from>
    <xdr:to>
      <xdr:col>11</xdr:col>
      <xdr:colOff>714375</xdr:colOff>
      <xdr:row>1511</xdr:row>
      <xdr:rowOff>542925</xdr:rowOff>
    </xdr:to>
    <xdr:pic>
      <xdr:nvPicPr>
        <xdr:cNvPr id="241" name="Picture 1185">
          <a:extLst>
            <a:ext uri="{FF2B5EF4-FFF2-40B4-BE49-F238E27FC236}">
              <a16:creationId xmlns:a16="http://schemas.microsoft.com/office/drawing/2014/main" xmlns="" id="{00000000-0008-0000-02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392468100"/>
          <a:ext cx="2762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409575</xdr:colOff>
      <xdr:row>1285</xdr:row>
      <xdr:rowOff>38100</xdr:rowOff>
    </xdr:from>
    <xdr:to>
      <xdr:col>11</xdr:col>
      <xdr:colOff>657225</xdr:colOff>
      <xdr:row>1285</xdr:row>
      <xdr:rowOff>314325</xdr:rowOff>
    </xdr:to>
    <xdr:pic>
      <xdr:nvPicPr>
        <xdr:cNvPr id="246" name="Picture 1204">
          <a:extLst>
            <a:ext uri="{FF2B5EF4-FFF2-40B4-BE49-F238E27FC236}">
              <a16:creationId xmlns:a16="http://schemas.microsoft.com/office/drawing/2014/main" xmlns="" id="{00000000-0008-0000-02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5575" y="3939921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1283</xdr:row>
      <xdr:rowOff>19050</xdr:rowOff>
    </xdr:from>
    <xdr:to>
      <xdr:col>11</xdr:col>
      <xdr:colOff>723900</xdr:colOff>
      <xdr:row>1283</xdr:row>
      <xdr:rowOff>571500</xdr:rowOff>
    </xdr:to>
    <xdr:pic>
      <xdr:nvPicPr>
        <xdr:cNvPr id="247" name="Picture 1206">
          <a:extLst>
            <a:ext uri="{FF2B5EF4-FFF2-40B4-BE49-F238E27FC236}">
              <a16:creationId xmlns:a16="http://schemas.microsoft.com/office/drawing/2014/main" xmlns="" id="{00000000-0008-0000-02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93592050"/>
          <a:ext cx="3048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1284</xdr:row>
      <xdr:rowOff>19050</xdr:rowOff>
    </xdr:from>
    <xdr:to>
      <xdr:col>11</xdr:col>
      <xdr:colOff>714375</xdr:colOff>
      <xdr:row>1285</xdr:row>
      <xdr:rowOff>0</xdr:rowOff>
    </xdr:to>
    <xdr:pic>
      <xdr:nvPicPr>
        <xdr:cNvPr id="248" name="Picture 1208">
          <a:extLst>
            <a:ext uri="{FF2B5EF4-FFF2-40B4-BE49-F238E27FC236}">
              <a16:creationId xmlns:a16="http://schemas.microsoft.com/office/drawing/2014/main" xmlns="" id="{00000000-0008-0000-02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393782550"/>
          <a:ext cx="3048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1286</xdr:row>
      <xdr:rowOff>19050</xdr:rowOff>
    </xdr:from>
    <xdr:to>
      <xdr:col>11</xdr:col>
      <xdr:colOff>752475</xdr:colOff>
      <xdr:row>1286</xdr:row>
      <xdr:rowOff>581025</xdr:rowOff>
    </xdr:to>
    <xdr:pic>
      <xdr:nvPicPr>
        <xdr:cNvPr id="249" name="Picture 1210">
          <a:extLst>
            <a:ext uri="{FF2B5EF4-FFF2-40B4-BE49-F238E27FC236}">
              <a16:creationId xmlns:a16="http://schemas.microsoft.com/office/drawing/2014/main" xmlns="" id="{00000000-0008-0000-02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22725">
          <a:off x="6429375" y="394163550"/>
          <a:ext cx="2762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1289</xdr:row>
      <xdr:rowOff>38100</xdr:rowOff>
    </xdr:from>
    <xdr:to>
      <xdr:col>11</xdr:col>
      <xdr:colOff>714375</xdr:colOff>
      <xdr:row>1289</xdr:row>
      <xdr:rowOff>333375</xdr:rowOff>
    </xdr:to>
    <xdr:pic>
      <xdr:nvPicPr>
        <xdr:cNvPr id="250" name="Picture 1214">
          <a:extLst>
            <a:ext uri="{FF2B5EF4-FFF2-40B4-BE49-F238E27FC236}">
              <a16:creationId xmlns:a16="http://schemas.microsoft.com/office/drawing/2014/main" xmlns="" id="{00000000-0008-0000-02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394944600"/>
          <a:ext cx="2381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219075</xdr:colOff>
      <xdr:row>1287</xdr:row>
      <xdr:rowOff>38100</xdr:rowOff>
    </xdr:from>
    <xdr:to>
      <xdr:col>11</xdr:col>
      <xdr:colOff>847725</xdr:colOff>
      <xdr:row>1287</xdr:row>
      <xdr:rowOff>523875</xdr:rowOff>
    </xdr:to>
    <xdr:pic>
      <xdr:nvPicPr>
        <xdr:cNvPr id="251" name="Picture 1216">
          <a:extLst>
            <a:ext uri="{FF2B5EF4-FFF2-40B4-BE49-F238E27FC236}">
              <a16:creationId xmlns:a16="http://schemas.microsoft.com/office/drawing/2014/main" xmlns="" id="{00000000-0008-0000-02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394563600"/>
          <a:ext cx="3905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295275</xdr:colOff>
      <xdr:row>1288</xdr:row>
      <xdr:rowOff>66675</xdr:rowOff>
    </xdr:from>
    <xdr:to>
      <xdr:col>11</xdr:col>
      <xdr:colOff>790575</xdr:colOff>
      <xdr:row>1288</xdr:row>
      <xdr:rowOff>409575</xdr:rowOff>
    </xdr:to>
    <xdr:pic>
      <xdr:nvPicPr>
        <xdr:cNvPr id="252" name="Picture 1218">
          <a:extLst>
            <a:ext uri="{FF2B5EF4-FFF2-40B4-BE49-F238E27FC236}">
              <a16:creationId xmlns:a16="http://schemas.microsoft.com/office/drawing/2014/main" xmlns="" id="{00000000-0008-0000-02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394782675"/>
          <a:ext cx="314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1290</xdr:row>
      <xdr:rowOff>38100</xdr:rowOff>
    </xdr:from>
    <xdr:to>
      <xdr:col>11</xdr:col>
      <xdr:colOff>676275</xdr:colOff>
      <xdr:row>1290</xdr:row>
      <xdr:rowOff>247650</xdr:rowOff>
    </xdr:to>
    <xdr:pic>
      <xdr:nvPicPr>
        <xdr:cNvPr id="254" name="Picture 1222">
          <a:extLst>
            <a:ext uri="{FF2B5EF4-FFF2-40B4-BE49-F238E27FC236}">
              <a16:creationId xmlns:a16="http://schemas.microsoft.com/office/drawing/2014/main" xmlns="" id="{00000000-0008-0000-02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395325600"/>
          <a:ext cx="2381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1291</xdr:row>
      <xdr:rowOff>38100</xdr:rowOff>
    </xdr:from>
    <xdr:to>
      <xdr:col>11</xdr:col>
      <xdr:colOff>714375</xdr:colOff>
      <xdr:row>1291</xdr:row>
      <xdr:rowOff>266700</xdr:rowOff>
    </xdr:to>
    <xdr:pic>
      <xdr:nvPicPr>
        <xdr:cNvPr id="255" name="Picture 1224">
          <a:extLst>
            <a:ext uri="{FF2B5EF4-FFF2-40B4-BE49-F238E27FC236}">
              <a16:creationId xmlns:a16="http://schemas.microsoft.com/office/drawing/2014/main" xmlns="" id="{00000000-0008-0000-02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6355" y="305519282"/>
          <a:ext cx="371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1292</xdr:row>
      <xdr:rowOff>104775</xdr:rowOff>
    </xdr:from>
    <xdr:to>
      <xdr:col>11</xdr:col>
      <xdr:colOff>714375</xdr:colOff>
      <xdr:row>1293</xdr:row>
      <xdr:rowOff>161925</xdr:rowOff>
    </xdr:to>
    <xdr:pic>
      <xdr:nvPicPr>
        <xdr:cNvPr id="256" name="Picture 1226">
          <a:extLst>
            <a:ext uri="{FF2B5EF4-FFF2-40B4-BE49-F238E27FC236}">
              <a16:creationId xmlns:a16="http://schemas.microsoft.com/office/drawing/2014/main" xmlns="" id="{00000000-0008-0000-02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6830" y="305874593"/>
          <a:ext cx="381000" cy="253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314325</xdr:colOff>
      <xdr:row>1298</xdr:row>
      <xdr:rowOff>9525</xdr:rowOff>
    </xdr:from>
    <xdr:to>
      <xdr:col>11</xdr:col>
      <xdr:colOff>723900</xdr:colOff>
      <xdr:row>1298</xdr:row>
      <xdr:rowOff>495300</xdr:rowOff>
    </xdr:to>
    <xdr:pic>
      <xdr:nvPicPr>
        <xdr:cNvPr id="257" name="Picture 1233">
          <a:extLst>
            <a:ext uri="{FF2B5EF4-FFF2-40B4-BE49-F238E27FC236}">
              <a16:creationId xmlns:a16="http://schemas.microsoft.com/office/drawing/2014/main" xmlns="" id="{00000000-0008-0000-02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397583025"/>
          <a:ext cx="2952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285750</xdr:colOff>
      <xdr:row>1299</xdr:row>
      <xdr:rowOff>19050</xdr:rowOff>
    </xdr:from>
    <xdr:to>
      <xdr:col>11</xdr:col>
      <xdr:colOff>762000</xdr:colOff>
      <xdr:row>1300</xdr:row>
      <xdr:rowOff>0</xdr:rowOff>
    </xdr:to>
    <xdr:pic>
      <xdr:nvPicPr>
        <xdr:cNvPr id="258" name="Picture 1234">
          <a:extLst>
            <a:ext uri="{FF2B5EF4-FFF2-40B4-BE49-F238E27FC236}">
              <a16:creationId xmlns:a16="http://schemas.microsoft.com/office/drawing/2014/main" xmlns="" id="{00000000-0008-0000-02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397783050"/>
          <a:ext cx="3238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314325</xdr:colOff>
      <xdr:row>1302</xdr:row>
      <xdr:rowOff>19050</xdr:rowOff>
    </xdr:from>
    <xdr:to>
      <xdr:col>11</xdr:col>
      <xdr:colOff>723900</xdr:colOff>
      <xdr:row>1302</xdr:row>
      <xdr:rowOff>523875</xdr:rowOff>
    </xdr:to>
    <xdr:pic>
      <xdr:nvPicPr>
        <xdr:cNvPr id="259" name="Picture 1240">
          <a:extLst>
            <a:ext uri="{FF2B5EF4-FFF2-40B4-BE49-F238E27FC236}">
              <a16:creationId xmlns:a16="http://schemas.microsoft.com/office/drawing/2014/main" xmlns="" id="{00000000-0008-0000-02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398354550"/>
          <a:ext cx="2952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281811</xdr:colOff>
      <xdr:row>1307</xdr:row>
      <xdr:rowOff>0</xdr:rowOff>
    </xdr:from>
    <xdr:to>
      <xdr:col>11</xdr:col>
      <xdr:colOff>683579</xdr:colOff>
      <xdr:row>1307</xdr:row>
      <xdr:rowOff>0</xdr:rowOff>
    </xdr:to>
    <xdr:pic>
      <xdr:nvPicPr>
        <xdr:cNvPr id="260" name="Picture 1243">
          <a:extLst>
            <a:ext uri="{FF2B5EF4-FFF2-40B4-BE49-F238E27FC236}">
              <a16:creationId xmlns:a16="http://schemas.microsoft.com/office/drawing/2014/main" xmlns="" id="{00000000-0008-0000-02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6097" y="302758928"/>
          <a:ext cx="401768" cy="231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352425</xdr:colOff>
      <xdr:row>1303</xdr:row>
      <xdr:rowOff>9525</xdr:rowOff>
    </xdr:from>
    <xdr:to>
      <xdr:col>11</xdr:col>
      <xdr:colOff>676275</xdr:colOff>
      <xdr:row>1303</xdr:row>
      <xdr:rowOff>333375</xdr:rowOff>
    </xdr:to>
    <xdr:pic>
      <xdr:nvPicPr>
        <xdr:cNvPr id="261" name="Picture 1245">
          <a:extLst>
            <a:ext uri="{FF2B5EF4-FFF2-40B4-BE49-F238E27FC236}">
              <a16:creationId xmlns:a16="http://schemas.microsoft.com/office/drawing/2014/main" xmlns="" id="{00000000-0008-0000-02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398535525"/>
          <a:ext cx="2571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1304</xdr:row>
      <xdr:rowOff>38100</xdr:rowOff>
    </xdr:from>
    <xdr:to>
      <xdr:col>11</xdr:col>
      <xdr:colOff>714375</xdr:colOff>
      <xdr:row>1304</xdr:row>
      <xdr:rowOff>371475</xdr:rowOff>
    </xdr:to>
    <xdr:pic>
      <xdr:nvPicPr>
        <xdr:cNvPr id="262" name="Picture 1247">
          <a:extLst>
            <a:ext uri="{FF2B5EF4-FFF2-40B4-BE49-F238E27FC236}">
              <a16:creationId xmlns:a16="http://schemas.microsoft.com/office/drawing/2014/main" xmlns="" id="{00000000-0008-0000-02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3987546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171450</xdr:colOff>
      <xdr:row>1460</xdr:row>
      <xdr:rowOff>9525</xdr:rowOff>
    </xdr:from>
    <xdr:to>
      <xdr:col>11</xdr:col>
      <xdr:colOff>847725</xdr:colOff>
      <xdr:row>1460</xdr:row>
      <xdr:rowOff>523875</xdr:rowOff>
    </xdr:to>
    <xdr:pic>
      <xdr:nvPicPr>
        <xdr:cNvPr id="263" name="Picture 1252">
          <a:extLst>
            <a:ext uri="{FF2B5EF4-FFF2-40B4-BE49-F238E27FC236}">
              <a16:creationId xmlns:a16="http://schemas.microsoft.com/office/drawing/2014/main" xmlns="" id="{00000000-0008-0000-02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399297525"/>
          <a:ext cx="4381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163285</xdr:colOff>
      <xdr:row>1316</xdr:row>
      <xdr:rowOff>73478</xdr:rowOff>
    </xdr:from>
    <xdr:to>
      <xdr:col>11</xdr:col>
      <xdr:colOff>1015228</xdr:colOff>
      <xdr:row>1319</xdr:row>
      <xdr:rowOff>27216</xdr:rowOff>
    </xdr:to>
    <xdr:pic>
      <xdr:nvPicPr>
        <xdr:cNvPr id="273" name="Picture 1279">
          <a:extLst>
            <a:ext uri="{FF2B5EF4-FFF2-40B4-BE49-F238E27FC236}">
              <a16:creationId xmlns:a16="http://schemas.microsoft.com/office/drawing/2014/main" xmlns="" id="{00000000-0008-0000-02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7571" y="315337371"/>
          <a:ext cx="851943" cy="7429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220434</xdr:colOff>
      <xdr:row>1342</xdr:row>
      <xdr:rowOff>78922</xdr:rowOff>
    </xdr:from>
    <xdr:to>
      <xdr:col>11</xdr:col>
      <xdr:colOff>997805</xdr:colOff>
      <xdr:row>1345</xdr:row>
      <xdr:rowOff>27215</xdr:rowOff>
    </xdr:to>
    <xdr:pic>
      <xdr:nvPicPr>
        <xdr:cNvPr id="277" name="Picture 1289">
          <a:extLst>
            <a:ext uri="{FF2B5EF4-FFF2-40B4-BE49-F238E27FC236}">
              <a16:creationId xmlns:a16="http://schemas.microsoft.com/office/drawing/2014/main" xmlns="" id="{00000000-0008-0000-02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9522" y="320130128"/>
          <a:ext cx="777371" cy="519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200025</xdr:colOff>
      <xdr:row>1363</xdr:row>
      <xdr:rowOff>19050</xdr:rowOff>
    </xdr:from>
    <xdr:to>
      <xdr:col>11</xdr:col>
      <xdr:colOff>828675</xdr:colOff>
      <xdr:row>1363</xdr:row>
      <xdr:rowOff>533400</xdr:rowOff>
    </xdr:to>
    <xdr:pic>
      <xdr:nvPicPr>
        <xdr:cNvPr id="279" name="Picture 1295">
          <a:extLst>
            <a:ext uri="{FF2B5EF4-FFF2-40B4-BE49-F238E27FC236}">
              <a16:creationId xmlns:a16="http://schemas.microsoft.com/office/drawing/2014/main" xmlns="" id="{00000000-0008-0000-02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414166050"/>
          <a:ext cx="4095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200025</xdr:colOff>
      <xdr:row>1364</xdr:row>
      <xdr:rowOff>9525</xdr:rowOff>
    </xdr:from>
    <xdr:to>
      <xdr:col>11</xdr:col>
      <xdr:colOff>828675</xdr:colOff>
      <xdr:row>1365</xdr:row>
      <xdr:rowOff>247650</xdr:rowOff>
    </xdr:to>
    <xdr:pic>
      <xdr:nvPicPr>
        <xdr:cNvPr id="280" name="Picture 1296">
          <a:extLst>
            <a:ext uri="{FF2B5EF4-FFF2-40B4-BE49-F238E27FC236}">
              <a16:creationId xmlns:a16="http://schemas.microsoft.com/office/drawing/2014/main" xmlns="" id="{00000000-0008-0000-02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414347025"/>
          <a:ext cx="4095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190500</xdr:colOff>
      <xdr:row>1366</xdr:row>
      <xdr:rowOff>114300</xdr:rowOff>
    </xdr:from>
    <xdr:to>
      <xdr:col>11</xdr:col>
      <xdr:colOff>828675</xdr:colOff>
      <xdr:row>1369</xdr:row>
      <xdr:rowOff>47625</xdr:rowOff>
    </xdr:to>
    <xdr:pic>
      <xdr:nvPicPr>
        <xdr:cNvPr id="281" name="Picture 1298">
          <a:extLst>
            <a:ext uri="{FF2B5EF4-FFF2-40B4-BE49-F238E27FC236}">
              <a16:creationId xmlns:a16="http://schemas.microsoft.com/office/drawing/2014/main" xmlns="" id="{00000000-0008-0000-02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414832800"/>
          <a:ext cx="419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1374</xdr:row>
      <xdr:rowOff>19050</xdr:rowOff>
    </xdr:from>
    <xdr:to>
      <xdr:col>11</xdr:col>
      <xdr:colOff>723900</xdr:colOff>
      <xdr:row>1374</xdr:row>
      <xdr:rowOff>466725</xdr:rowOff>
    </xdr:to>
    <xdr:pic>
      <xdr:nvPicPr>
        <xdr:cNvPr id="282" name="Picture 1306">
          <a:extLst>
            <a:ext uri="{FF2B5EF4-FFF2-40B4-BE49-F238E27FC236}">
              <a16:creationId xmlns:a16="http://schemas.microsoft.com/office/drawing/2014/main" xmlns="" id="{00000000-0008-0000-02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0800" y="416261550"/>
          <a:ext cx="3048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346982</xdr:colOff>
      <xdr:row>1376</xdr:row>
      <xdr:rowOff>40823</xdr:rowOff>
    </xdr:from>
    <xdr:to>
      <xdr:col>11</xdr:col>
      <xdr:colOff>689882</xdr:colOff>
      <xdr:row>1376</xdr:row>
      <xdr:rowOff>462643</xdr:rowOff>
    </xdr:to>
    <xdr:pic>
      <xdr:nvPicPr>
        <xdr:cNvPr id="283" name="Picture 1308">
          <a:extLst>
            <a:ext uri="{FF2B5EF4-FFF2-40B4-BE49-F238E27FC236}">
              <a16:creationId xmlns:a16="http://schemas.microsoft.com/office/drawing/2014/main" xmlns="" id="{00000000-0008-0000-02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1268" y="328558073"/>
          <a:ext cx="342900" cy="421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371475</xdr:colOff>
      <xdr:row>1377</xdr:row>
      <xdr:rowOff>19050</xdr:rowOff>
    </xdr:from>
    <xdr:to>
      <xdr:col>11</xdr:col>
      <xdr:colOff>647700</xdr:colOff>
      <xdr:row>1377</xdr:row>
      <xdr:rowOff>523875</xdr:rowOff>
    </xdr:to>
    <xdr:pic>
      <xdr:nvPicPr>
        <xdr:cNvPr id="284" name="Picture 1313">
          <a:extLst>
            <a:ext uri="{FF2B5EF4-FFF2-40B4-BE49-F238E27FC236}">
              <a16:creationId xmlns:a16="http://schemas.microsoft.com/office/drawing/2014/main" xmlns="" id="{00000000-0008-0000-02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17023550"/>
          <a:ext cx="238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1378</xdr:row>
      <xdr:rowOff>19050</xdr:rowOff>
    </xdr:from>
    <xdr:to>
      <xdr:col>11</xdr:col>
      <xdr:colOff>714375</xdr:colOff>
      <xdr:row>1379</xdr:row>
      <xdr:rowOff>0</xdr:rowOff>
    </xdr:to>
    <xdr:pic>
      <xdr:nvPicPr>
        <xdr:cNvPr id="285" name="Picture 1316">
          <a:extLst>
            <a:ext uri="{FF2B5EF4-FFF2-40B4-BE49-F238E27FC236}">
              <a16:creationId xmlns:a16="http://schemas.microsoft.com/office/drawing/2014/main" xmlns="" id="{00000000-0008-0000-02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417214050"/>
          <a:ext cx="2667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1380</xdr:row>
      <xdr:rowOff>19050</xdr:rowOff>
    </xdr:from>
    <xdr:to>
      <xdr:col>11</xdr:col>
      <xdr:colOff>676275</xdr:colOff>
      <xdr:row>1380</xdr:row>
      <xdr:rowOff>571500</xdr:rowOff>
    </xdr:to>
    <xdr:pic>
      <xdr:nvPicPr>
        <xdr:cNvPr id="286" name="Picture 1323">
          <a:extLst>
            <a:ext uri="{FF2B5EF4-FFF2-40B4-BE49-F238E27FC236}">
              <a16:creationId xmlns:a16="http://schemas.microsoft.com/office/drawing/2014/main" xmlns="" id="{00000000-0008-0000-02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17595050"/>
          <a:ext cx="2762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1381</xdr:row>
      <xdr:rowOff>19050</xdr:rowOff>
    </xdr:from>
    <xdr:to>
      <xdr:col>11</xdr:col>
      <xdr:colOff>676275</xdr:colOff>
      <xdr:row>1382</xdr:row>
      <xdr:rowOff>276225</xdr:rowOff>
    </xdr:to>
    <xdr:pic>
      <xdr:nvPicPr>
        <xdr:cNvPr id="287" name="Picture 1324">
          <a:extLst>
            <a:ext uri="{FF2B5EF4-FFF2-40B4-BE49-F238E27FC236}">
              <a16:creationId xmlns:a16="http://schemas.microsoft.com/office/drawing/2014/main" xmlns="" id="{00000000-0008-0000-02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17785550"/>
          <a:ext cx="276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438150</xdr:colOff>
      <xdr:row>1384</xdr:row>
      <xdr:rowOff>114300</xdr:rowOff>
    </xdr:from>
    <xdr:to>
      <xdr:col>11</xdr:col>
      <xdr:colOff>571500</xdr:colOff>
      <xdr:row>1386</xdr:row>
      <xdr:rowOff>47625</xdr:rowOff>
    </xdr:to>
    <xdr:pic>
      <xdr:nvPicPr>
        <xdr:cNvPr id="288" name="Picture 1330">
          <a:extLst>
            <a:ext uri="{FF2B5EF4-FFF2-40B4-BE49-F238E27FC236}">
              <a16:creationId xmlns:a16="http://schemas.microsoft.com/office/drawing/2014/main" xmlns="" id="{00000000-0008-0000-02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418452300"/>
          <a:ext cx="133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228600</xdr:colOff>
      <xdr:row>1392</xdr:row>
      <xdr:rowOff>95250</xdr:rowOff>
    </xdr:from>
    <xdr:to>
      <xdr:col>11</xdr:col>
      <xdr:colOff>762000</xdr:colOff>
      <xdr:row>1394</xdr:row>
      <xdr:rowOff>57150</xdr:rowOff>
    </xdr:to>
    <xdr:pic>
      <xdr:nvPicPr>
        <xdr:cNvPr id="296" name="Picture 1350">
          <a:extLst>
            <a:ext uri="{FF2B5EF4-FFF2-40B4-BE49-F238E27FC236}">
              <a16:creationId xmlns:a16="http://schemas.microsoft.com/office/drawing/2014/main" xmlns="" id="{00000000-0008-0000-02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4600" y="422243250"/>
          <a:ext cx="3810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276225</xdr:colOff>
      <xdr:row>1399</xdr:row>
      <xdr:rowOff>19050</xdr:rowOff>
    </xdr:from>
    <xdr:to>
      <xdr:col>11</xdr:col>
      <xdr:colOff>752475</xdr:colOff>
      <xdr:row>1399</xdr:row>
      <xdr:rowOff>447675</xdr:rowOff>
    </xdr:to>
    <xdr:pic>
      <xdr:nvPicPr>
        <xdr:cNvPr id="298" name="Picture 1354">
          <a:extLst>
            <a:ext uri="{FF2B5EF4-FFF2-40B4-BE49-F238E27FC236}">
              <a16:creationId xmlns:a16="http://schemas.microsoft.com/office/drawing/2014/main" xmlns="" id="{00000000-0008-0000-02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423691050"/>
          <a:ext cx="3333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1398</xdr:row>
      <xdr:rowOff>142009</xdr:rowOff>
    </xdr:from>
    <xdr:to>
      <xdr:col>11</xdr:col>
      <xdr:colOff>779416</xdr:colOff>
      <xdr:row>1398</xdr:row>
      <xdr:rowOff>544286</xdr:rowOff>
    </xdr:to>
    <xdr:pic>
      <xdr:nvPicPr>
        <xdr:cNvPr id="299" name="Picture 1356">
          <a:extLst>
            <a:ext uri="{FF2B5EF4-FFF2-40B4-BE49-F238E27FC236}">
              <a16:creationId xmlns:a16="http://schemas.microsoft.com/office/drawing/2014/main" xmlns="" id="{00000000-0008-0000-02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0829" y="339150366"/>
          <a:ext cx="436516" cy="40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1404</xdr:row>
      <xdr:rowOff>38100</xdr:rowOff>
    </xdr:from>
    <xdr:to>
      <xdr:col>11</xdr:col>
      <xdr:colOff>904875</xdr:colOff>
      <xdr:row>1404</xdr:row>
      <xdr:rowOff>485775</xdr:rowOff>
    </xdr:to>
    <xdr:pic>
      <xdr:nvPicPr>
        <xdr:cNvPr id="300" name="Picture 1360">
          <a:extLst>
            <a:ext uri="{FF2B5EF4-FFF2-40B4-BE49-F238E27FC236}">
              <a16:creationId xmlns:a16="http://schemas.microsoft.com/office/drawing/2014/main" xmlns="" id="{00000000-0008-0000-02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424091100"/>
          <a:ext cx="4857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190500</xdr:colOff>
      <xdr:row>1403</xdr:row>
      <xdr:rowOff>9525</xdr:rowOff>
    </xdr:from>
    <xdr:to>
      <xdr:col>11</xdr:col>
      <xdr:colOff>847725</xdr:colOff>
      <xdr:row>1403</xdr:row>
      <xdr:rowOff>371475</xdr:rowOff>
    </xdr:to>
    <xdr:pic>
      <xdr:nvPicPr>
        <xdr:cNvPr id="301" name="Picture 1362">
          <a:extLst>
            <a:ext uri="{FF2B5EF4-FFF2-40B4-BE49-F238E27FC236}">
              <a16:creationId xmlns:a16="http://schemas.microsoft.com/office/drawing/2014/main" xmlns="" id="{00000000-0008-0000-02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423872025"/>
          <a:ext cx="4191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142875</xdr:colOff>
      <xdr:row>1405</xdr:row>
      <xdr:rowOff>19050</xdr:rowOff>
    </xdr:from>
    <xdr:to>
      <xdr:col>11</xdr:col>
      <xdr:colOff>904875</xdr:colOff>
      <xdr:row>1405</xdr:row>
      <xdr:rowOff>542925</xdr:rowOff>
    </xdr:to>
    <xdr:pic>
      <xdr:nvPicPr>
        <xdr:cNvPr id="302" name="Picture 1364">
          <a:extLst>
            <a:ext uri="{FF2B5EF4-FFF2-40B4-BE49-F238E27FC236}">
              <a16:creationId xmlns:a16="http://schemas.microsoft.com/office/drawing/2014/main" xmlns="" id="{00000000-0008-0000-02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5" y="424262550"/>
          <a:ext cx="4667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314325</xdr:colOff>
      <xdr:row>1409</xdr:row>
      <xdr:rowOff>19050</xdr:rowOff>
    </xdr:from>
    <xdr:to>
      <xdr:col>11</xdr:col>
      <xdr:colOff>723900</xdr:colOff>
      <xdr:row>1410</xdr:row>
      <xdr:rowOff>0</xdr:rowOff>
    </xdr:to>
    <xdr:pic>
      <xdr:nvPicPr>
        <xdr:cNvPr id="305" name="Picture 1371">
          <a:extLst>
            <a:ext uri="{FF2B5EF4-FFF2-40B4-BE49-F238E27FC236}">
              <a16:creationId xmlns:a16="http://schemas.microsoft.com/office/drawing/2014/main" xmlns="" id="{00000000-0008-0000-02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425596050"/>
          <a:ext cx="2952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149679</xdr:colOff>
      <xdr:row>659</xdr:row>
      <xdr:rowOff>161925</xdr:rowOff>
    </xdr:from>
    <xdr:to>
      <xdr:col>11</xdr:col>
      <xdr:colOff>978354</xdr:colOff>
      <xdr:row>662</xdr:row>
      <xdr:rowOff>66675</xdr:rowOff>
    </xdr:to>
    <xdr:pic>
      <xdr:nvPicPr>
        <xdr:cNvPr id="306" name="Picture 1374">
          <a:extLst>
            <a:ext uri="{FF2B5EF4-FFF2-40B4-BE49-F238E27FC236}">
              <a16:creationId xmlns:a16="http://schemas.microsoft.com/office/drawing/2014/main" xmlns="" id="{00000000-0008-0000-02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9" y="195243450"/>
          <a:ext cx="457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310243</xdr:colOff>
      <xdr:row>1411</xdr:row>
      <xdr:rowOff>81643</xdr:rowOff>
    </xdr:from>
    <xdr:to>
      <xdr:col>11</xdr:col>
      <xdr:colOff>662668</xdr:colOff>
      <xdr:row>1413</xdr:row>
      <xdr:rowOff>68036</xdr:rowOff>
    </xdr:to>
    <xdr:pic>
      <xdr:nvPicPr>
        <xdr:cNvPr id="307" name="Picture 1376">
          <a:extLst>
            <a:ext uri="{FF2B5EF4-FFF2-40B4-BE49-F238E27FC236}">
              <a16:creationId xmlns:a16="http://schemas.microsoft.com/office/drawing/2014/main" xmlns="" id="{00000000-0008-0000-02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8172" y="346696393"/>
          <a:ext cx="352425" cy="367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190500</xdr:colOff>
      <xdr:row>1417</xdr:row>
      <xdr:rowOff>95250</xdr:rowOff>
    </xdr:from>
    <xdr:to>
      <xdr:col>11</xdr:col>
      <xdr:colOff>828675</xdr:colOff>
      <xdr:row>1419</xdr:row>
      <xdr:rowOff>28575</xdr:rowOff>
    </xdr:to>
    <xdr:pic>
      <xdr:nvPicPr>
        <xdr:cNvPr id="308" name="Picture 1380">
          <a:extLst>
            <a:ext uri="{FF2B5EF4-FFF2-40B4-BE49-F238E27FC236}">
              <a16:creationId xmlns:a16="http://schemas.microsoft.com/office/drawing/2014/main" xmlns="" id="{00000000-0008-0000-02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427196250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190500</xdr:colOff>
      <xdr:row>1425</xdr:row>
      <xdr:rowOff>123825</xdr:rowOff>
    </xdr:from>
    <xdr:to>
      <xdr:col>11</xdr:col>
      <xdr:colOff>828675</xdr:colOff>
      <xdr:row>1427</xdr:row>
      <xdr:rowOff>66675</xdr:rowOff>
    </xdr:to>
    <xdr:pic>
      <xdr:nvPicPr>
        <xdr:cNvPr id="309" name="Picture 1381">
          <a:extLst>
            <a:ext uri="{FF2B5EF4-FFF2-40B4-BE49-F238E27FC236}">
              <a16:creationId xmlns:a16="http://schemas.microsoft.com/office/drawing/2014/main" xmlns="" id="{00000000-0008-0000-02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428939325"/>
          <a:ext cx="419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1420</xdr:row>
      <xdr:rowOff>123825</xdr:rowOff>
    </xdr:from>
    <xdr:to>
      <xdr:col>11</xdr:col>
      <xdr:colOff>676275</xdr:colOff>
      <xdr:row>1422</xdr:row>
      <xdr:rowOff>152400</xdr:rowOff>
    </xdr:to>
    <xdr:pic>
      <xdr:nvPicPr>
        <xdr:cNvPr id="310" name="Picture 1383">
          <a:extLst>
            <a:ext uri="{FF2B5EF4-FFF2-40B4-BE49-F238E27FC236}">
              <a16:creationId xmlns:a16="http://schemas.microsoft.com/office/drawing/2014/main" xmlns="" id="{00000000-0008-0000-02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2729" y="348643575"/>
          <a:ext cx="371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1429</xdr:row>
      <xdr:rowOff>27214</xdr:rowOff>
    </xdr:from>
    <xdr:to>
      <xdr:col>11</xdr:col>
      <xdr:colOff>676275</xdr:colOff>
      <xdr:row>1430</xdr:row>
      <xdr:rowOff>136071</xdr:rowOff>
    </xdr:to>
    <xdr:pic>
      <xdr:nvPicPr>
        <xdr:cNvPr id="311" name="Picture 1384">
          <a:extLst>
            <a:ext uri="{FF2B5EF4-FFF2-40B4-BE49-F238E27FC236}">
              <a16:creationId xmlns:a16="http://schemas.microsoft.com/office/drawing/2014/main" xmlns="" id="{00000000-0008-0000-02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2729" y="350261464"/>
          <a:ext cx="371475" cy="408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295275</xdr:colOff>
      <xdr:row>1431</xdr:row>
      <xdr:rowOff>47625</xdr:rowOff>
    </xdr:from>
    <xdr:to>
      <xdr:col>11</xdr:col>
      <xdr:colOff>657225</xdr:colOff>
      <xdr:row>1433</xdr:row>
      <xdr:rowOff>152400</xdr:rowOff>
    </xdr:to>
    <xdr:pic>
      <xdr:nvPicPr>
        <xdr:cNvPr id="315" name="Picture 1400">
          <a:extLst>
            <a:ext uri="{FF2B5EF4-FFF2-40B4-BE49-F238E27FC236}">
              <a16:creationId xmlns:a16="http://schemas.microsoft.com/office/drawing/2014/main" xmlns="" id="{00000000-0008-0000-02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1275" y="434006625"/>
          <a:ext cx="314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381000</xdr:colOff>
      <xdr:row>1434</xdr:row>
      <xdr:rowOff>19050</xdr:rowOff>
    </xdr:from>
    <xdr:to>
      <xdr:col>11</xdr:col>
      <xdr:colOff>638175</xdr:colOff>
      <xdr:row>1434</xdr:row>
      <xdr:rowOff>390525</xdr:rowOff>
    </xdr:to>
    <xdr:pic>
      <xdr:nvPicPr>
        <xdr:cNvPr id="317" name="Picture 1405">
          <a:extLst>
            <a:ext uri="{FF2B5EF4-FFF2-40B4-BE49-F238E27FC236}">
              <a16:creationId xmlns:a16="http://schemas.microsoft.com/office/drawing/2014/main" xmlns="" id="{00000000-0008-0000-02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0" y="434930550"/>
          <a:ext cx="228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361950</xdr:colOff>
      <xdr:row>1435</xdr:row>
      <xdr:rowOff>95250</xdr:rowOff>
    </xdr:from>
    <xdr:to>
      <xdr:col>11</xdr:col>
      <xdr:colOff>676275</xdr:colOff>
      <xdr:row>1436</xdr:row>
      <xdr:rowOff>152400</xdr:rowOff>
    </xdr:to>
    <xdr:pic>
      <xdr:nvPicPr>
        <xdr:cNvPr id="319" name="Picture 1410">
          <a:extLst>
            <a:ext uri="{FF2B5EF4-FFF2-40B4-BE49-F238E27FC236}">
              <a16:creationId xmlns:a16="http://schemas.microsoft.com/office/drawing/2014/main" xmlns="" id="{00000000-0008-0000-02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7950" y="436149750"/>
          <a:ext cx="2476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71004</xdr:colOff>
      <xdr:row>1442</xdr:row>
      <xdr:rowOff>71005</xdr:rowOff>
    </xdr:from>
    <xdr:to>
      <xdr:col>11</xdr:col>
      <xdr:colOff>1125681</xdr:colOff>
      <xdr:row>1442</xdr:row>
      <xdr:rowOff>744682</xdr:rowOff>
    </xdr:to>
    <xdr:pic>
      <xdr:nvPicPr>
        <xdr:cNvPr id="329" name="Picture 1438">
          <a:extLst>
            <a:ext uri="{FF2B5EF4-FFF2-40B4-BE49-F238E27FC236}">
              <a16:creationId xmlns:a16="http://schemas.microsoft.com/office/drawing/2014/main" xmlns="" id="{00000000-0008-0000-02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6459" y="364151141"/>
          <a:ext cx="1054677" cy="673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390525</xdr:colOff>
      <xdr:row>1444</xdr:row>
      <xdr:rowOff>76200</xdr:rowOff>
    </xdr:from>
    <xdr:to>
      <xdr:col>11</xdr:col>
      <xdr:colOff>485775</xdr:colOff>
      <xdr:row>1444</xdr:row>
      <xdr:rowOff>219075</xdr:rowOff>
    </xdr:to>
    <xdr:pic>
      <xdr:nvPicPr>
        <xdr:cNvPr id="330" name="Picture 1442">
          <a:extLst>
            <a:ext uri="{FF2B5EF4-FFF2-40B4-BE49-F238E27FC236}">
              <a16:creationId xmlns:a16="http://schemas.microsoft.com/office/drawing/2014/main" xmlns="" id="{00000000-0008-0000-02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375" y="357930450"/>
          <a:ext cx="952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247650</xdr:colOff>
      <xdr:row>1551</xdr:row>
      <xdr:rowOff>66675</xdr:rowOff>
    </xdr:from>
    <xdr:to>
      <xdr:col>11</xdr:col>
      <xdr:colOff>848590</xdr:colOff>
      <xdr:row>1554</xdr:row>
      <xdr:rowOff>103909</xdr:rowOff>
    </xdr:to>
    <xdr:pic>
      <xdr:nvPicPr>
        <xdr:cNvPr id="340" name="Picture 1486">
          <a:extLst>
            <a:ext uri="{FF2B5EF4-FFF2-40B4-BE49-F238E27FC236}">
              <a16:creationId xmlns:a16="http://schemas.microsoft.com/office/drawing/2014/main" xmlns="" id="{00000000-0008-0000-02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11105" y="416580493"/>
          <a:ext cx="600940" cy="626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295646</xdr:colOff>
      <xdr:row>1446</xdr:row>
      <xdr:rowOff>86590</xdr:rowOff>
    </xdr:from>
    <xdr:to>
      <xdr:col>11</xdr:col>
      <xdr:colOff>914771</xdr:colOff>
      <xdr:row>1448</xdr:row>
      <xdr:rowOff>194086</xdr:rowOff>
    </xdr:to>
    <xdr:pic>
      <xdr:nvPicPr>
        <xdr:cNvPr id="356" name="Picture 1565">
          <a:extLst>
            <a:ext uri="{FF2B5EF4-FFF2-40B4-BE49-F238E27FC236}">
              <a16:creationId xmlns:a16="http://schemas.microsoft.com/office/drawing/2014/main" xmlns="" id="{00000000-0008-0000-02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101" y="371353772"/>
          <a:ext cx="619125" cy="5231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314325</xdr:colOff>
      <xdr:row>1451</xdr:row>
      <xdr:rowOff>152400</xdr:rowOff>
    </xdr:from>
    <xdr:to>
      <xdr:col>11</xdr:col>
      <xdr:colOff>695325</xdr:colOff>
      <xdr:row>1453</xdr:row>
      <xdr:rowOff>152400</xdr:rowOff>
    </xdr:to>
    <xdr:pic>
      <xdr:nvPicPr>
        <xdr:cNvPr id="359" name="Picture 1569">
          <a:extLst>
            <a:ext uri="{FF2B5EF4-FFF2-40B4-BE49-F238E27FC236}">
              <a16:creationId xmlns:a16="http://schemas.microsoft.com/office/drawing/2014/main" xmlns="" id="{00000000-0008-0000-02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5" y="513168900"/>
          <a:ext cx="295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276225</xdr:colOff>
      <xdr:row>1506</xdr:row>
      <xdr:rowOff>28575</xdr:rowOff>
    </xdr:from>
    <xdr:to>
      <xdr:col>11</xdr:col>
      <xdr:colOff>695325</xdr:colOff>
      <xdr:row>1507</xdr:row>
      <xdr:rowOff>200025</xdr:rowOff>
    </xdr:to>
    <xdr:pic>
      <xdr:nvPicPr>
        <xdr:cNvPr id="467" name="Picture 1743">
          <a:extLst>
            <a:ext uri="{FF2B5EF4-FFF2-40B4-BE49-F238E27FC236}">
              <a16:creationId xmlns:a16="http://schemas.microsoft.com/office/drawing/2014/main" xmlns="" id="{00000000-0008-0000-02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2225" y="559717575"/>
          <a:ext cx="333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339146</xdr:colOff>
      <xdr:row>621</xdr:row>
      <xdr:rowOff>236681</xdr:rowOff>
    </xdr:from>
    <xdr:to>
      <xdr:col>11</xdr:col>
      <xdr:colOff>946727</xdr:colOff>
      <xdr:row>624</xdr:row>
      <xdr:rowOff>227509</xdr:rowOff>
    </xdr:to>
    <xdr:pic>
      <xdr:nvPicPr>
        <xdr:cNvPr id="492" name="Picture 1817">
          <a:extLst>
            <a:ext uri="{FF2B5EF4-FFF2-40B4-BE49-F238E27FC236}">
              <a16:creationId xmlns:a16="http://schemas.microsoft.com/office/drawing/2014/main" xmlns="" id="{00000000-0008-0000-02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2601" y="140421590"/>
          <a:ext cx="607581" cy="752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419964</xdr:colOff>
      <xdr:row>635</xdr:row>
      <xdr:rowOff>0</xdr:rowOff>
    </xdr:from>
    <xdr:to>
      <xdr:col>11</xdr:col>
      <xdr:colOff>946727</xdr:colOff>
      <xdr:row>637</xdr:row>
      <xdr:rowOff>129665</xdr:rowOff>
    </xdr:to>
    <xdr:pic>
      <xdr:nvPicPr>
        <xdr:cNvPr id="493" name="Picture 1818">
          <a:extLst>
            <a:ext uri="{FF2B5EF4-FFF2-40B4-BE49-F238E27FC236}">
              <a16:creationId xmlns:a16="http://schemas.microsoft.com/office/drawing/2014/main" xmlns="" id="{00000000-0008-0000-02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3419" y="143856363"/>
          <a:ext cx="526763" cy="603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329911</xdr:colOff>
      <xdr:row>648</xdr:row>
      <xdr:rowOff>0</xdr:rowOff>
    </xdr:from>
    <xdr:to>
      <xdr:col>11</xdr:col>
      <xdr:colOff>946727</xdr:colOff>
      <xdr:row>651</xdr:row>
      <xdr:rowOff>138970</xdr:rowOff>
    </xdr:to>
    <xdr:pic>
      <xdr:nvPicPr>
        <xdr:cNvPr id="494" name="Picture 1820">
          <a:extLst>
            <a:ext uri="{FF2B5EF4-FFF2-40B4-BE49-F238E27FC236}">
              <a16:creationId xmlns:a16="http://schemas.microsoft.com/office/drawing/2014/main" xmlns="" id="{00000000-0008-0000-02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3366" y="146557999"/>
          <a:ext cx="616816" cy="854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333375</xdr:colOff>
      <xdr:row>1383</xdr:row>
      <xdr:rowOff>47625</xdr:rowOff>
    </xdr:from>
    <xdr:to>
      <xdr:col>11</xdr:col>
      <xdr:colOff>676275</xdr:colOff>
      <xdr:row>1383</xdr:row>
      <xdr:rowOff>590550</xdr:rowOff>
    </xdr:to>
    <xdr:pic>
      <xdr:nvPicPr>
        <xdr:cNvPr id="498" name="Picture 1913">
          <a:extLst>
            <a:ext uri="{FF2B5EF4-FFF2-40B4-BE49-F238E27FC236}">
              <a16:creationId xmlns:a16="http://schemas.microsoft.com/office/drawing/2014/main" xmlns="" id="{00000000-0008-0000-02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18195125"/>
          <a:ext cx="2762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242743</xdr:colOff>
      <xdr:row>1542</xdr:row>
      <xdr:rowOff>81684</xdr:rowOff>
    </xdr:from>
    <xdr:to>
      <xdr:col>11</xdr:col>
      <xdr:colOff>1004743</xdr:colOff>
      <xdr:row>1545</xdr:row>
      <xdr:rowOff>62634</xdr:rowOff>
    </xdr:to>
    <xdr:pic>
      <xdr:nvPicPr>
        <xdr:cNvPr id="499" name="Picture 1915">
          <a:extLst>
            <a:ext uri="{FF2B5EF4-FFF2-40B4-BE49-F238E27FC236}">
              <a16:creationId xmlns:a16="http://schemas.microsoft.com/office/drawing/2014/main" xmlns="" id="{00000000-0008-0000-02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06198" y="414632775"/>
          <a:ext cx="762000" cy="569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85725</xdr:colOff>
      <xdr:row>1531</xdr:row>
      <xdr:rowOff>28575</xdr:rowOff>
    </xdr:from>
    <xdr:to>
      <xdr:col>11</xdr:col>
      <xdr:colOff>885825</xdr:colOff>
      <xdr:row>1532</xdr:row>
      <xdr:rowOff>0</xdr:rowOff>
    </xdr:to>
    <xdr:pic>
      <xdr:nvPicPr>
        <xdr:cNvPr id="501" name="Picture 119350">
          <a:extLst>
            <a:ext uri="{FF2B5EF4-FFF2-40B4-BE49-F238E27FC236}">
              <a16:creationId xmlns:a16="http://schemas.microsoft.com/office/drawing/2014/main" xmlns="" id="{00000000-0008-0000-02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566956575"/>
          <a:ext cx="5238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54511</xdr:colOff>
      <xdr:row>1530</xdr:row>
      <xdr:rowOff>53768</xdr:rowOff>
    </xdr:from>
    <xdr:to>
      <xdr:col>11</xdr:col>
      <xdr:colOff>1387549</xdr:colOff>
      <xdr:row>1530</xdr:row>
      <xdr:rowOff>992909</xdr:rowOff>
    </xdr:to>
    <xdr:pic>
      <xdr:nvPicPr>
        <xdr:cNvPr id="502" name="Picture 119351">
          <a:extLst>
            <a:ext uri="{FF2B5EF4-FFF2-40B4-BE49-F238E27FC236}">
              <a16:creationId xmlns:a16="http://schemas.microsoft.com/office/drawing/2014/main" xmlns="" id="{00000000-0008-0000-02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8511" y="406488404"/>
          <a:ext cx="1333038" cy="939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200025</xdr:colOff>
      <xdr:row>89</xdr:row>
      <xdr:rowOff>38100</xdr:rowOff>
    </xdr:from>
    <xdr:to>
      <xdr:col>11</xdr:col>
      <xdr:colOff>885825</xdr:colOff>
      <xdr:row>90</xdr:row>
      <xdr:rowOff>266700</xdr:rowOff>
    </xdr:to>
    <xdr:pic>
      <xdr:nvPicPr>
        <xdr:cNvPr id="504" name="Picture 642" descr="9826at">
          <a:extLst>
            <a:ext uri="{FF2B5EF4-FFF2-40B4-BE49-F238E27FC236}">
              <a16:creationId xmlns:a16="http://schemas.microsoft.com/office/drawing/2014/main" xmlns="" id="{00000000-0008-0000-02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31470600"/>
          <a:ext cx="4095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264680</xdr:colOff>
      <xdr:row>98</xdr:row>
      <xdr:rowOff>230331</xdr:rowOff>
    </xdr:from>
    <xdr:to>
      <xdr:col>11</xdr:col>
      <xdr:colOff>1074305</xdr:colOff>
      <xdr:row>101</xdr:row>
      <xdr:rowOff>57727</xdr:rowOff>
    </xdr:to>
    <xdr:pic>
      <xdr:nvPicPr>
        <xdr:cNvPr id="505" name="Picture 647" descr="9827a">
          <a:extLst>
            <a:ext uri="{FF2B5EF4-FFF2-40B4-BE49-F238E27FC236}">
              <a16:creationId xmlns:a16="http://schemas.microsoft.com/office/drawing/2014/main" xmlns="" id="{00000000-0008-0000-02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28135" y="33065604"/>
          <a:ext cx="809625" cy="5201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691</xdr:row>
      <xdr:rowOff>28575</xdr:rowOff>
    </xdr:from>
    <xdr:to>
      <xdr:col>11</xdr:col>
      <xdr:colOff>762000</xdr:colOff>
      <xdr:row>691</xdr:row>
      <xdr:rowOff>695325</xdr:rowOff>
    </xdr:to>
    <xdr:pic>
      <xdr:nvPicPr>
        <xdr:cNvPr id="506" name="Рисунок 1061" descr="C:\Documents and Settings\user\Local Settings\Temporary Internet Files\Content.Word\4125009.jpg">
          <a:extLst>
            <a:ext uri="{FF2B5EF4-FFF2-40B4-BE49-F238E27FC236}">
              <a16:creationId xmlns:a16="http://schemas.microsoft.com/office/drawing/2014/main" xmlns="" id="{00000000-0008-0000-02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3292075"/>
          <a:ext cx="2667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1396</xdr:row>
      <xdr:rowOff>38100</xdr:rowOff>
    </xdr:from>
    <xdr:to>
      <xdr:col>11</xdr:col>
      <xdr:colOff>828675</xdr:colOff>
      <xdr:row>1396</xdr:row>
      <xdr:rowOff>485775</xdr:rowOff>
    </xdr:to>
    <xdr:pic>
      <xdr:nvPicPr>
        <xdr:cNvPr id="507" name="Рисунок 1064" descr="C:\Documents and Settings\user\Рабочий стол\66634XX.jpg">
          <a:extLst>
            <a:ext uri="{FF2B5EF4-FFF2-40B4-BE49-F238E27FC236}">
              <a16:creationId xmlns:a16="http://schemas.microsoft.com/office/drawing/2014/main" xmlns="" id="{00000000-0008-0000-02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422948100"/>
          <a:ext cx="4857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209550</xdr:colOff>
      <xdr:row>1395</xdr:row>
      <xdr:rowOff>95250</xdr:rowOff>
    </xdr:from>
    <xdr:to>
      <xdr:col>11</xdr:col>
      <xdr:colOff>809625</xdr:colOff>
      <xdr:row>1395</xdr:row>
      <xdr:rowOff>466725</xdr:rowOff>
    </xdr:to>
    <xdr:pic>
      <xdr:nvPicPr>
        <xdr:cNvPr id="508" name="Рисунок 1065" descr="C:\Documents and Settings\user\Рабочий стол\6663410.jpg">
          <a:extLst>
            <a:ext uri="{FF2B5EF4-FFF2-40B4-BE49-F238E27FC236}">
              <a16:creationId xmlns:a16="http://schemas.microsoft.com/office/drawing/2014/main" xmlns="" id="{00000000-0008-0000-02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422814750"/>
          <a:ext cx="4000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300717</xdr:colOff>
      <xdr:row>1375</xdr:row>
      <xdr:rowOff>27215</xdr:rowOff>
    </xdr:from>
    <xdr:to>
      <xdr:col>11</xdr:col>
      <xdr:colOff>681717</xdr:colOff>
      <xdr:row>1375</xdr:row>
      <xdr:rowOff>493940</xdr:rowOff>
    </xdr:to>
    <xdr:pic>
      <xdr:nvPicPr>
        <xdr:cNvPr id="509" name="Picture 1310">
          <a:extLst>
            <a:ext uri="{FF2B5EF4-FFF2-40B4-BE49-F238E27FC236}">
              <a16:creationId xmlns:a16="http://schemas.microsoft.com/office/drawing/2014/main" xmlns="" id="{00000000-0008-0000-02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5003" y="328000179"/>
          <a:ext cx="381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1397</xdr:row>
      <xdr:rowOff>38100</xdr:rowOff>
    </xdr:from>
    <xdr:to>
      <xdr:col>11</xdr:col>
      <xdr:colOff>847725</xdr:colOff>
      <xdr:row>1397</xdr:row>
      <xdr:rowOff>466725</xdr:rowOff>
    </xdr:to>
    <xdr:pic>
      <xdr:nvPicPr>
        <xdr:cNvPr id="511" name="Рисунок 1068" descr="C:\Documents and Settings\user\Local Settings\Temporary Internet Files\Content.Word\66634XX.JPG">
          <a:extLst>
            <a:ext uri="{FF2B5EF4-FFF2-40B4-BE49-F238E27FC236}">
              <a16:creationId xmlns:a16="http://schemas.microsoft.com/office/drawing/2014/main" xmlns="" id="{00000000-0008-0000-02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423138600"/>
          <a:ext cx="4857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312085</xdr:colOff>
      <xdr:row>122</xdr:row>
      <xdr:rowOff>102184</xdr:rowOff>
    </xdr:from>
    <xdr:to>
      <xdr:col>11</xdr:col>
      <xdr:colOff>885267</xdr:colOff>
      <xdr:row>122</xdr:row>
      <xdr:rowOff>534774</xdr:rowOff>
    </xdr:to>
    <xdr:pic>
      <xdr:nvPicPr>
        <xdr:cNvPr id="512" name="Рисунок 1069" descr="C:\Documents and Settings\user\Local Settings\Temporary Internet Files\Content.Word\BIS_starQuick_0854332.jpg">
          <a:extLst>
            <a:ext uri="{FF2B5EF4-FFF2-40B4-BE49-F238E27FC236}">
              <a16:creationId xmlns:a16="http://schemas.microsoft.com/office/drawing/2014/main" xmlns="" id="{00000000-0008-0000-02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1114" y="38314243"/>
          <a:ext cx="573182" cy="43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29</xdr:row>
      <xdr:rowOff>0</xdr:rowOff>
    </xdr:from>
    <xdr:to>
      <xdr:col>11</xdr:col>
      <xdr:colOff>895350</xdr:colOff>
      <xdr:row>31</xdr:row>
      <xdr:rowOff>180975</xdr:rowOff>
    </xdr:to>
    <xdr:pic>
      <xdr:nvPicPr>
        <xdr:cNvPr id="514" name="Picture 1905">
          <a:extLst>
            <a:ext uri="{FF2B5EF4-FFF2-40B4-BE49-F238E27FC236}">
              <a16:creationId xmlns:a16="http://schemas.microsoft.com/office/drawing/2014/main" xmlns="" id="{00000000-0008-0000-02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5905500"/>
          <a:ext cx="4762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152401</xdr:colOff>
      <xdr:row>1185</xdr:row>
      <xdr:rowOff>180975</xdr:rowOff>
    </xdr:from>
    <xdr:to>
      <xdr:col>11</xdr:col>
      <xdr:colOff>698501</xdr:colOff>
      <xdr:row>1187</xdr:row>
      <xdr:rowOff>137020</xdr:rowOff>
    </xdr:to>
    <xdr:pic>
      <xdr:nvPicPr>
        <xdr:cNvPr id="520" name="Рисунок 634" descr="C:\Documents and Settings\user\Local Settings\Temporary Internet Files\Content.Word\651880XX_BIS_UltraProtect_1000.jpg">
          <a:extLst>
            <a:ext uri="{FF2B5EF4-FFF2-40B4-BE49-F238E27FC236}">
              <a16:creationId xmlns:a16="http://schemas.microsoft.com/office/drawing/2014/main" xmlns="" id="{00000000-0008-0000-02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4401" y="295757600"/>
          <a:ext cx="546100" cy="36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299604</xdr:colOff>
      <xdr:row>916</xdr:row>
      <xdr:rowOff>86591</xdr:rowOff>
    </xdr:from>
    <xdr:to>
      <xdr:col>11</xdr:col>
      <xdr:colOff>872539</xdr:colOff>
      <xdr:row>918</xdr:row>
      <xdr:rowOff>63500</xdr:rowOff>
    </xdr:to>
    <xdr:pic>
      <xdr:nvPicPr>
        <xdr:cNvPr id="521" name="Рисунок 636" descr="C:\Documents and Settings\user\Local Settings\Temporary Internet Files\Content.Word\6148XXXX_BIS_UltraProtect_1000.jpg">
          <a:extLst>
            <a:ext uri="{FF2B5EF4-FFF2-40B4-BE49-F238E27FC236}">
              <a16:creationId xmlns:a16="http://schemas.microsoft.com/office/drawing/2014/main" xmlns="" id="{00000000-0008-0000-02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059" y="218307227"/>
          <a:ext cx="572935" cy="3694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979</xdr:row>
      <xdr:rowOff>186411</xdr:rowOff>
    </xdr:from>
    <xdr:to>
      <xdr:col>11</xdr:col>
      <xdr:colOff>1115785</xdr:colOff>
      <xdr:row>982</xdr:row>
      <xdr:rowOff>25852</xdr:rowOff>
    </xdr:to>
    <xdr:pic>
      <xdr:nvPicPr>
        <xdr:cNvPr id="522" name="Рисунок 637" descr="C:\Documents and Settings\user\Local Settings\Temporary Internet Files\Content.Word\6268XXX0_BIS_UltraProtect_1000.jpg">
          <a:extLst>
            <a:ext uri="{FF2B5EF4-FFF2-40B4-BE49-F238E27FC236}">
              <a16:creationId xmlns:a16="http://schemas.microsoft.com/office/drawing/2014/main" xmlns="" id="{00000000-0008-0000-02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9061" y="568937768"/>
          <a:ext cx="1011010" cy="451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85725</xdr:colOff>
      <xdr:row>1006</xdr:row>
      <xdr:rowOff>28575</xdr:rowOff>
    </xdr:from>
    <xdr:to>
      <xdr:col>11</xdr:col>
      <xdr:colOff>942975</xdr:colOff>
      <xdr:row>1009</xdr:row>
      <xdr:rowOff>123825</xdr:rowOff>
    </xdr:to>
    <xdr:pic>
      <xdr:nvPicPr>
        <xdr:cNvPr id="523" name="Рисунок 638" descr="C:\Documents and Settings\user\Local Settings\Temporary Internet Files\Content.Word\6308X0XX_BIS_UltraProtect_1000.jpg">
          <a:extLst>
            <a:ext uri="{FF2B5EF4-FFF2-40B4-BE49-F238E27FC236}">
              <a16:creationId xmlns:a16="http://schemas.microsoft.com/office/drawing/2014/main" xmlns="" id="{00000000-0008-0000-02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603723075"/>
          <a:ext cx="523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1082</xdr:row>
      <xdr:rowOff>163286</xdr:rowOff>
    </xdr:from>
    <xdr:to>
      <xdr:col>11</xdr:col>
      <xdr:colOff>1020535</xdr:colOff>
      <xdr:row>1084</xdr:row>
      <xdr:rowOff>163286</xdr:rowOff>
    </xdr:to>
    <xdr:pic>
      <xdr:nvPicPr>
        <xdr:cNvPr id="524" name="Рисунок 639" descr="C:\Documents and Settings\user\Local Settings\Temporary Internet Files\Content.Word\65058X52_BIS_RapidStrut_DS5_UltraProtect_1000.jpg">
          <a:extLst>
            <a:ext uri="{FF2B5EF4-FFF2-40B4-BE49-F238E27FC236}">
              <a16:creationId xmlns:a16="http://schemas.microsoft.com/office/drawing/2014/main" xmlns="" id="{00000000-0008-0000-02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9061" y="581242715"/>
          <a:ext cx="915760" cy="449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221796</xdr:colOff>
      <xdr:row>1234</xdr:row>
      <xdr:rowOff>193221</xdr:rowOff>
    </xdr:from>
    <xdr:to>
      <xdr:col>11</xdr:col>
      <xdr:colOff>837353</xdr:colOff>
      <xdr:row>1236</xdr:row>
      <xdr:rowOff>122464</xdr:rowOff>
    </xdr:to>
    <xdr:pic>
      <xdr:nvPicPr>
        <xdr:cNvPr id="526" name="Рисунок 642" descr="C:\Documents and Settings\user\Local Settings\Temporary Internet Files\Content.Word\653813XX_BIS_UltraProtect_1000.jpg">
          <a:extLst>
            <a:ext uri="{FF2B5EF4-FFF2-40B4-BE49-F238E27FC236}">
              <a16:creationId xmlns:a16="http://schemas.microsoft.com/office/drawing/2014/main" xmlns="" id="{00000000-0008-0000-02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082" y="575489614"/>
          <a:ext cx="615557" cy="3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423</xdr:row>
      <xdr:rowOff>28575</xdr:rowOff>
    </xdr:from>
    <xdr:to>
      <xdr:col>11</xdr:col>
      <xdr:colOff>952500</xdr:colOff>
      <xdr:row>426</xdr:row>
      <xdr:rowOff>9525</xdr:rowOff>
    </xdr:to>
    <xdr:pic>
      <xdr:nvPicPr>
        <xdr:cNvPr id="527" name="Рисунок 644" descr="C:\Documents and Settings\user\Local Settings\Temporary Internet Files\Content.Word\33043XXX_BIS_HD500_UltraProtect_1000.jpg">
          <a:extLst>
            <a:ext uri="{FF2B5EF4-FFF2-40B4-BE49-F238E27FC236}">
              <a16:creationId xmlns:a16="http://schemas.microsoft.com/office/drawing/2014/main" xmlns="" id="{00000000-0008-0000-02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611724075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178377</xdr:colOff>
      <xdr:row>438</xdr:row>
      <xdr:rowOff>90054</xdr:rowOff>
    </xdr:from>
    <xdr:to>
      <xdr:col>11</xdr:col>
      <xdr:colOff>1016577</xdr:colOff>
      <xdr:row>441</xdr:row>
      <xdr:rowOff>51954</xdr:rowOff>
    </xdr:to>
    <xdr:pic>
      <xdr:nvPicPr>
        <xdr:cNvPr id="528" name="Рисунок 645" descr="C:\Documents and Settings\user\Local Settings\Temporary Internet Files\Content.Word\33043XXX_BIS_HD500_UltraProtect_1000.jpg">
          <a:extLst>
            <a:ext uri="{FF2B5EF4-FFF2-40B4-BE49-F238E27FC236}">
              <a16:creationId xmlns:a16="http://schemas.microsoft.com/office/drawing/2014/main" xmlns="" id="{00000000-0008-0000-02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3832" y="126893781"/>
          <a:ext cx="838200" cy="585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85725</xdr:colOff>
      <xdr:row>455</xdr:row>
      <xdr:rowOff>19050</xdr:rowOff>
    </xdr:from>
    <xdr:to>
      <xdr:col>11</xdr:col>
      <xdr:colOff>923925</xdr:colOff>
      <xdr:row>458</xdr:row>
      <xdr:rowOff>0</xdr:rowOff>
    </xdr:to>
    <xdr:pic>
      <xdr:nvPicPr>
        <xdr:cNvPr id="529" name="Рисунок 646" descr="C:\Documents and Settings\user\Local Settings\Temporary Internet Files\Content.Word\33043XXX_BIS_HD500_UltraProtect_1000.jpg">
          <a:extLst>
            <a:ext uri="{FF2B5EF4-FFF2-40B4-BE49-F238E27FC236}">
              <a16:creationId xmlns:a16="http://schemas.microsoft.com/office/drawing/2014/main" xmlns="" id="{00000000-0008-0000-02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6178105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142874</xdr:colOff>
      <xdr:row>470</xdr:row>
      <xdr:rowOff>114300</xdr:rowOff>
    </xdr:from>
    <xdr:to>
      <xdr:col>11</xdr:col>
      <xdr:colOff>1015017</xdr:colOff>
      <xdr:row>473</xdr:row>
      <xdr:rowOff>86591</xdr:rowOff>
    </xdr:to>
    <xdr:pic>
      <xdr:nvPicPr>
        <xdr:cNvPr id="530" name="Рисунок 647" descr="C:\Documents and Settings\user\Local Settings\Temporary Internet Files\Content.Word\33043XXX_BIS_HD500_UltraProtect_1000.jpg">
          <a:extLst>
            <a:ext uri="{FF2B5EF4-FFF2-40B4-BE49-F238E27FC236}">
              <a16:creationId xmlns:a16="http://schemas.microsoft.com/office/drawing/2014/main" xmlns="" id="{00000000-0008-0000-02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8329" y="133568209"/>
          <a:ext cx="872143" cy="595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104775</xdr:colOff>
      <xdr:row>491</xdr:row>
      <xdr:rowOff>69272</xdr:rowOff>
    </xdr:from>
    <xdr:to>
      <xdr:col>11</xdr:col>
      <xdr:colOff>1056409</xdr:colOff>
      <xdr:row>494</xdr:row>
      <xdr:rowOff>142875</xdr:rowOff>
    </xdr:to>
    <xdr:pic>
      <xdr:nvPicPr>
        <xdr:cNvPr id="531" name="Рисунок 648" descr="C:\Documents and Settings\user\Local Settings\Temporary Internet Files\Content.Word\33043XXX_BIS_HD500_UltraProtect_1000.jpg">
          <a:extLst>
            <a:ext uri="{FF2B5EF4-FFF2-40B4-BE49-F238E27FC236}">
              <a16:creationId xmlns:a16="http://schemas.microsoft.com/office/drawing/2014/main" xmlns="" id="{00000000-0008-0000-02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0230" y="137887363"/>
          <a:ext cx="951634" cy="697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85725</xdr:colOff>
      <xdr:row>498</xdr:row>
      <xdr:rowOff>57150</xdr:rowOff>
    </xdr:from>
    <xdr:to>
      <xdr:col>11</xdr:col>
      <xdr:colOff>1021772</xdr:colOff>
      <xdr:row>501</xdr:row>
      <xdr:rowOff>141771</xdr:rowOff>
    </xdr:to>
    <xdr:pic>
      <xdr:nvPicPr>
        <xdr:cNvPr id="532" name="Рисунок 649" descr="C:\Documents and Settings\user\Local Settings\Temporary Internet Files\Content.Word\331XXXXX_BIS_HD1501_UltraProtect_1000.jpg">
          <a:extLst>
            <a:ext uri="{FF2B5EF4-FFF2-40B4-BE49-F238E27FC236}">
              <a16:creationId xmlns:a16="http://schemas.microsoft.com/office/drawing/2014/main" xmlns="" id="{00000000-0008-0000-02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1180" y="139329968"/>
          <a:ext cx="936047" cy="708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374651</xdr:colOff>
      <xdr:row>1203</xdr:row>
      <xdr:rowOff>104775</xdr:rowOff>
    </xdr:from>
    <xdr:to>
      <xdr:col>11</xdr:col>
      <xdr:colOff>869951</xdr:colOff>
      <xdr:row>1205</xdr:row>
      <xdr:rowOff>67300</xdr:rowOff>
    </xdr:to>
    <xdr:pic>
      <xdr:nvPicPr>
        <xdr:cNvPr id="536" name="Рисунок 653" descr="C:\Documents and Settings\user\Local Settings\Temporary Internet Files\Content.Word\665171XX_BIS_RapidStrut_UltraProtect_1000.jpg">
          <a:extLst>
            <a:ext uri="{FF2B5EF4-FFF2-40B4-BE49-F238E27FC236}">
              <a16:creationId xmlns:a16="http://schemas.microsoft.com/office/drawing/2014/main" xmlns="" id="{00000000-0008-0000-02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38106" y="282598957"/>
          <a:ext cx="495300" cy="355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200025</xdr:colOff>
      <xdr:row>1525</xdr:row>
      <xdr:rowOff>104775</xdr:rowOff>
    </xdr:from>
    <xdr:to>
      <xdr:col>11</xdr:col>
      <xdr:colOff>876300</xdr:colOff>
      <xdr:row>1525</xdr:row>
      <xdr:rowOff>542925</xdr:rowOff>
    </xdr:to>
    <xdr:pic>
      <xdr:nvPicPr>
        <xdr:cNvPr id="543" name="Рисунок 660" descr="C:\Documents and Settings\user\Local Settings\Temporary Internet Files\Content.Word\66581814_BIS_UltraProtect_1000.jpg">
          <a:extLst>
            <a:ext uri="{FF2B5EF4-FFF2-40B4-BE49-F238E27FC236}">
              <a16:creationId xmlns:a16="http://schemas.microsoft.com/office/drawing/2014/main" xmlns="" id="{00000000-0008-0000-02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642661275"/>
          <a:ext cx="409575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342900</xdr:colOff>
      <xdr:row>1509</xdr:row>
      <xdr:rowOff>38100</xdr:rowOff>
    </xdr:from>
    <xdr:to>
      <xdr:col>11</xdr:col>
      <xdr:colOff>704850</xdr:colOff>
      <xdr:row>1509</xdr:row>
      <xdr:rowOff>523875</xdr:rowOff>
    </xdr:to>
    <xdr:pic>
      <xdr:nvPicPr>
        <xdr:cNvPr id="544" name="Рисунок 661" descr="C:\Documents and Settings\user\Local Settings\Temporary Internet Files\Content.Word\66673400_BIS_RapidStrut_UltraProtect_1000.jpg">
          <a:extLst>
            <a:ext uri="{FF2B5EF4-FFF2-40B4-BE49-F238E27FC236}">
              <a16:creationId xmlns:a16="http://schemas.microsoft.com/office/drawing/2014/main" xmlns="" id="{00000000-0008-0000-02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6433566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60366</xdr:colOff>
      <xdr:row>57</xdr:row>
      <xdr:rowOff>11752</xdr:rowOff>
    </xdr:from>
    <xdr:to>
      <xdr:col>11</xdr:col>
      <xdr:colOff>1108363</xdr:colOff>
      <xdr:row>58</xdr:row>
      <xdr:rowOff>281263</xdr:rowOff>
    </xdr:to>
    <xdr:pic>
      <xdr:nvPicPr>
        <xdr:cNvPr id="546" name="Рисунок 643" descr="C:\Documents and Settings\user\Local Settings\Temporary Internet Files\Content.Word\BIS_Cobra_08021XX.JPG">
          <a:extLst>
            <a:ext uri="{FF2B5EF4-FFF2-40B4-BE49-F238E27FC236}">
              <a16:creationId xmlns:a16="http://schemas.microsoft.com/office/drawing/2014/main" xmlns="" id="{00000000-0008-0000-02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2639" y="17832161"/>
          <a:ext cx="1047997" cy="685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271512</xdr:colOff>
      <xdr:row>687</xdr:row>
      <xdr:rowOff>122024</xdr:rowOff>
    </xdr:from>
    <xdr:to>
      <xdr:col>11</xdr:col>
      <xdr:colOff>928392</xdr:colOff>
      <xdr:row>687</xdr:row>
      <xdr:rowOff>554182</xdr:rowOff>
    </xdr:to>
    <xdr:pic>
      <xdr:nvPicPr>
        <xdr:cNvPr id="547" name="Рисунок 645" descr="C:\Documents and Settings\user\Local Settings\Temporary Internet Files\Content.Word\412500X_AV.JPG">
          <a:extLst>
            <a:ext uri="{FF2B5EF4-FFF2-40B4-BE49-F238E27FC236}">
              <a16:creationId xmlns:a16="http://schemas.microsoft.com/office/drawing/2014/main" xmlns="" id="{00000000-0008-0000-02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4967" y="154831115"/>
          <a:ext cx="656880" cy="432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152400</xdr:colOff>
      <xdr:row>1512</xdr:row>
      <xdr:rowOff>9525</xdr:rowOff>
    </xdr:from>
    <xdr:to>
      <xdr:col>11</xdr:col>
      <xdr:colOff>828675</xdr:colOff>
      <xdr:row>1512</xdr:row>
      <xdr:rowOff>523875</xdr:rowOff>
    </xdr:to>
    <xdr:pic>
      <xdr:nvPicPr>
        <xdr:cNvPr id="548" name="Picture 1253">
          <a:extLst>
            <a:ext uri="{FF2B5EF4-FFF2-40B4-BE49-F238E27FC236}">
              <a16:creationId xmlns:a16="http://schemas.microsoft.com/office/drawing/2014/main" xmlns="" id="{00000000-0008-0000-02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1133525"/>
          <a:ext cx="4572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304800</xdr:colOff>
      <xdr:row>1524</xdr:row>
      <xdr:rowOff>97847</xdr:rowOff>
    </xdr:from>
    <xdr:to>
      <xdr:col>11</xdr:col>
      <xdr:colOff>865909</xdr:colOff>
      <xdr:row>1524</xdr:row>
      <xdr:rowOff>963558</xdr:rowOff>
    </xdr:to>
    <xdr:pic>
      <xdr:nvPicPr>
        <xdr:cNvPr id="550" name="Picture 1913">
          <a:extLst>
            <a:ext uri="{FF2B5EF4-FFF2-40B4-BE49-F238E27FC236}">
              <a16:creationId xmlns:a16="http://schemas.microsoft.com/office/drawing/2014/main" xmlns="" id="{00000000-0008-0000-02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8800" y="401706483"/>
          <a:ext cx="561109" cy="865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171450</xdr:colOff>
      <xdr:row>1253</xdr:row>
      <xdr:rowOff>76200</xdr:rowOff>
    </xdr:from>
    <xdr:to>
      <xdr:col>11</xdr:col>
      <xdr:colOff>933450</xdr:colOff>
      <xdr:row>1255</xdr:row>
      <xdr:rowOff>76200</xdr:rowOff>
    </xdr:to>
    <xdr:pic>
      <xdr:nvPicPr>
        <xdr:cNvPr id="551" name="Рисунок 642" descr="C:\Documents and Settings\user\Local Settings\Temporary Internet Files\Content.Word\653813XX_BIS_UltraProtect_1000.jpg">
          <a:extLst>
            <a:ext uri="{FF2B5EF4-FFF2-40B4-BE49-F238E27FC236}">
              <a16:creationId xmlns:a16="http://schemas.microsoft.com/office/drawing/2014/main" xmlns="" id="{00000000-0008-0000-02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610628700"/>
          <a:ext cx="438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52696</xdr:colOff>
      <xdr:row>44</xdr:row>
      <xdr:rowOff>202499</xdr:rowOff>
    </xdr:from>
    <xdr:to>
      <xdr:col>11</xdr:col>
      <xdr:colOff>1163321</xdr:colOff>
      <xdr:row>46</xdr:row>
      <xdr:rowOff>111331</xdr:rowOff>
    </xdr:to>
    <xdr:pic>
      <xdr:nvPicPr>
        <xdr:cNvPr id="556" name="Рисунок 656" descr="C:\Documents and Settings\user\Local Settings\Temporary Internet Files\Content.Word\067060X_2.jpg">
          <a:extLst>
            <a:ext uri="{FF2B5EF4-FFF2-40B4-BE49-F238E27FC236}">
              <a16:creationId xmlns:a16="http://schemas.microsoft.com/office/drawing/2014/main" xmlns="" id="{00000000-0008-0000-02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4969" y="14541954"/>
          <a:ext cx="1110625" cy="428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373154</xdr:colOff>
      <xdr:row>81</xdr:row>
      <xdr:rowOff>136151</xdr:rowOff>
    </xdr:from>
    <xdr:to>
      <xdr:col>11</xdr:col>
      <xdr:colOff>715697</xdr:colOff>
      <xdr:row>83</xdr:row>
      <xdr:rowOff>201705</xdr:rowOff>
    </xdr:to>
    <xdr:pic>
      <xdr:nvPicPr>
        <xdr:cNvPr id="557" name="Рисунок 657" descr="C:\Documents and Settings\user\Local Settings\Temporary Internet Files\Content.Word\0852XXX.JPG">
          <a:extLst>
            <a:ext uri="{FF2B5EF4-FFF2-40B4-BE49-F238E27FC236}">
              <a16:creationId xmlns:a16="http://schemas.microsoft.com/office/drawing/2014/main" xmlns="" id="{00000000-0008-0000-02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2183" y="28397386"/>
          <a:ext cx="342543" cy="603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37112</xdr:colOff>
      <xdr:row>40</xdr:row>
      <xdr:rowOff>92363</xdr:rowOff>
    </xdr:from>
    <xdr:to>
      <xdr:col>11</xdr:col>
      <xdr:colOff>1154499</xdr:colOff>
      <xdr:row>41</xdr:row>
      <xdr:rowOff>381000</xdr:rowOff>
    </xdr:to>
    <xdr:pic>
      <xdr:nvPicPr>
        <xdr:cNvPr id="559" name="Рисунок 558" descr="Загрузить фото">
          <a:extLst>
            <a:ext uri="{FF2B5EF4-FFF2-40B4-BE49-F238E27FC236}">
              <a16:creationId xmlns:a16="http://schemas.microsoft.com/office/drawing/2014/main" xmlns="" id="{00000000-0008-0000-02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3112" y="11695545"/>
          <a:ext cx="1117387" cy="773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91539</xdr:colOff>
      <xdr:row>42</xdr:row>
      <xdr:rowOff>69272</xdr:rowOff>
    </xdr:from>
    <xdr:to>
      <xdr:col>11</xdr:col>
      <xdr:colOff>1281544</xdr:colOff>
      <xdr:row>43</xdr:row>
      <xdr:rowOff>346364</xdr:rowOff>
    </xdr:to>
    <xdr:pic>
      <xdr:nvPicPr>
        <xdr:cNvPr id="560" name="Рисунок 559" descr="Загрузить фото">
          <a:extLst>
            <a:ext uri="{FF2B5EF4-FFF2-40B4-BE49-F238E27FC236}">
              <a16:creationId xmlns:a16="http://schemas.microsoft.com/office/drawing/2014/main" xmlns="" id="{00000000-0008-0000-02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51630" y="12838545"/>
          <a:ext cx="1190005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65562</xdr:colOff>
      <xdr:row>48</xdr:row>
      <xdr:rowOff>75458</xdr:rowOff>
    </xdr:from>
    <xdr:to>
      <xdr:col>11</xdr:col>
      <xdr:colOff>1113312</xdr:colOff>
      <xdr:row>51</xdr:row>
      <xdr:rowOff>159822</xdr:rowOff>
    </xdr:to>
    <xdr:pic>
      <xdr:nvPicPr>
        <xdr:cNvPr id="564" name="Рисунок 563" descr="http://walraven.com/_internal/cimg!0/m8lerx6bmqqnnffmmc19123na6npxo4">
          <a:extLst>
            <a:ext uri="{FF2B5EF4-FFF2-40B4-BE49-F238E27FC236}">
              <a16:creationId xmlns:a16="http://schemas.microsoft.com/office/drawing/2014/main" xmlns="" id="{00000000-0008-0000-02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7835" y="14536140"/>
          <a:ext cx="1047750" cy="655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111191</xdr:colOff>
      <xdr:row>55</xdr:row>
      <xdr:rowOff>164522</xdr:rowOff>
    </xdr:from>
    <xdr:to>
      <xdr:col>11</xdr:col>
      <xdr:colOff>1105891</xdr:colOff>
      <xdr:row>55</xdr:row>
      <xdr:rowOff>813955</xdr:rowOff>
    </xdr:to>
    <xdr:pic>
      <xdr:nvPicPr>
        <xdr:cNvPr id="565" name="Рисунок 564" descr="http://walraven.com/_internal/cimg!0/75r2ickqcrkvvqnpkj0r6o7q54xedea">
          <a:extLst>
            <a:ext uri="{FF2B5EF4-FFF2-40B4-BE49-F238E27FC236}">
              <a16:creationId xmlns:a16="http://schemas.microsoft.com/office/drawing/2014/main" xmlns="" id="{00000000-0008-0000-02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3464" y="16651431"/>
          <a:ext cx="994700" cy="649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68034</xdr:colOff>
      <xdr:row>53</xdr:row>
      <xdr:rowOff>294408</xdr:rowOff>
    </xdr:from>
    <xdr:to>
      <xdr:col>11</xdr:col>
      <xdr:colOff>1152663</xdr:colOff>
      <xdr:row>54</xdr:row>
      <xdr:rowOff>294408</xdr:rowOff>
    </xdr:to>
    <xdr:pic>
      <xdr:nvPicPr>
        <xdr:cNvPr id="566" name="Рисунок 565" descr="http://walraven.com/_internal/cimg!0/88lqai0f095xlhyfxyqtg7oqntaztf8">
          <a:extLst>
            <a:ext uri="{FF2B5EF4-FFF2-40B4-BE49-F238E27FC236}">
              <a16:creationId xmlns:a16="http://schemas.microsoft.com/office/drawing/2014/main" xmlns="" id="{00000000-0008-0000-02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0307" y="15707590"/>
          <a:ext cx="1084629" cy="536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50717</xdr:colOff>
      <xdr:row>66</xdr:row>
      <xdr:rowOff>121225</xdr:rowOff>
    </xdr:from>
    <xdr:to>
      <xdr:col>11</xdr:col>
      <xdr:colOff>1165003</xdr:colOff>
      <xdr:row>68</xdr:row>
      <xdr:rowOff>207818</xdr:rowOff>
    </xdr:to>
    <xdr:pic>
      <xdr:nvPicPr>
        <xdr:cNvPr id="575" name="Рисунок 574" descr="Загрузить фото">
          <a:extLst>
            <a:ext uri="{FF2B5EF4-FFF2-40B4-BE49-F238E27FC236}">
              <a16:creationId xmlns:a16="http://schemas.microsoft.com/office/drawing/2014/main" xmlns="" id="{00000000-0008-0000-02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2990" y="21457225"/>
          <a:ext cx="1114286" cy="675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54428</xdr:colOff>
      <xdr:row>69</xdr:row>
      <xdr:rowOff>217716</xdr:rowOff>
    </xdr:from>
    <xdr:to>
      <xdr:col>11</xdr:col>
      <xdr:colOff>1162238</xdr:colOff>
      <xdr:row>72</xdr:row>
      <xdr:rowOff>9898</xdr:rowOff>
    </xdr:to>
    <xdr:pic>
      <xdr:nvPicPr>
        <xdr:cNvPr id="576" name="Рисунок 575" descr="Загрузить фото">
          <a:extLst>
            <a:ext uri="{FF2B5EF4-FFF2-40B4-BE49-F238E27FC236}">
              <a16:creationId xmlns:a16="http://schemas.microsoft.com/office/drawing/2014/main" xmlns="" id="{00000000-0008-0000-02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0428" y="24001641"/>
          <a:ext cx="1107810" cy="67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351383</xdr:colOff>
      <xdr:row>73</xdr:row>
      <xdr:rowOff>217715</xdr:rowOff>
    </xdr:from>
    <xdr:to>
      <xdr:col>11</xdr:col>
      <xdr:colOff>1045348</xdr:colOff>
      <xdr:row>74</xdr:row>
      <xdr:rowOff>257827</xdr:rowOff>
    </xdr:to>
    <xdr:pic>
      <xdr:nvPicPr>
        <xdr:cNvPr id="577" name="Рисунок 576" descr="Загрузить фото">
          <a:extLst>
            <a:ext uri="{FF2B5EF4-FFF2-40B4-BE49-F238E27FC236}">
              <a16:creationId xmlns:a16="http://schemas.microsoft.com/office/drawing/2014/main" xmlns="" id="{00000000-0008-0000-02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0412" y="22696715"/>
          <a:ext cx="693965" cy="44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340178</xdr:colOff>
      <xdr:row>84</xdr:row>
      <xdr:rowOff>40822</xdr:rowOff>
    </xdr:from>
    <xdr:to>
      <xdr:col>11</xdr:col>
      <xdr:colOff>805129</xdr:colOff>
      <xdr:row>86</xdr:row>
      <xdr:rowOff>190500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xmlns="" id="{00000000-0008-0000-02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6436178" y="30520822"/>
          <a:ext cx="464951" cy="582633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105</xdr:row>
      <xdr:rowOff>40822</xdr:rowOff>
    </xdr:from>
    <xdr:to>
      <xdr:col>11</xdr:col>
      <xdr:colOff>830036</xdr:colOff>
      <xdr:row>105</xdr:row>
      <xdr:rowOff>477784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00000000-0008-0000-02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6381750" y="34140322"/>
          <a:ext cx="544286" cy="436962"/>
        </a:xfrm>
        <a:prstGeom prst="rect">
          <a:avLst/>
        </a:prstGeom>
      </xdr:spPr>
    </xdr:pic>
    <xdr:clientData/>
  </xdr:twoCellAnchor>
  <xdr:twoCellAnchor>
    <xdr:from>
      <xdr:col>11</xdr:col>
      <xdr:colOff>272141</xdr:colOff>
      <xdr:row>146</xdr:row>
      <xdr:rowOff>58510</xdr:rowOff>
    </xdr:from>
    <xdr:to>
      <xdr:col>11</xdr:col>
      <xdr:colOff>925284</xdr:colOff>
      <xdr:row>147</xdr:row>
      <xdr:rowOff>345085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00000000-0008-0000-02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6368141" y="47693035"/>
          <a:ext cx="653143" cy="692687"/>
        </a:xfrm>
        <a:prstGeom prst="rect">
          <a:avLst/>
        </a:prstGeom>
      </xdr:spPr>
    </xdr:pic>
    <xdr:clientData/>
  </xdr:twoCellAnchor>
  <xdr:twoCellAnchor>
    <xdr:from>
      <xdr:col>11</xdr:col>
      <xdr:colOff>136071</xdr:colOff>
      <xdr:row>193</xdr:row>
      <xdr:rowOff>54429</xdr:rowOff>
    </xdr:from>
    <xdr:to>
      <xdr:col>11</xdr:col>
      <xdr:colOff>1183821</xdr:colOff>
      <xdr:row>194</xdr:row>
      <xdr:rowOff>318409</xdr:rowOff>
    </xdr:to>
    <xdr:pic>
      <xdr:nvPicPr>
        <xdr:cNvPr id="595" name="Рисунок 594" descr="http://walraven.com/_internal/cimg!0/h3kujplmnzu4fd0t9vna34aii7adw9i">
          <a:extLst>
            <a:ext uri="{FF2B5EF4-FFF2-40B4-BE49-F238E27FC236}">
              <a16:creationId xmlns:a16="http://schemas.microsoft.com/office/drawing/2014/main" xmlns="" id="{00000000-0008-0000-02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2071" y="57013929"/>
          <a:ext cx="1047750" cy="662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93738</xdr:colOff>
      <xdr:row>197</xdr:row>
      <xdr:rowOff>41265</xdr:rowOff>
    </xdr:from>
    <xdr:to>
      <xdr:col>11</xdr:col>
      <xdr:colOff>1348772</xdr:colOff>
      <xdr:row>201</xdr:row>
      <xdr:rowOff>179917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00000000-0008-0000-02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6402655" y="55667265"/>
          <a:ext cx="1255034" cy="900652"/>
        </a:xfrm>
        <a:prstGeom prst="rect">
          <a:avLst/>
        </a:prstGeom>
      </xdr:spPr>
    </xdr:pic>
    <xdr:clientData/>
  </xdr:twoCellAnchor>
  <xdr:twoCellAnchor>
    <xdr:from>
      <xdr:col>11</xdr:col>
      <xdr:colOff>48027</xdr:colOff>
      <xdr:row>202</xdr:row>
      <xdr:rowOff>59230</xdr:rowOff>
    </xdr:from>
    <xdr:to>
      <xdr:col>11</xdr:col>
      <xdr:colOff>1140885</xdr:colOff>
      <xdr:row>203</xdr:row>
      <xdr:rowOff>268941</xdr:rowOff>
    </xdr:to>
    <xdr:pic>
      <xdr:nvPicPr>
        <xdr:cNvPr id="597" name="Рисунок 596" descr="Загрузить фото">
          <a:extLst>
            <a:ext uri="{FF2B5EF4-FFF2-40B4-BE49-F238E27FC236}">
              <a16:creationId xmlns:a16="http://schemas.microsoft.com/office/drawing/2014/main" xmlns="" id="{00000000-0008-0000-02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7056" y="57960024"/>
          <a:ext cx="1092858" cy="51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115259</xdr:colOff>
      <xdr:row>214</xdr:row>
      <xdr:rowOff>168088</xdr:rowOff>
    </xdr:from>
    <xdr:to>
      <xdr:col>11</xdr:col>
      <xdr:colOff>1048037</xdr:colOff>
      <xdr:row>217</xdr:row>
      <xdr:rowOff>134469</xdr:rowOff>
    </xdr:to>
    <xdr:pic>
      <xdr:nvPicPr>
        <xdr:cNvPr id="607" name="Рисунок 606" descr="http://walraven.com/_internal/cimg!0/llpndftjuya16qo7liysisho0zwr39v">
          <a:extLst>
            <a:ext uri="{FF2B5EF4-FFF2-40B4-BE49-F238E27FC236}">
              <a16:creationId xmlns:a16="http://schemas.microsoft.com/office/drawing/2014/main" xmlns="" id="{00000000-0008-0000-02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0435" y="79629000"/>
          <a:ext cx="932778" cy="537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81643</xdr:colOff>
      <xdr:row>559</xdr:row>
      <xdr:rowOff>122464</xdr:rowOff>
    </xdr:from>
    <xdr:to>
      <xdr:col>11</xdr:col>
      <xdr:colOff>1129393</xdr:colOff>
      <xdr:row>563</xdr:row>
      <xdr:rowOff>17689</xdr:rowOff>
    </xdr:to>
    <xdr:pic>
      <xdr:nvPicPr>
        <xdr:cNvPr id="613" name="Рисунок 612" descr="http://walraven.com/_internal/cimg!0/5k1z7e3a0ngtf28qy3ns0uxtjfzu9y8">
          <a:extLst>
            <a:ext uri="{FF2B5EF4-FFF2-40B4-BE49-F238E27FC236}">
              <a16:creationId xmlns:a16="http://schemas.microsoft.com/office/drawing/2014/main" xmlns="" id="{00000000-0008-0000-02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7643" y="171381964"/>
          <a:ext cx="10477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231321</xdr:colOff>
      <xdr:row>188</xdr:row>
      <xdr:rowOff>54428</xdr:rowOff>
    </xdr:from>
    <xdr:to>
      <xdr:col>11</xdr:col>
      <xdr:colOff>955131</xdr:colOff>
      <xdr:row>191</xdr:row>
      <xdr:rowOff>160465</xdr:rowOff>
    </xdr:to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00000000-0008-0000-02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6327321" y="257038928"/>
          <a:ext cx="723810" cy="781446"/>
        </a:xfrm>
        <a:prstGeom prst="rect">
          <a:avLst/>
        </a:prstGeom>
      </xdr:spPr>
    </xdr:pic>
    <xdr:clientData/>
  </xdr:twoCellAnchor>
  <xdr:twoCellAnchor>
    <xdr:from>
      <xdr:col>11</xdr:col>
      <xdr:colOff>60614</xdr:colOff>
      <xdr:row>887</xdr:row>
      <xdr:rowOff>35419</xdr:rowOff>
    </xdr:from>
    <xdr:to>
      <xdr:col>11</xdr:col>
      <xdr:colOff>1212272</xdr:colOff>
      <xdr:row>891</xdr:row>
      <xdr:rowOff>2237</xdr:rowOff>
    </xdr:to>
    <xdr:pic>
      <xdr:nvPicPr>
        <xdr:cNvPr id="645" name="Рисунок 644" descr="http://walraven.com/_internal/cimg!0/ri4v1ifz6g881z2vfkx4imgokiqo6fk">
          <a:extLst>
            <a:ext uri="{FF2B5EF4-FFF2-40B4-BE49-F238E27FC236}">
              <a16:creationId xmlns:a16="http://schemas.microsoft.com/office/drawing/2014/main" xmlns="" id="{00000000-0008-0000-02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4069" y="212564146"/>
          <a:ext cx="1151658" cy="751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240189</xdr:colOff>
      <xdr:row>899</xdr:row>
      <xdr:rowOff>121641</xdr:rowOff>
    </xdr:from>
    <xdr:to>
      <xdr:col>11</xdr:col>
      <xdr:colOff>699827</xdr:colOff>
      <xdr:row>902</xdr:row>
      <xdr:rowOff>173182</xdr:rowOff>
    </xdr:to>
    <xdr:pic>
      <xdr:nvPicPr>
        <xdr:cNvPr id="647" name="Рисунок 646">
          <a:extLst>
            <a:ext uri="{FF2B5EF4-FFF2-40B4-BE49-F238E27FC236}">
              <a16:creationId xmlns:a16="http://schemas.microsoft.com/office/drawing/2014/main" xmlns="" id="{00000000-0008-0000-02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5226189" y="252932459"/>
          <a:ext cx="459638" cy="640359"/>
        </a:xfrm>
        <a:prstGeom prst="rect">
          <a:avLst/>
        </a:prstGeom>
      </xdr:spPr>
    </xdr:pic>
    <xdr:clientData/>
  </xdr:twoCellAnchor>
  <xdr:twoCellAnchor>
    <xdr:from>
      <xdr:col>11</xdr:col>
      <xdr:colOff>40822</xdr:colOff>
      <xdr:row>938</xdr:row>
      <xdr:rowOff>68035</xdr:rowOff>
    </xdr:from>
    <xdr:to>
      <xdr:col>11</xdr:col>
      <xdr:colOff>1198394</xdr:colOff>
      <xdr:row>942</xdr:row>
      <xdr:rowOff>13608</xdr:rowOff>
    </xdr:to>
    <xdr:pic>
      <xdr:nvPicPr>
        <xdr:cNvPr id="651" name="Рисунок 650" descr="http://walraven.com/_internal/cimg!0/rbgyr80a1eebz56ldo0mawqw5sninh3">
          <a:extLst>
            <a:ext uri="{FF2B5EF4-FFF2-40B4-BE49-F238E27FC236}">
              <a16:creationId xmlns:a16="http://schemas.microsoft.com/office/drawing/2014/main" xmlns="" id="{00000000-0008-0000-02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5108" y="200419606"/>
          <a:ext cx="1157572" cy="707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40822</xdr:colOff>
      <xdr:row>987</xdr:row>
      <xdr:rowOff>149679</xdr:rowOff>
    </xdr:from>
    <xdr:to>
      <xdr:col>11</xdr:col>
      <xdr:colOff>1088572</xdr:colOff>
      <xdr:row>988</xdr:row>
      <xdr:rowOff>155863</xdr:rowOff>
    </xdr:to>
    <xdr:pic>
      <xdr:nvPicPr>
        <xdr:cNvPr id="657" name="Рисунок 656" descr="http://walraven.com/_internal/cimg!0/kcy2q2ellil8v8cbp8bfrclsiqhum79">
          <a:extLst>
            <a:ext uri="{FF2B5EF4-FFF2-40B4-BE49-F238E27FC236}">
              <a16:creationId xmlns:a16="http://schemas.microsoft.com/office/drawing/2014/main" xmlns="" id="{00000000-0008-0000-02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6822" y="310093179"/>
          <a:ext cx="1047750" cy="6662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95250</xdr:colOff>
      <xdr:row>1031</xdr:row>
      <xdr:rowOff>54429</xdr:rowOff>
    </xdr:from>
    <xdr:to>
      <xdr:col>11</xdr:col>
      <xdr:colOff>1143000</xdr:colOff>
      <xdr:row>1032</xdr:row>
      <xdr:rowOff>340179</xdr:rowOff>
    </xdr:to>
    <xdr:pic>
      <xdr:nvPicPr>
        <xdr:cNvPr id="658" name="Рисунок 657" descr="http://walraven.com/_internal/cimg!0/9yo22oqrf1mxzkb7syawlwt6m1u90us">
          <a:extLst>
            <a:ext uri="{FF2B5EF4-FFF2-40B4-BE49-F238E27FC236}">
              <a16:creationId xmlns:a16="http://schemas.microsoft.com/office/drawing/2014/main" xmlns="" id="{00000000-0008-0000-02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21427929"/>
          <a:ext cx="1047750" cy="649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108857</xdr:colOff>
      <xdr:row>1041</xdr:row>
      <xdr:rowOff>54428</xdr:rowOff>
    </xdr:from>
    <xdr:to>
      <xdr:col>11</xdr:col>
      <xdr:colOff>998252</xdr:colOff>
      <xdr:row>1043</xdr:row>
      <xdr:rowOff>149678</xdr:rowOff>
    </xdr:to>
    <xdr:pic>
      <xdr:nvPicPr>
        <xdr:cNvPr id="663" name="Рисунок 662" descr="http://walraven.com/_internal/cimg!0/chngx1gs7zw0lf9gy5ysov5lliwtkda">
          <a:extLst>
            <a:ext uri="{FF2B5EF4-FFF2-40B4-BE49-F238E27FC236}">
              <a16:creationId xmlns:a16="http://schemas.microsoft.com/office/drawing/2014/main" xmlns="" id="{00000000-0008-0000-02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7" y="328095428"/>
          <a:ext cx="889395" cy="545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238650</xdr:colOff>
      <xdr:row>1103</xdr:row>
      <xdr:rowOff>163257</xdr:rowOff>
    </xdr:from>
    <xdr:to>
      <xdr:col>11</xdr:col>
      <xdr:colOff>925286</xdr:colOff>
      <xdr:row>1104</xdr:row>
      <xdr:rowOff>299357</xdr:rowOff>
    </xdr:to>
    <xdr:pic>
      <xdr:nvPicPr>
        <xdr:cNvPr id="666" name="Рисунок 665">
          <a:extLst>
            <a:ext uri="{FF2B5EF4-FFF2-40B4-BE49-F238E27FC236}">
              <a16:creationId xmlns:a16="http://schemas.microsoft.com/office/drawing/2014/main" xmlns="" id="{00000000-0008-0000-02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2212936" y="237022793"/>
          <a:ext cx="686636" cy="557921"/>
        </a:xfrm>
        <a:prstGeom prst="rect">
          <a:avLst/>
        </a:prstGeom>
      </xdr:spPr>
    </xdr:pic>
    <xdr:clientData/>
  </xdr:twoCellAnchor>
  <xdr:twoCellAnchor>
    <xdr:from>
      <xdr:col>11</xdr:col>
      <xdr:colOff>68035</xdr:colOff>
      <xdr:row>1134</xdr:row>
      <xdr:rowOff>122465</xdr:rowOff>
    </xdr:from>
    <xdr:to>
      <xdr:col>11</xdr:col>
      <xdr:colOff>1115785</xdr:colOff>
      <xdr:row>1136</xdr:row>
      <xdr:rowOff>244929</xdr:rowOff>
    </xdr:to>
    <xdr:pic>
      <xdr:nvPicPr>
        <xdr:cNvPr id="667" name="Рисунок 666" descr="http://walraven.com/_internal/cimg!0/tem1fu1q0p4mhm2lcelrd14uvhaxk92">
          <a:extLst>
            <a:ext uri="{FF2B5EF4-FFF2-40B4-BE49-F238E27FC236}">
              <a16:creationId xmlns:a16="http://schemas.microsoft.com/office/drawing/2014/main" xmlns="" id="{00000000-0008-0000-02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2321" y="247704429"/>
          <a:ext cx="10477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136072</xdr:colOff>
      <xdr:row>1189</xdr:row>
      <xdr:rowOff>108857</xdr:rowOff>
    </xdr:from>
    <xdr:to>
      <xdr:col>11</xdr:col>
      <xdr:colOff>857251</xdr:colOff>
      <xdr:row>1191</xdr:row>
      <xdr:rowOff>180234</xdr:rowOff>
    </xdr:to>
    <xdr:pic>
      <xdr:nvPicPr>
        <xdr:cNvPr id="669" name="Рисунок 668" descr="http://walraven.com/_internal/cimg!0/jv19zhdf4iim62034e3q3pmsz0zxzu3">
          <a:extLst>
            <a:ext uri="{FF2B5EF4-FFF2-40B4-BE49-F238E27FC236}">
              <a16:creationId xmlns:a16="http://schemas.microsoft.com/office/drawing/2014/main" xmlns="" id="{00000000-0008-0000-02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2072" y="359963357"/>
          <a:ext cx="721179" cy="45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95250</xdr:colOff>
      <xdr:row>1300</xdr:row>
      <xdr:rowOff>40822</xdr:rowOff>
    </xdr:from>
    <xdr:to>
      <xdr:col>11</xdr:col>
      <xdr:colOff>1047750</xdr:colOff>
      <xdr:row>1301</xdr:row>
      <xdr:rowOff>284514</xdr:rowOff>
    </xdr:to>
    <xdr:pic>
      <xdr:nvPicPr>
        <xdr:cNvPr id="676" name="Рисунок 675" descr="http://walraven.com/_internal/cimg!0/dz9fvodhe3yf5currxtbhuon943txok">
          <a:extLst>
            <a:ext uri="{FF2B5EF4-FFF2-40B4-BE49-F238E27FC236}">
              <a16:creationId xmlns:a16="http://schemas.microsoft.com/office/drawing/2014/main" xmlns="" id="{00000000-0008-0000-02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97995322"/>
          <a:ext cx="952500" cy="590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68036</xdr:colOff>
      <xdr:row>1332</xdr:row>
      <xdr:rowOff>163287</xdr:rowOff>
    </xdr:from>
    <xdr:to>
      <xdr:col>11</xdr:col>
      <xdr:colOff>1156607</xdr:colOff>
      <xdr:row>1337</xdr:row>
      <xdr:rowOff>145969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xmlns="" id="{00000000-0008-0000-02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6164036" y="408214287"/>
          <a:ext cx="1088571" cy="935182"/>
        </a:xfrm>
        <a:prstGeom prst="rect">
          <a:avLst/>
        </a:prstGeom>
      </xdr:spPr>
    </xdr:pic>
    <xdr:clientData/>
  </xdr:twoCellAnchor>
  <xdr:twoCellAnchor>
    <xdr:from>
      <xdr:col>11</xdr:col>
      <xdr:colOff>70436</xdr:colOff>
      <xdr:row>1356</xdr:row>
      <xdr:rowOff>33698</xdr:rowOff>
    </xdr:from>
    <xdr:to>
      <xdr:col>11</xdr:col>
      <xdr:colOff>1118186</xdr:colOff>
      <xdr:row>1359</xdr:row>
      <xdr:rowOff>119423</xdr:rowOff>
    </xdr:to>
    <xdr:pic>
      <xdr:nvPicPr>
        <xdr:cNvPr id="680" name="Рисунок 679" descr="http://walraven.com/_internal/cimg!0/60h9kbs5wflxekuibkv7n13sehldxl2">
          <a:extLst>
            <a:ext uri="{FF2B5EF4-FFF2-40B4-BE49-F238E27FC236}">
              <a16:creationId xmlns:a16="http://schemas.microsoft.com/office/drawing/2014/main" xmlns="" id="{00000000-0008-0000-02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9524" y="322751904"/>
          <a:ext cx="10477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40821</xdr:colOff>
      <xdr:row>1438</xdr:row>
      <xdr:rowOff>27214</xdr:rowOff>
    </xdr:from>
    <xdr:to>
      <xdr:col>11</xdr:col>
      <xdr:colOff>1156608</xdr:colOff>
      <xdr:row>1439</xdr:row>
      <xdr:rowOff>321623</xdr:rowOff>
    </xdr:to>
    <xdr:pic>
      <xdr:nvPicPr>
        <xdr:cNvPr id="688" name="Рисунок 687" descr="Загрузить фото">
          <a:extLst>
            <a:ext uri="{FF2B5EF4-FFF2-40B4-BE49-F238E27FC236}">
              <a16:creationId xmlns:a16="http://schemas.microsoft.com/office/drawing/2014/main" xmlns="" id="{00000000-0008-0000-02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6821" y="438177214"/>
          <a:ext cx="1115787" cy="71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54429</xdr:colOff>
      <xdr:row>1440</xdr:row>
      <xdr:rowOff>114300</xdr:rowOff>
    </xdr:from>
    <xdr:to>
      <xdr:col>11</xdr:col>
      <xdr:colOff>1102179</xdr:colOff>
      <xdr:row>1441</xdr:row>
      <xdr:rowOff>247650</xdr:rowOff>
    </xdr:to>
    <xdr:pic>
      <xdr:nvPicPr>
        <xdr:cNvPr id="690" name="Рисунок 689" descr="http://walraven.com/_internal/cimg!0/pwwjwlisl8ivg93vchrrblbpyjdojk1">
          <a:extLst>
            <a:ext uri="{FF2B5EF4-FFF2-40B4-BE49-F238E27FC236}">
              <a16:creationId xmlns:a16="http://schemas.microsoft.com/office/drawing/2014/main" xmlns="" id="{00000000-0008-0000-02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18279" y="356330250"/>
          <a:ext cx="10477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285750</xdr:colOff>
      <xdr:row>1445</xdr:row>
      <xdr:rowOff>40821</xdr:rowOff>
    </xdr:from>
    <xdr:to>
      <xdr:col>11</xdr:col>
      <xdr:colOff>966108</xdr:colOff>
      <xdr:row>1445</xdr:row>
      <xdr:rowOff>1225583</xdr:rowOff>
    </xdr:to>
    <xdr:pic>
      <xdr:nvPicPr>
        <xdr:cNvPr id="693" name="Рисунок 692">
          <a:extLst>
            <a:ext uri="{FF2B5EF4-FFF2-40B4-BE49-F238E27FC236}">
              <a16:creationId xmlns:a16="http://schemas.microsoft.com/office/drawing/2014/main" xmlns="" id="{00000000-0008-0000-02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6381750" y="442381821"/>
          <a:ext cx="680358" cy="1184762"/>
        </a:xfrm>
        <a:prstGeom prst="rect">
          <a:avLst/>
        </a:prstGeom>
      </xdr:spPr>
    </xdr:pic>
    <xdr:clientData/>
  </xdr:twoCellAnchor>
  <xdr:twoCellAnchor>
    <xdr:from>
      <xdr:col>11</xdr:col>
      <xdr:colOff>149679</xdr:colOff>
      <xdr:row>1532</xdr:row>
      <xdr:rowOff>108857</xdr:rowOff>
    </xdr:from>
    <xdr:to>
      <xdr:col>11</xdr:col>
      <xdr:colOff>999140</xdr:colOff>
      <xdr:row>1532</xdr:row>
      <xdr:rowOff>732311</xdr:rowOff>
    </xdr:to>
    <xdr:pic>
      <xdr:nvPicPr>
        <xdr:cNvPr id="716" name="Рисунок 715">
          <a:extLst>
            <a:ext uri="{FF2B5EF4-FFF2-40B4-BE49-F238E27FC236}">
              <a16:creationId xmlns:a16="http://schemas.microsoft.com/office/drawing/2014/main" xmlns="" id="{00000000-0008-0000-02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6245679" y="567227357"/>
          <a:ext cx="849461" cy="623454"/>
        </a:xfrm>
        <a:prstGeom prst="rect">
          <a:avLst/>
        </a:prstGeom>
      </xdr:spPr>
    </xdr:pic>
    <xdr:clientData/>
  </xdr:twoCellAnchor>
  <xdr:twoCellAnchor>
    <xdr:from>
      <xdr:col>11</xdr:col>
      <xdr:colOff>149678</xdr:colOff>
      <xdr:row>1533</xdr:row>
      <xdr:rowOff>126547</xdr:rowOff>
    </xdr:from>
    <xdr:to>
      <xdr:col>11</xdr:col>
      <xdr:colOff>949778</xdr:colOff>
      <xdr:row>1533</xdr:row>
      <xdr:rowOff>628651</xdr:rowOff>
    </xdr:to>
    <xdr:pic>
      <xdr:nvPicPr>
        <xdr:cNvPr id="717" name="Picture 119350">
          <a:extLst>
            <a:ext uri="{FF2B5EF4-FFF2-40B4-BE49-F238E27FC236}">
              <a16:creationId xmlns:a16="http://schemas.microsoft.com/office/drawing/2014/main" xmlns="" id="{00000000-0008-0000-02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5678" y="567445072"/>
          <a:ext cx="457200" cy="54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190501</xdr:colOff>
      <xdr:row>1534</xdr:row>
      <xdr:rowOff>50099</xdr:rowOff>
    </xdr:from>
    <xdr:to>
      <xdr:col>11</xdr:col>
      <xdr:colOff>911679</xdr:colOff>
      <xdr:row>1534</xdr:row>
      <xdr:rowOff>507177</xdr:rowOff>
    </xdr:to>
    <xdr:pic>
      <xdr:nvPicPr>
        <xdr:cNvPr id="719" name="Рисунок 718">
          <a:extLst>
            <a:ext uri="{FF2B5EF4-FFF2-40B4-BE49-F238E27FC236}">
              <a16:creationId xmlns:a16="http://schemas.microsoft.com/office/drawing/2014/main" xmlns="" id="{00000000-0008-0000-02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3008430" y="563249742"/>
          <a:ext cx="721178" cy="457078"/>
        </a:xfrm>
        <a:prstGeom prst="rect">
          <a:avLst/>
        </a:prstGeom>
      </xdr:spPr>
    </xdr:pic>
    <xdr:clientData/>
  </xdr:twoCellAnchor>
  <xdr:twoCellAnchor>
    <xdr:from>
      <xdr:col>11</xdr:col>
      <xdr:colOff>95251</xdr:colOff>
      <xdr:row>1536</xdr:row>
      <xdr:rowOff>54429</xdr:rowOff>
    </xdr:from>
    <xdr:to>
      <xdr:col>11</xdr:col>
      <xdr:colOff>1079587</xdr:colOff>
      <xdr:row>1536</xdr:row>
      <xdr:rowOff>789215</xdr:rowOff>
    </xdr:to>
    <xdr:pic>
      <xdr:nvPicPr>
        <xdr:cNvPr id="721" name="Рисунок 720">
          <a:extLst>
            <a:ext uri="{FF2B5EF4-FFF2-40B4-BE49-F238E27FC236}">
              <a16:creationId xmlns:a16="http://schemas.microsoft.com/office/drawing/2014/main" xmlns="" id="{00000000-0008-0000-02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6191251" y="568125429"/>
          <a:ext cx="984336" cy="734786"/>
        </a:xfrm>
        <a:prstGeom prst="rect">
          <a:avLst/>
        </a:prstGeom>
      </xdr:spPr>
    </xdr:pic>
    <xdr:clientData/>
  </xdr:twoCellAnchor>
  <xdr:twoCellAnchor>
    <xdr:from>
      <xdr:col>11</xdr:col>
      <xdr:colOff>54429</xdr:colOff>
      <xdr:row>1197</xdr:row>
      <xdr:rowOff>40822</xdr:rowOff>
    </xdr:from>
    <xdr:to>
      <xdr:col>11</xdr:col>
      <xdr:colOff>1102179</xdr:colOff>
      <xdr:row>1198</xdr:row>
      <xdr:rowOff>249012</xdr:rowOff>
    </xdr:to>
    <xdr:pic>
      <xdr:nvPicPr>
        <xdr:cNvPr id="723" name="Рисунок 722" descr="http://walraven.com/_internal/cimg!0/80eo1jd6d018fgbdbxb9vo88wudt9hw">
          <a:extLst>
            <a:ext uri="{FF2B5EF4-FFF2-40B4-BE49-F238E27FC236}">
              <a16:creationId xmlns:a16="http://schemas.microsoft.com/office/drawing/2014/main" xmlns="" id="{00000000-0008-0000-02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72358" y="565703358"/>
          <a:ext cx="1047750" cy="493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90301</xdr:colOff>
      <xdr:row>1193</xdr:row>
      <xdr:rowOff>87828</xdr:rowOff>
    </xdr:from>
    <xdr:to>
      <xdr:col>11</xdr:col>
      <xdr:colOff>1138051</xdr:colOff>
      <xdr:row>1195</xdr:row>
      <xdr:rowOff>164028</xdr:rowOff>
    </xdr:to>
    <xdr:pic>
      <xdr:nvPicPr>
        <xdr:cNvPr id="724" name="Рисунок 723" descr="http://walraven.com/_internal/cimg!0/czsccfdu55uf594vgl0tqmwy7tjimj8">
          <a:extLst>
            <a:ext uri="{FF2B5EF4-FFF2-40B4-BE49-F238E27FC236}">
              <a16:creationId xmlns:a16="http://schemas.microsoft.com/office/drawing/2014/main" xmlns="" id="{00000000-0008-0000-02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8230" y="565382971"/>
          <a:ext cx="10477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51954</xdr:colOff>
      <xdr:row>891</xdr:row>
      <xdr:rowOff>103909</xdr:rowOff>
    </xdr:from>
    <xdr:to>
      <xdr:col>11</xdr:col>
      <xdr:colOff>1099704</xdr:colOff>
      <xdr:row>894</xdr:row>
      <xdr:rowOff>161060</xdr:rowOff>
    </xdr:to>
    <xdr:pic>
      <xdr:nvPicPr>
        <xdr:cNvPr id="729" name="Рисунок 728" descr="http://walraven.com/_internal/cimg!0/81gs74fc0gl8pedwtv63br03cdoxpe1">
          <a:extLst>
            <a:ext uri="{FF2B5EF4-FFF2-40B4-BE49-F238E27FC236}">
              <a16:creationId xmlns:a16="http://schemas.microsoft.com/office/drawing/2014/main" xmlns="" id="{00000000-0008-0000-02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7954" y="599035909"/>
          <a:ext cx="1047750" cy="680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51954</xdr:colOff>
      <xdr:row>1526</xdr:row>
      <xdr:rowOff>86591</xdr:rowOff>
    </xdr:from>
    <xdr:to>
      <xdr:col>11</xdr:col>
      <xdr:colOff>1099704</xdr:colOff>
      <xdr:row>1526</xdr:row>
      <xdr:rowOff>732560</xdr:rowOff>
    </xdr:to>
    <xdr:pic>
      <xdr:nvPicPr>
        <xdr:cNvPr id="733" name="Рисунок 732" descr="http://walraven.com/_internal/cimg!0/jyz09ecdz087kp7vairr496wphmkudc">
          <a:extLst>
            <a:ext uri="{FF2B5EF4-FFF2-40B4-BE49-F238E27FC236}">
              <a16:creationId xmlns:a16="http://schemas.microsoft.com/office/drawing/2014/main" xmlns="" id="{00000000-0008-0000-02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7954" y="642833591"/>
          <a:ext cx="1047750" cy="655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325582</xdr:colOff>
      <xdr:row>1259</xdr:row>
      <xdr:rowOff>156730</xdr:rowOff>
    </xdr:from>
    <xdr:to>
      <xdr:col>11</xdr:col>
      <xdr:colOff>639907</xdr:colOff>
      <xdr:row>1261</xdr:row>
      <xdr:rowOff>13855</xdr:rowOff>
    </xdr:to>
    <xdr:pic>
      <xdr:nvPicPr>
        <xdr:cNvPr id="834" name="Picture 1708">
          <a:extLst>
            <a:ext uri="{FF2B5EF4-FFF2-40B4-BE49-F238E27FC236}">
              <a16:creationId xmlns:a16="http://schemas.microsoft.com/office/drawing/2014/main" xmlns="" id="{00000000-0008-0000-02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2037" y="677730594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341911</xdr:colOff>
      <xdr:row>1463</xdr:row>
      <xdr:rowOff>47873</xdr:rowOff>
    </xdr:from>
    <xdr:to>
      <xdr:col>11</xdr:col>
      <xdr:colOff>751486</xdr:colOff>
      <xdr:row>1464</xdr:row>
      <xdr:rowOff>163286</xdr:rowOff>
    </xdr:to>
    <xdr:pic>
      <xdr:nvPicPr>
        <xdr:cNvPr id="835" name="Picture 1712">
          <a:extLst>
            <a:ext uri="{FF2B5EF4-FFF2-40B4-BE49-F238E27FC236}">
              <a16:creationId xmlns:a16="http://schemas.microsoft.com/office/drawing/2014/main" xmlns="" id="{00000000-0008-0000-02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6197" y="515785802"/>
          <a:ext cx="409575" cy="387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51953</xdr:colOff>
      <xdr:row>1</xdr:row>
      <xdr:rowOff>69272</xdr:rowOff>
    </xdr:from>
    <xdr:to>
      <xdr:col>3</xdr:col>
      <xdr:colOff>3602182</xdr:colOff>
      <xdr:row>4</xdr:row>
      <xdr:rowOff>381000</xdr:rowOff>
    </xdr:to>
    <xdr:pic>
      <xdr:nvPicPr>
        <xdr:cNvPr id="855" name="Рисунок 854">
          <a:extLst>
            <a:ext uri="{FF2B5EF4-FFF2-40B4-BE49-F238E27FC236}">
              <a16:creationId xmlns:a16="http://schemas.microsoft.com/office/drawing/2014/main" xmlns="" id="{30246959-F7C9-4F83-A6A1-EB2944C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94408" y="242454"/>
          <a:ext cx="4589319" cy="1610591"/>
        </a:xfrm>
        <a:prstGeom prst="rect">
          <a:avLst/>
        </a:prstGeom>
      </xdr:spPr>
    </xdr:pic>
    <xdr:clientData/>
  </xdr:twoCellAnchor>
  <xdr:twoCellAnchor>
    <xdr:from>
      <xdr:col>11</xdr:col>
      <xdr:colOff>51956</xdr:colOff>
      <xdr:row>61</xdr:row>
      <xdr:rowOff>138545</xdr:rowOff>
    </xdr:from>
    <xdr:to>
      <xdr:col>11</xdr:col>
      <xdr:colOff>1177636</xdr:colOff>
      <xdr:row>64</xdr:row>
      <xdr:rowOff>153791</xdr:rowOff>
    </xdr:to>
    <xdr:pic>
      <xdr:nvPicPr>
        <xdr:cNvPr id="857" name="Рисунок 856" descr="08280XX">
          <a:extLst>
            <a:ext uri="{FF2B5EF4-FFF2-40B4-BE49-F238E27FC236}">
              <a16:creationId xmlns:a16="http://schemas.microsoft.com/office/drawing/2014/main" xmlns="" id="{634BBE82-01DD-411D-A87E-631FF5F91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4229" y="19448318"/>
          <a:ext cx="1125680" cy="742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201706</xdr:colOff>
      <xdr:row>120</xdr:row>
      <xdr:rowOff>11458</xdr:rowOff>
    </xdr:from>
    <xdr:to>
      <xdr:col>11</xdr:col>
      <xdr:colOff>851648</xdr:colOff>
      <xdr:row>120</xdr:row>
      <xdr:rowOff>421224</xdr:rowOff>
    </xdr:to>
    <xdr:pic>
      <xdr:nvPicPr>
        <xdr:cNvPr id="859" name="Рисунок 858" descr="BIS_starQuick_0854XXX_RU">
          <a:extLst>
            <a:ext uri="{FF2B5EF4-FFF2-40B4-BE49-F238E27FC236}">
              <a16:creationId xmlns:a16="http://schemas.microsoft.com/office/drawing/2014/main" xmlns="" id="{E99117DD-247C-4DCE-AAFA-AF2738B8B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0735" y="37764076"/>
          <a:ext cx="649942" cy="409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78442</xdr:colOff>
      <xdr:row>127</xdr:row>
      <xdr:rowOff>134471</xdr:rowOff>
    </xdr:from>
    <xdr:to>
      <xdr:col>11</xdr:col>
      <xdr:colOff>1103062</xdr:colOff>
      <xdr:row>131</xdr:row>
      <xdr:rowOff>21167</xdr:rowOff>
    </xdr:to>
    <xdr:pic>
      <xdr:nvPicPr>
        <xdr:cNvPr id="860" name="Рисунок 859" descr="BIS_starQuick_0855XXX">
          <a:extLst>
            <a:ext uri="{FF2B5EF4-FFF2-40B4-BE49-F238E27FC236}">
              <a16:creationId xmlns:a16="http://schemas.microsoft.com/office/drawing/2014/main" xmlns="" id="{D157851C-36A6-471D-BEF7-FE2CB3B27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7359" y="41166054"/>
          <a:ext cx="1024620" cy="648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44824</xdr:colOff>
      <xdr:row>153</xdr:row>
      <xdr:rowOff>123264</xdr:rowOff>
    </xdr:from>
    <xdr:to>
      <xdr:col>11</xdr:col>
      <xdr:colOff>1199030</xdr:colOff>
      <xdr:row>157</xdr:row>
      <xdr:rowOff>92679</xdr:rowOff>
    </xdr:to>
    <xdr:pic>
      <xdr:nvPicPr>
        <xdr:cNvPr id="861" name="Рисунок 860" descr="0880060">
          <a:extLst>
            <a:ext uri="{FF2B5EF4-FFF2-40B4-BE49-F238E27FC236}">
              <a16:creationId xmlns:a16="http://schemas.microsoft.com/office/drawing/2014/main" xmlns="" id="{418EF1F2-3948-45B0-9AE4-6A6109011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3853" y="49036940"/>
          <a:ext cx="1154206" cy="7314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65453</xdr:colOff>
      <xdr:row>177</xdr:row>
      <xdr:rowOff>141141</xdr:rowOff>
    </xdr:from>
    <xdr:to>
      <xdr:col>11</xdr:col>
      <xdr:colOff>1096393</xdr:colOff>
      <xdr:row>181</xdr:row>
      <xdr:rowOff>161636</xdr:rowOff>
    </xdr:to>
    <xdr:pic>
      <xdr:nvPicPr>
        <xdr:cNvPr id="864" name="Рисунок 863">
          <a:extLst>
            <a:ext uri="{FF2B5EF4-FFF2-40B4-BE49-F238E27FC236}">
              <a16:creationId xmlns:a16="http://schemas.microsoft.com/office/drawing/2014/main" xmlns="" id="{BBDB678B-F8D1-43F6-A9F2-A1AC16C9A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998" y="48378050"/>
          <a:ext cx="1030940" cy="805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67235</xdr:colOff>
      <xdr:row>195</xdr:row>
      <xdr:rowOff>107281</xdr:rowOff>
    </xdr:from>
    <xdr:to>
      <xdr:col>11</xdr:col>
      <xdr:colOff>1120588</xdr:colOff>
      <xdr:row>196</xdr:row>
      <xdr:rowOff>368113</xdr:rowOff>
    </xdr:to>
    <xdr:pic>
      <xdr:nvPicPr>
        <xdr:cNvPr id="865" name="Рисунок 864" descr="0909060">
          <a:extLst>
            <a:ext uri="{FF2B5EF4-FFF2-40B4-BE49-F238E27FC236}">
              <a16:creationId xmlns:a16="http://schemas.microsoft.com/office/drawing/2014/main" xmlns="" id="{76271684-41C3-4350-B353-6E95630A0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6264" y="56035840"/>
          <a:ext cx="1053353" cy="675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145680</xdr:colOff>
      <xdr:row>692</xdr:row>
      <xdr:rowOff>100852</xdr:rowOff>
    </xdr:from>
    <xdr:to>
      <xdr:col>11</xdr:col>
      <xdr:colOff>983932</xdr:colOff>
      <xdr:row>692</xdr:row>
      <xdr:rowOff>635933</xdr:rowOff>
    </xdr:to>
    <xdr:pic>
      <xdr:nvPicPr>
        <xdr:cNvPr id="873" name="Рисунок 872" descr="4125020">
          <a:extLst>
            <a:ext uri="{FF2B5EF4-FFF2-40B4-BE49-F238E27FC236}">
              <a16:creationId xmlns:a16="http://schemas.microsoft.com/office/drawing/2014/main" xmlns="" id="{665EA59E-84FD-4BA6-9BD8-1B3ACDA50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0856" y="138179734"/>
          <a:ext cx="838252" cy="535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190501</xdr:colOff>
      <xdr:row>706</xdr:row>
      <xdr:rowOff>53521</xdr:rowOff>
    </xdr:from>
    <xdr:to>
      <xdr:col>11</xdr:col>
      <xdr:colOff>974913</xdr:colOff>
      <xdr:row>707</xdr:row>
      <xdr:rowOff>257735</xdr:rowOff>
    </xdr:to>
    <xdr:pic>
      <xdr:nvPicPr>
        <xdr:cNvPr id="875" name="Рисунок 874">
          <a:extLst>
            <a:ext uri="{FF2B5EF4-FFF2-40B4-BE49-F238E27FC236}">
              <a16:creationId xmlns:a16="http://schemas.microsoft.com/office/drawing/2014/main" xmlns="" id="{6D554A13-3BEA-4CCB-8680-91F3C716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5385677" y="167424580"/>
          <a:ext cx="784412" cy="562802"/>
        </a:xfrm>
        <a:prstGeom prst="rect">
          <a:avLst/>
        </a:prstGeom>
      </xdr:spPr>
    </xdr:pic>
    <xdr:clientData/>
  </xdr:twoCellAnchor>
  <xdr:twoCellAnchor>
    <xdr:from>
      <xdr:col>11</xdr:col>
      <xdr:colOff>212912</xdr:colOff>
      <xdr:row>708</xdr:row>
      <xdr:rowOff>33618</xdr:rowOff>
    </xdr:from>
    <xdr:to>
      <xdr:col>11</xdr:col>
      <xdr:colOff>998494</xdr:colOff>
      <xdr:row>710</xdr:row>
      <xdr:rowOff>168088</xdr:rowOff>
    </xdr:to>
    <xdr:pic>
      <xdr:nvPicPr>
        <xdr:cNvPr id="876" name="Рисунок 875">
          <a:extLst>
            <a:ext uri="{FF2B5EF4-FFF2-40B4-BE49-F238E27FC236}">
              <a16:creationId xmlns:a16="http://schemas.microsoft.com/office/drawing/2014/main" xmlns="" id="{B0FC1B0D-12B6-44F6-851C-F5CA6B721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5408088" y="168121853"/>
          <a:ext cx="785582" cy="605117"/>
        </a:xfrm>
        <a:prstGeom prst="rect">
          <a:avLst/>
        </a:prstGeom>
      </xdr:spPr>
    </xdr:pic>
    <xdr:clientData/>
  </xdr:twoCellAnchor>
  <xdr:twoCellAnchor>
    <xdr:from>
      <xdr:col>11</xdr:col>
      <xdr:colOff>168088</xdr:colOff>
      <xdr:row>711</xdr:row>
      <xdr:rowOff>123502</xdr:rowOff>
    </xdr:from>
    <xdr:to>
      <xdr:col>11</xdr:col>
      <xdr:colOff>1146656</xdr:colOff>
      <xdr:row>714</xdr:row>
      <xdr:rowOff>56029</xdr:rowOff>
    </xdr:to>
    <xdr:pic>
      <xdr:nvPicPr>
        <xdr:cNvPr id="878" name="Рисунок 877">
          <a:extLst>
            <a:ext uri="{FF2B5EF4-FFF2-40B4-BE49-F238E27FC236}">
              <a16:creationId xmlns:a16="http://schemas.microsoft.com/office/drawing/2014/main" xmlns="" id="{C71FC98B-0D4A-43C4-81E0-BDE91930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5363264" y="168917708"/>
          <a:ext cx="978568" cy="638497"/>
        </a:xfrm>
        <a:prstGeom prst="rect">
          <a:avLst/>
        </a:prstGeom>
      </xdr:spPr>
    </xdr:pic>
    <xdr:clientData/>
  </xdr:twoCellAnchor>
  <xdr:twoCellAnchor>
    <xdr:from>
      <xdr:col>11</xdr:col>
      <xdr:colOff>78440</xdr:colOff>
      <xdr:row>720</xdr:row>
      <xdr:rowOff>56029</xdr:rowOff>
    </xdr:from>
    <xdr:to>
      <xdr:col>11</xdr:col>
      <xdr:colOff>1154206</xdr:colOff>
      <xdr:row>723</xdr:row>
      <xdr:rowOff>105531</xdr:rowOff>
    </xdr:to>
    <xdr:pic>
      <xdr:nvPicPr>
        <xdr:cNvPr id="879" name="Рисунок 878">
          <a:extLst>
            <a:ext uri="{FF2B5EF4-FFF2-40B4-BE49-F238E27FC236}">
              <a16:creationId xmlns:a16="http://schemas.microsoft.com/office/drawing/2014/main" xmlns="" id="{B8668531-AEF7-4DC4-8EF7-CADC4520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5273616" y="170968147"/>
          <a:ext cx="1075766" cy="755472"/>
        </a:xfrm>
        <a:prstGeom prst="rect">
          <a:avLst/>
        </a:prstGeom>
      </xdr:spPr>
    </xdr:pic>
    <xdr:clientData/>
  </xdr:twoCellAnchor>
  <xdr:twoCellAnchor>
    <xdr:from>
      <xdr:col>11</xdr:col>
      <xdr:colOff>67235</xdr:colOff>
      <xdr:row>725</xdr:row>
      <xdr:rowOff>89647</xdr:rowOff>
    </xdr:from>
    <xdr:to>
      <xdr:col>11</xdr:col>
      <xdr:colOff>1332935</xdr:colOff>
      <xdr:row>729</xdr:row>
      <xdr:rowOff>23091</xdr:rowOff>
    </xdr:to>
    <xdr:pic>
      <xdr:nvPicPr>
        <xdr:cNvPr id="880" name="Рисунок 879">
          <a:extLst>
            <a:ext uri="{FF2B5EF4-FFF2-40B4-BE49-F238E27FC236}">
              <a16:creationId xmlns:a16="http://schemas.microsoft.com/office/drawing/2014/main" xmlns="" id="{A3FBCD03-9C3F-4944-AEC2-E766240C3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5930690" y="166806011"/>
          <a:ext cx="1265700" cy="857080"/>
        </a:xfrm>
        <a:prstGeom prst="rect">
          <a:avLst/>
        </a:prstGeom>
      </xdr:spPr>
    </xdr:pic>
    <xdr:clientData/>
  </xdr:twoCellAnchor>
  <xdr:twoCellAnchor>
    <xdr:from>
      <xdr:col>11</xdr:col>
      <xdr:colOff>33619</xdr:colOff>
      <xdr:row>736</xdr:row>
      <xdr:rowOff>78441</xdr:rowOff>
    </xdr:from>
    <xdr:to>
      <xdr:col>11</xdr:col>
      <xdr:colOff>1397001</xdr:colOff>
      <xdr:row>739</xdr:row>
      <xdr:rowOff>161075</xdr:rowOff>
    </xdr:to>
    <xdr:pic>
      <xdr:nvPicPr>
        <xdr:cNvPr id="881" name="Рисунок 880">
          <a:extLst>
            <a:ext uri="{FF2B5EF4-FFF2-40B4-BE49-F238E27FC236}">
              <a16:creationId xmlns:a16="http://schemas.microsoft.com/office/drawing/2014/main" xmlns="" id="{BBFDB91E-994B-42C7-ACF4-2798E72C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5527619" y="168572805"/>
          <a:ext cx="1363382" cy="775361"/>
        </a:xfrm>
        <a:prstGeom prst="rect">
          <a:avLst/>
        </a:prstGeom>
      </xdr:spPr>
    </xdr:pic>
    <xdr:clientData/>
  </xdr:twoCellAnchor>
  <xdr:twoCellAnchor>
    <xdr:from>
      <xdr:col>11</xdr:col>
      <xdr:colOff>100853</xdr:colOff>
      <xdr:row>742</xdr:row>
      <xdr:rowOff>100852</xdr:rowOff>
    </xdr:from>
    <xdr:to>
      <xdr:col>11</xdr:col>
      <xdr:colOff>1373909</xdr:colOff>
      <xdr:row>745</xdr:row>
      <xdr:rowOff>83571</xdr:rowOff>
    </xdr:to>
    <xdr:pic>
      <xdr:nvPicPr>
        <xdr:cNvPr id="884" name="Рисунок 883">
          <a:extLst>
            <a:ext uri="{FF2B5EF4-FFF2-40B4-BE49-F238E27FC236}">
              <a16:creationId xmlns:a16="http://schemas.microsoft.com/office/drawing/2014/main" xmlns="" id="{72E80EEA-1EC1-4168-A50D-D3DC764A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5594853" y="169980670"/>
          <a:ext cx="1273056" cy="917901"/>
        </a:xfrm>
        <a:prstGeom prst="rect">
          <a:avLst/>
        </a:prstGeom>
      </xdr:spPr>
    </xdr:pic>
    <xdr:clientData/>
  </xdr:twoCellAnchor>
  <xdr:twoCellAnchor>
    <xdr:from>
      <xdr:col>11</xdr:col>
      <xdr:colOff>56653</xdr:colOff>
      <xdr:row>754</xdr:row>
      <xdr:rowOff>59143</xdr:rowOff>
    </xdr:from>
    <xdr:to>
      <xdr:col>11</xdr:col>
      <xdr:colOff>1177241</xdr:colOff>
      <xdr:row>754</xdr:row>
      <xdr:rowOff>889001</xdr:rowOff>
    </xdr:to>
    <xdr:pic>
      <xdr:nvPicPr>
        <xdr:cNvPr id="887" name="Рисунок 886">
          <a:extLst>
            <a:ext uri="{FF2B5EF4-FFF2-40B4-BE49-F238E27FC236}">
              <a16:creationId xmlns:a16="http://schemas.microsoft.com/office/drawing/2014/main" xmlns="" id="{70237A5A-9655-41AD-B3F4-08B4B607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6365570" y="171890143"/>
          <a:ext cx="1120588" cy="829858"/>
        </a:xfrm>
        <a:prstGeom prst="rect">
          <a:avLst/>
        </a:prstGeom>
      </xdr:spPr>
    </xdr:pic>
    <xdr:clientData/>
  </xdr:twoCellAnchor>
  <xdr:twoCellAnchor>
    <xdr:from>
      <xdr:col>11</xdr:col>
      <xdr:colOff>315091</xdr:colOff>
      <xdr:row>749</xdr:row>
      <xdr:rowOff>324970</xdr:rowOff>
    </xdr:from>
    <xdr:to>
      <xdr:col>11</xdr:col>
      <xdr:colOff>950205</xdr:colOff>
      <xdr:row>750</xdr:row>
      <xdr:rowOff>268940</xdr:rowOff>
    </xdr:to>
    <xdr:pic>
      <xdr:nvPicPr>
        <xdr:cNvPr id="888" name="Obraz 30" descr="R-BRUSH-M_M.jpg">
          <a:extLst>
            <a:ext uri="{FF2B5EF4-FFF2-40B4-BE49-F238E27FC236}">
              <a16:creationId xmlns:a16="http://schemas.microsoft.com/office/drawing/2014/main" xmlns="" id="{6D1791A3-838A-49CC-8664-D7E09C0D1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0267" y="179484617"/>
          <a:ext cx="635114" cy="268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176804</xdr:colOff>
      <xdr:row>753</xdr:row>
      <xdr:rowOff>89265</xdr:rowOff>
    </xdr:from>
    <xdr:to>
      <xdr:col>11</xdr:col>
      <xdr:colOff>1106893</xdr:colOff>
      <xdr:row>753</xdr:row>
      <xdr:rowOff>740833</xdr:rowOff>
    </xdr:to>
    <xdr:pic>
      <xdr:nvPicPr>
        <xdr:cNvPr id="889" name="Рисунок 888">
          <a:extLst>
            <a:ext uri="{FF2B5EF4-FFF2-40B4-BE49-F238E27FC236}">
              <a16:creationId xmlns:a16="http://schemas.microsoft.com/office/drawing/2014/main" xmlns="" id="{F78FC4C8-D07D-4EBE-9AC2-5F6F9BB06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6485721" y="171084182"/>
          <a:ext cx="930089" cy="651568"/>
        </a:xfrm>
        <a:prstGeom prst="rect">
          <a:avLst/>
        </a:prstGeom>
      </xdr:spPr>
    </xdr:pic>
    <xdr:clientData/>
  </xdr:twoCellAnchor>
  <xdr:twoCellAnchor>
    <xdr:from>
      <xdr:col>11</xdr:col>
      <xdr:colOff>156882</xdr:colOff>
      <xdr:row>752</xdr:row>
      <xdr:rowOff>128011</xdr:rowOff>
    </xdr:from>
    <xdr:to>
      <xdr:col>11</xdr:col>
      <xdr:colOff>1075765</xdr:colOff>
      <xdr:row>752</xdr:row>
      <xdr:rowOff>731885</xdr:rowOff>
    </xdr:to>
    <xdr:pic>
      <xdr:nvPicPr>
        <xdr:cNvPr id="890" name="Рисунок 889">
          <a:extLst>
            <a:ext uri="{FF2B5EF4-FFF2-40B4-BE49-F238E27FC236}">
              <a16:creationId xmlns:a16="http://schemas.microsoft.com/office/drawing/2014/main" xmlns="" id="{598D3D4A-3020-424B-8F19-6FAFCE14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5352058" y="180262570"/>
          <a:ext cx="918883" cy="603874"/>
        </a:xfrm>
        <a:prstGeom prst="rect">
          <a:avLst/>
        </a:prstGeom>
      </xdr:spPr>
    </xdr:pic>
    <xdr:clientData/>
  </xdr:twoCellAnchor>
  <xdr:twoCellAnchor>
    <xdr:from>
      <xdr:col>11</xdr:col>
      <xdr:colOff>56029</xdr:colOff>
      <xdr:row>755</xdr:row>
      <xdr:rowOff>54384</xdr:rowOff>
    </xdr:from>
    <xdr:to>
      <xdr:col>11</xdr:col>
      <xdr:colOff>1150417</xdr:colOff>
      <xdr:row>755</xdr:row>
      <xdr:rowOff>717177</xdr:rowOff>
    </xdr:to>
    <xdr:pic>
      <xdr:nvPicPr>
        <xdr:cNvPr id="891" name="Рисунок 890">
          <a:extLst>
            <a:ext uri="{FF2B5EF4-FFF2-40B4-BE49-F238E27FC236}">
              <a16:creationId xmlns:a16="http://schemas.microsoft.com/office/drawing/2014/main" xmlns="" id="{03971170-4751-4C40-BD31-348CAA29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5251205" y="182822325"/>
          <a:ext cx="1094388" cy="662793"/>
        </a:xfrm>
        <a:prstGeom prst="rect">
          <a:avLst/>
        </a:prstGeom>
      </xdr:spPr>
    </xdr:pic>
    <xdr:clientData/>
  </xdr:twoCellAnchor>
  <xdr:twoCellAnchor>
    <xdr:from>
      <xdr:col>11</xdr:col>
      <xdr:colOff>154998</xdr:colOff>
      <xdr:row>757</xdr:row>
      <xdr:rowOff>113945</xdr:rowOff>
    </xdr:from>
    <xdr:to>
      <xdr:col>11</xdr:col>
      <xdr:colOff>948610</xdr:colOff>
      <xdr:row>759</xdr:row>
      <xdr:rowOff>84553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xmlns="" id="{E616F90F-BFFB-4463-9D53-19532567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2159270">
          <a:off x="15648998" y="177659945"/>
          <a:ext cx="793612" cy="363153"/>
        </a:xfrm>
        <a:prstGeom prst="rect">
          <a:avLst/>
        </a:prstGeom>
      </xdr:spPr>
    </xdr:pic>
    <xdr:clientData/>
  </xdr:twoCellAnchor>
  <xdr:twoCellAnchor>
    <xdr:from>
      <xdr:col>11</xdr:col>
      <xdr:colOff>156881</xdr:colOff>
      <xdr:row>771</xdr:row>
      <xdr:rowOff>78441</xdr:rowOff>
    </xdr:from>
    <xdr:to>
      <xdr:col>11</xdr:col>
      <xdr:colOff>1090800</xdr:colOff>
      <xdr:row>774</xdr:row>
      <xdr:rowOff>100853</xdr:rowOff>
    </xdr:to>
    <xdr:pic>
      <xdr:nvPicPr>
        <xdr:cNvPr id="898" name="Рисунок 897" descr="6103010">
          <a:extLst>
            <a:ext uri="{FF2B5EF4-FFF2-40B4-BE49-F238E27FC236}">
              <a16:creationId xmlns:a16="http://schemas.microsoft.com/office/drawing/2014/main" xmlns="" id="{B6585F12-9FC7-4631-9902-86AB303AB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2057" y="184852235"/>
          <a:ext cx="933919" cy="593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112061</xdr:colOff>
      <xdr:row>776</xdr:row>
      <xdr:rowOff>78440</xdr:rowOff>
    </xdr:from>
    <xdr:to>
      <xdr:col>11</xdr:col>
      <xdr:colOff>1133831</xdr:colOff>
      <xdr:row>779</xdr:row>
      <xdr:rowOff>160377</xdr:rowOff>
    </xdr:to>
    <xdr:pic>
      <xdr:nvPicPr>
        <xdr:cNvPr id="709" name="Рисунок 708" descr="6103110">
          <a:extLst>
            <a:ext uri="{FF2B5EF4-FFF2-40B4-BE49-F238E27FC236}">
              <a16:creationId xmlns:a16="http://schemas.microsoft.com/office/drawing/2014/main" xmlns="" id="{8BCB8AAE-A278-4AD6-A9D3-DCFA1AAA7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7237" y="185804734"/>
          <a:ext cx="1021770" cy="65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67236</xdr:colOff>
      <xdr:row>794</xdr:row>
      <xdr:rowOff>44824</xdr:rowOff>
    </xdr:from>
    <xdr:to>
      <xdr:col>11</xdr:col>
      <xdr:colOff>1153630</xdr:colOff>
      <xdr:row>797</xdr:row>
      <xdr:rowOff>168088</xdr:rowOff>
    </xdr:to>
    <xdr:pic>
      <xdr:nvPicPr>
        <xdr:cNvPr id="710" name="Рисунок 709" descr="6103608">
          <a:extLst>
            <a:ext uri="{FF2B5EF4-FFF2-40B4-BE49-F238E27FC236}">
              <a16:creationId xmlns:a16="http://schemas.microsoft.com/office/drawing/2014/main" xmlns="" id="{4718ED07-002B-4461-9630-7B1833740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2412" y="186723618"/>
          <a:ext cx="1086394" cy="694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112060</xdr:colOff>
      <xdr:row>781</xdr:row>
      <xdr:rowOff>62788</xdr:rowOff>
    </xdr:from>
    <xdr:to>
      <xdr:col>11</xdr:col>
      <xdr:colOff>1086972</xdr:colOff>
      <xdr:row>784</xdr:row>
      <xdr:rowOff>114758</xdr:rowOff>
    </xdr:to>
    <xdr:pic>
      <xdr:nvPicPr>
        <xdr:cNvPr id="711" name="Рисунок 710" descr="6103710">
          <a:extLst>
            <a:ext uri="{FF2B5EF4-FFF2-40B4-BE49-F238E27FC236}">
              <a16:creationId xmlns:a16="http://schemas.microsoft.com/office/drawing/2014/main" xmlns="" id="{A50F7B7D-CF08-4A29-9436-6017A1856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7236" y="187503582"/>
          <a:ext cx="974912" cy="623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156883</xdr:colOff>
      <xdr:row>803</xdr:row>
      <xdr:rowOff>72958</xdr:rowOff>
    </xdr:from>
    <xdr:to>
      <xdr:col>11</xdr:col>
      <xdr:colOff>1099423</xdr:colOff>
      <xdr:row>806</xdr:row>
      <xdr:rowOff>100853</xdr:rowOff>
    </xdr:to>
    <xdr:pic>
      <xdr:nvPicPr>
        <xdr:cNvPr id="712" name="Рисунок 711" descr="6107010">
          <a:extLst>
            <a:ext uri="{FF2B5EF4-FFF2-40B4-BE49-F238E27FC236}">
              <a16:creationId xmlns:a16="http://schemas.microsoft.com/office/drawing/2014/main" xmlns="" id="{B340423F-693C-493A-890F-0DEEC3CA5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2059" y="189037752"/>
          <a:ext cx="942540" cy="59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159662</xdr:colOff>
      <xdr:row>869</xdr:row>
      <xdr:rowOff>51989</xdr:rowOff>
    </xdr:from>
    <xdr:to>
      <xdr:col>11</xdr:col>
      <xdr:colOff>1249456</xdr:colOff>
      <xdr:row>870</xdr:row>
      <xdr:rowOff>356722</xdr:rowOff>
    </xdr:to>
    <xdr:pic>
      <xdr:nvPicPr>
        <xdr:cNvPr id="730" name="Рисунок 729" descr="BIS_XL_6114XXX">
          <a:extLst>
            <a:ext uri="{FF2B5EF4-FFF2-40B4-BE49-F238E27FC236}">
              <a16:creationId xmlns:a16="http://schemas.microsoft.com/office/drawing/2014/main" xmlns="" id="{CC8ED27D-527F-45DB-B5F3-EE0CBDD2D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8579" y="244749239"/>
          <a:ext cx="1089794" cy="696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144767</xdr:colOff>
      <xdr:row>926</xdr:row>
      <xdr:rowOff>6185</xdr:rowOff>
    </xdr:from>
    <xdr:to>
      <xdr:col>11</xdr:col>
      <xdr:colOff>1210210</xdr:colOff>
      <xdr:row>929</xdr:row>
      <xdr:rowOff>108834</xdr:rowOff>
    </xdr:to>
    <xdr:pic>
      <xdr:nvPicPr>
        <xdr:cNvPr id="737" name="Рисунок 736" descr="614581213">
          <a:extLst>
            <a:ext uri="{FF2B5EF4-FFF2-40B4-BE49-F238E27FC236}">
              <a16:creationId xmlns:a16="http://schemas.microsoft.com/office/drawing/2014/main" xmlns="" id="{6D8DCCAD-B60C-4BFF-A936-3FE697321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8767" y="219369821"/>
          <a:ext cx="1065443" cy="668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40820</xdr:colOff>
      <xdr:row>949</xdr:row>
      <xdr:rowOff>53997</xdr:rowOff>
    </xdr:from>
    <xdr:to>
      <xdr:col>11</xdr:col>
      <xdr:colOff>1164355</xdr:colOff>
      <xdr:row>949</xdr:row>
      <xdr:rowOff>762000</xdr:rowOff>
    </xdr:to>
    <xdr:pic>
      <xdr:nvPicPr>
        <xdr:cNvPr id="713" name="Рисунок 712" descr="61843640">
          <a:extLst>
            <a:ext uri="{FF2B5EF4-FFF2-40B4-BE49-F238E27FC236}">
              <a16:creationId xmlns:a16="http://schemas.microsoft.com/office/drawing/2014/main" xmlns="" id="{D7B9E721-69AE-4F7D-92C0-AEFD876F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15106" y="202501068"/>
          <a:ext cx="1123535" cy="7080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79582</xdr:colOff>
      <xdr:row>766</xdr:row>
      <xdr:rowOff>80406</xdr:rowOff>
    </xdr:from>
    <xdr:to>
      <xdr:col>11</xdr:col>
      <xdr:colOff>1362364</xdr:colOff>
      <xdr:row>770</xdr:row>
      <xdr:rowOff>69787</xdr:rowOff>
    </xdr:to>
    <xdr:pic>
      <xdr:nvPicPr>
        <xdr:cNvPr id="739" name="Рисунок 738" descr="6225XXXX_NA">
          <a:extLst>
            <a:ext uri="{FF2B5EF4-FFF2-40B4-BE49-F238E27FC236}">
              <a16:creationId xmlns:a16="http://schemas.microsoft.com/office/drawing/2014/main" xmlns="" id="{1C8ECE88-1579-42E0-A55B-61D37F13D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3582" y="179669951"/>
          <a:ext cx="1282782" cy="820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68036</xdr:colOff>
      <xdr:row>822</xdr:row>
      <xdr:rowOff>54429</xdr:rowOff>
    </xdr:from>
    <xdr:to>
      <xdr:col>11</xdr:col>
      <xdr:colOff>1182441</xdr:colOff>
      <xdr:row>823</xdr:row>
      <xdr:rowOff>326572</xdr:rowOff>
    </xdr:to>
    <xdr:pic>
      <xdr:nvPicPr>
        <xdr:cNvPr id="740" name="Рисунок 739" descr="6253606">
          <a:extLst>
            <a:ext uri="{FF2B5EF4-FFF2-40B4-BE49-F238E27FC236}">
              <a16:creationId xmlns:a16="http://schemas.microsoft.com/office/drawing/2014/main" xmlns="" id="{BB70AB21-7F1B-4BE8-A815-65F4299AD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2322" y="206733322"/>
          <a:ext cx="1114405" cy="707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81641</xdr:colOff>
      <xdr:row>811</xdr:row>
      <xdr:rowOff>139419</xdr:rowOff>
    </xdr:from>
    <xdr:to>
      <xdr:col>11</xdr:col>
      <xdr:colOff>1151163</xdr:colOff>
      <xdr:row>812</xdr:row>
      <xdr:rowOff>353785</xdr:rowOff>
    </xdr:to>
    <xdr:pic>
      <xdr:nvPicPr>
        <xdr:cNvPr id="856" name="Рисунок 855" descr="6253104">
          <a:extLst>
            <a:ext uri="{FF2B5EF4-FFF2-40B4-BE49-F238E27FC236}">
              <a16:creationId xmlns:a16="http://schemas.microsoft.com/office/drawing/2014/main" xmlns="" id="{066549D8-1880-42C3-A254-0276828ED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5927" y="204641169"/>
          <a:ext cx="1069522" cy="677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27215</xdr:colOff>
      <xdr:row>810</xdr:row>
      <xdr:rowOff>81642</xdr:rowOff>
    </xdr:from>
    <xdr:to>
      <xdr:col>11</xdr:col>
      <xdr:colOff>1166517</xdr:colOff>
      <xdr:row>810</xdr:row>
      <xdr:rowOff>802821</xdr:rowOff>
    </xdr:to>
    <xdr:pic>
      <xdr:nvPicPr>
        <xdr:cNvPr id="858" name="Рисунок 857" descr="6253006">
          <a:extLst>
            <a:ext uri="{FF2B5EF4-FFF2-40B4-BE49-F238E27FC236}">
              <a16:creationId xmlns:a16="http://schemas.microsoft.com/office/drawing/2014/main" xmlns="" id="{CFDA3A4C-D867-4D9C-B151-9D969F96A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1215" y="190304551"/>
          <a:ext cx="1139302" cy="72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139096</xdr:colOff>
      <xdr:row>814</xdr:row>
      <xdr:rowOff>137582</xdr:rowOff>
    </xdr:from>
    <xdr:to>
      <xdr:col>11</xdr:col>
      <xdr:colOff>1280324</xdr:colOff>
      <xdr:row>817</xdr:row>
      <xdr:rowOff>201083</xdr:rowOff>
    </xdr:to>
    <xdr:pic>
      <xdr:nvPicPr>
        <xdr:cNvPr id="862" name="Рисунок 861" descr="6253510">
          <a:extLst>
            <a:ext uri="{FF2B5EF4-FFF2-40B4-BE49-F238E27FC236}">
              <a16:creationId xmlns:a16="http://schemas.microsoft.com/office/drawing/2014/main" xmlns="" id="{4E409529-E87D-4EC7-92A9-6A0AD6CA3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8013" y="229647749"/>
          <a:ext cx="1141228" cy="698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81643</xdr:colOff>
      <xdr:row>1017</xdr:row>
      <xdr:rowOff>68036</xdr:rowOff>
    </xdr:from>
    <xdr:to>
      <xdr:col>11</xdr:col>
      <xdr:colOff>1085272</xdr:colOff>
      <xdr:row>1020</xdr:row>
      <xdr:rowOff>128743</xdr:rowOff>
    </xdr:to>
    <xdr:pic>
      <xdr:nvPicPr>
        <xdr:cNvPr id="868" name="Рисунок 867" descr="6303010">
          <a:extLst>
            <a:ext uri="{FF2B5EF4-FFF2-40B4-BE49-F238E27FC236}">
              <a16:creationId xmlns:a16="http://schemas.microsoft.com/office/drawing/2014/main" xmlns="" id="{FCFE80C1-098C-4150-B721-A43C07A56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5098" y="239497672"/>
          <a:ext cx="1003629" cy="649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68035</xdr:colOff>
      <xdr:row>1027</xdr:row>
      <xdr:rowOff>40821</xdr:rowOff>
    </xdr:from>
    <xdr:to>
      <xdr:col>11</xdr:col>
      <xdr:colOff>1102178</xdr:colOff>
      <xdr:row>1030</xdr:row>
      <xdr:rowOff>155195</xdr:rowOff>
    </xdr:to>
    <xdr:pic>
      <xdr:nvPicPr>
        <xdr:cNvPr id="870" name="Рисунок 869" descr="63079108">
          <a:extLst>
            <a:ext uri="{FF2B5EF4-FFF2-40B4-BE49-F238E27FC236}">
              <a16:creationId xmlns:a16="http://schemas.microsoft.com/office/drawing/2014/main" xmlns="" id="{BA249488-D13A-4BE2-B72E-96AFFDD38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2321" y="221551500"/>
          <a:ext cx="1034143" cy="645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323272</xdr:colOff>
      <xdr:row>1066</xdr:row>
      <xdr:rowOff>136071</xdr:rowOff>
    </xdr:from>
    <xdr:to>
      <xdr:col>11</xdr:col>
      <xdr:colOff>634999</xdr:colOff>
      <xdr:row>1067</xdr:row>
      <xdr:rowOff>160622</xdr:rowOff>
    </xdr:to>
    <xdr:pic>
      <xdr:nvPicPr>
        <xdr:cNvPr id="874" name="Picture 926">
          <a:extLst>
            <a:ext uri="{FF2B5EF4-FFF2-40B4-BE49-F238E27FC236}">
              <a16:creationId xmlns:a16="http://schemas.microsoft.com/office/drawing/2014/main" xmlns="" id="{B7E75A6F-1B3D-4FDD-8B27-B34968E11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6727" y="249818071"/>
          <a:ext cx="311727" cy="3362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123977</xdr:colOff>
      <xdr:row>1068</xdr:row>
      <xdr:rowOff>169332</xdr:rowOff>
    </xdr:from>
    <xdr:to>
      <xdr:col>11</xdr:col>
      <xdr:colOff>1259416</xdr:colOff>
      <xdr:row>1070</xdr:row>
      <xdr:rowOff>271605</xdr:rowOff>
    </xdr:to>
    <xdr:pic>
      <xdr:nvPicPr>
        <xdr:cNvPr id="877" name="Рисунок 876" descr="65016X6_BIS_RapidStrut_41-61D">
          <a:extLst>
            <a:ext uri="{FF2B5EF4-FFF2-40B4-BE49-F238E27FC236}">
              <a16:creationId xmlns:a16="http://schemas.microsoft.com/office/drawing/2014/main" xmlns="" id="{64F79E91-B3FA-40E7-AC67-0B9ABD831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2894" y="244644332"/>
          <a:ext cx="1135439" cy="716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68036</xdr:colOff>
      <xdr:row>1072</xdr:row>
      <xdr:rowOff>1</xdr:rowOff>
    </xdr:from>
    <xdr:to>
      <xdr:col>11</xdr:col>
      <xdr:colOff>1156607</xdr:colOff>
      <xdr:row>1075</xdr:row>
      <xdr:rowOff>87586</xdr:rowOff>
    </xdr:to>
    <xdr:pic>
      <xdr:nvPicPr>
        <xdr:cNvPr id="882" name="Рисунок 881" descr="65018247_BIS_RapidStrut">
          <a:extLst>
            <a:ext uri="{FF2B5EF4-FFF2-40B4-BE49-F238E27FC236}">
              <a16:creationId xmlns:a16="http://schemas.microsoft.com/office/drawing/2014/main" xmlns="" id="{6173ECDD-D411-43DB-B009-A8FEF1183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42322" y="231062894"/>
          <a:ext cx="1088571" cy="69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85354</xdr:colOff>
      <xdr:row>1089</xdr:row>
      <xdr:rowOff>103900</xdr:rowOff>
    </xdr:from>
    <xdr:to>
      <xdr:col>11</xdr:col>
      <xdr:colOff>1149406</xdr:colOff>
      <xdr:row>1092</xdr:row>
      <xdr:rowOff>90293</xdr:rowOff>
    </xdr:to>
    <xdr:pic>
      <xdr:nvPicPr>
        <xdr:cNvPr id="893" name="Рисунок 892" descr="6505XXX_BIS_RapidRail_WM_Family">
          <a:extLst>
            <a:ext uri="{FF2B5EF4-FFF2-40B4-BE49-F238E27FC236}">
              <a16:creationId xmlns:a16="http://schemas.microsoft.com/office/drawing/2014/main" xmlns="" id="{82AF9354-AD12-460A-BAE5-7CAAD697A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00809" y="239441173"/>
          <a:ext cx="1064052" cy="661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122463</xdr:colOff>
      <xdr:row>1218</xdr:row>
      <xdr:rowOff>40822</xdr:rowOff>
    </xdr:from>
    <xdr:to>
      <xdr:col>11</xdr:col>
      <xdr:colOff>1091970</xdr:colOff>
      <xdr:row>1218</xdr:row>
      <xdr:rowOff>653142</xdr:rowOff>
    </xdr:to>
    <xdr:pic>
      <xdr:nvPicPr>
        <xdr:cNvPr id="895" name="Рисунок 894" descr="651991X">
          <a:extLst>
            <a:ext uri="{FF2B5EF4-FFF2-40B4-BE49-F238E27FC236}">
              <a16:creationId xmlns:a16="http://schemas.microsoft.com/office/drawing/2014/main" xmlns="" id="{332DEA46-B108-4ACF-81BB-8D6C7F7A3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49" y="251174251"/>
          <a:ext cx="969507" cy="61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108856</xdr:colOff>
      <xdr:row>1219</xdr:row>
      <xdr:rowOff>108856</xdr:rowOff>
    </xdr:from>
    <xdr:to>
      <xdr:col>11</xdr:col>
      <xdr:colOff>1120318</xdr:colOff>
      <xdr:row>1219</xdr:row>
      <xdr:rowOff>748393</xdr:rowOff>
    </xdr:to>
    <xdr:pic>
      <xdr:nvPicPr>
        <xdr:cNvPr id="896" name="Рисунок 895" descr="651991X">
          <a:extLst>
            <a:ext uri="{FF2B5EF4-FFF2-40B4-BE49-F238E27FC236}">
              <a16:creationId xmlns:a16="http://schemas.microsoft.com/office/drawing/2014/main" xmlns="" id="{1437881B-7185-43D5-B79E-69465DD0A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83142" y="253324177"/>
          <a:ext cx="1011462" cy="639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81642</xdr:colOff>
      <xdr:row>1206</xdr:row>
      <xdr:rowOff>68037</xdr:rowOff>
    </xdr:from>
    <xdr:to>
      <xdr:col>11</xdr:col>
      <xdr:colOff>1157661</xdr:colOff>
      <xdr:row>1209</xdr:row>
      <xdr:rowOff>176893</xdr:rowOff>
    </xdr:to>
    <xdr:pic>
      <xdr:nvPicPr>
        <xdr:cNvPr id="722" name="Рисунок 721" descr="652785806">
          <a:extLst>
            <a:ext uri="{FF2B5EF4-FFF2-40B4-BE49-F238E27FC236}">
              <a16:creationId xmlns:a16="http://schemas.microsoft.com/office/drawing/2014/main" xmlns="" id="{2017D274-F7C1-436D-BF7F-6018A86FB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5928" y="266577537"/>
          <a:ext cx="1076019" cy="680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199572</xdr:colOff>
      <xdr:row>1230</xdr:row>
      <xdr:rowOff>145143</xdr:rowOff>
    </xdr:from>
    <xdr:to>
      <xdr:col>11</xdr:col>
      <xdr:colOff>815129</xdr:colOff>
      <xdr:row>1232</xdr:row>
      <xdr:rowOff>106135</xdr:rowOff>
    </xdr:to>
    <xdr:pic>
      <xdr:nvPicPr>
        <xdr:cNvPr id="738" name="Рисунок 642" descr="C:\Documents and Settings\user\Local Settings\Temporary Internet Files\Content.Word\653813XX_BIS_UltraProtect_1000.jpg">
          <a:extLst>
            <a:ext uri="{FF2B5EF4-FFF2-40B4-BE49-F238E27FC236}">
              <a16:creationId xmlns:a16="http://schemas.microsoft.com/office/drawing/2014/main" xmlns="" id="{1384985E-17DD-4CF1-8C93-5D259D7D8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31572" y="303706893"/>
          <a:ext cx="615557" cy="341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176894</xdr:colOff>
      <xdr:row>1514</xdr:row>
      <xdr:rowOff>54430</xdr:rowOff>
    </xdr:from>
    <xdr:to>
      <xdr:col>11</xdr:col>
      <xdr:colOff>938893</xdr:colOff>
      <xdr:row>1514</xdr:row>
      <xdr:rowOff>726782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4E61F3A9-7343-4987-B751-35158C594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2151180" y="579337716"/>
          <a:ext cx="761999" cy="672352"/>
        </a:xfrm>
        <a:prstGeom prst="rect">
          <a:avLst/>
        </a:prstGeom>
      </xdr:spPr>
    </xdr:pic>
    <xdr:clientData/>
  </xdr:twoCellAnchor>
  <xdr:twoCellAnchor>
    <xdr:from>
      <xdr:col>11</xdr:col>
      <xdr:colOff>149679</xdr:colOff>
      <xdr:row>1515</xdr:row>
      <xdr:rowOff>54429</xdr:rowOff>
    </xdr:from>
    <xdr:to>
      <xdr:col>11</xdr:col>
      <xdr:colOff>1074963</xdr:colOff>
      <xdr:row>1515</xdr:row>
      <xdr:rowOff>677454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34E5EC56-8F02-46D0-96F4-4481ACF74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2123965" y="580086108"/>
          <a:ext cx="925284" cy="623025"/>
        </a:xfrm>
        <a:prstGeom prst="rect">
          <a:avLst/>
        </a:prstGeom>
      </xdr:spPr>
    </xdr:pic>
    <xdr:clientData/>
  </xdr:twoCellAnchor>
  <xdr:twoCellAnchor>
    <xdr:from>
      <xdr:col>11</xdr:col>
      <xdr:colOff>244927</xdr:colOff>
      <xdr:row>1516</xdr:row>
      <xdr:rowOff>40822</xdr:rowOff>
    </xdr:from>
    <xdr:to>
      <xdr:col>11</xdr:col>
      <xdr:colOff>898070</xdr:colOff>
      <xdr:row>1516</xdr:row>
      <xdr:rowOff>720301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59500FE8-C3E7-4380-AE0E-F92219DD2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2219213" y="580807286"/>
          <a:ext cx="653143" cy="679479"/>
        </a:xfrm>
        <a:prstGeom prst="rect">
          <a:avLst/>
        </a:prstGeom>
      </xdr:spPr>
    </xdr:pic>
    <xdr:clientData/>
  </xdr:twoCellAnchor>
  <xdr:twoCellAnchor>
    <xdr:from>
      <xdr:col>11</xdr:col>
      <xdr:colOff>231320</xdr:colOff>
      <xdr:row>1517</xdr:row>
      <xdr:rowOff>40822</xdr:rowOff>
    </xdr:from>
    <xdr:to>
      <xdr:col>11</xdr:col>
      <xdr:colOff>966106</xdr:colOff>
      <xdr:row>1517</xdr:row>
      <xdr:rowOff>889031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5097F5A1-6F7F-439C-A8E7-FE4F56BA4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2205606" y="581555679"/>
          <a:ext cx="734786" cy="848209"/>
        </a:xfrm>
        <a:prstGeom prst="rect">
          <a:avLst/>
        </a:prstGeom>
      </xdr:spPr>
    </xdr:pic>
    <xdr:clientData/>
  </xdr:twoCellAnchor>
  <xdr:twoCellAnchor>
    <xdr:from>
      <xdr:col>11</xdr:col>
      <xdr:colOff>40821</xdr:colOff>
      <xdr:row>1518</xdr:row>
      <xdr:rowOff>54429</xdr:rowOff>
    </xdr:from>
    <xdr:to>
      <xdr:col>11</xdr:col>
      <xdr:colOff>1162812</xdr:colOff>
      <xdr:row>1518</xdr:row>
      <xdr:rowOff>693964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6B571E19-776E-4F62-9C77-D074570D7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2015107" y="582480965"/>
          <a:ext cx="1121991" cy="639535"/>
        </a:xfrm>
        <a:prstGeom prst="rect">
          <a:avLst/>
        </a:prstGeom>
      </xdr:spPr>
    </xdr:pic>
    <xdr:clientData/>
  </xdr:twoCellAnchor>
  <xdr:twoCellAnchor>
    <xdr:from>
      <xdr:col>11</xdr:col>
      <xdr:colOff>136071</xdr:colOff>
      <xdr:row>1519</xdr:row>
      <xdr:rowOff>54531</xdr:rowOff>
    </xdr:from>
    <xdr:to>
      <xdr:col>11</xdr:col>
      <xdr:colOff>1102178</xdr:colOff>
      <xdr:row>1519</xdr:row>
      <xdr:rowOff>734786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E979AD12-F60F-4B36-BAAA-7EAF3B00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2110357" y="583215852"/>
          <a:ext cx="966107" cy="680255"/>
        </a:xfrm>
        <a:prstGeom prst="rect">
          <a:avLst/>
        </a:prstGeom>
      </xdr:spPr>
    </xdr:pic>
    <xdr:clientData/>
  </xdr:twoCellAnchor>
  <xdr:twoCellAnchor>
    <xdr:from>
      <xdr:col>11</xdr:col>
      <xdr:colOff>108857</xdr:colOff>
      <xdr:row>1520</xdr:row>
      <xdr:rowOff>40821</xdr:rowOff>
    </xdr:from>
    <xdr:to>
      <xdr:col>11</xdr:col>
      <xdr:colOff>1032667</xdr:colOff>
      <xdr:row>1520</xdr:row>
      <xdr:rowOff>859869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6192EAE-67EE-4CDB-B579-0D1534215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2083143" y="583977750"/>
          <a:ext cx="923810" cy="819048"/>
        </a:xfrm>
        <a:prstGeom prst="rect">
          <a:avLst/>
        </a:prstGeom>
      </xdr:spPr>
    </xdr:pic>
    <xdr:clientData/>
  </xdr:twoCellAnchor>
  <xdr:twoCellAnchor>
    <xdr:from>
      <xdr:col>11</xdr:col>
      <xdr:colOff>136071</xdr:colOff>
      <xdr:row>1521</xdr:row>
      <xdr:rowOff>54429</xdr:rowOff>
    </xdr:from>
    <xdr:to>
      <xdr:col>11</xdr:col>
      <xdr:colOff>1078928</xdr:colOff>
      <xdr:row>1521</xdr:row>
      <xdr:rowOff>883000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324B711F-2AB7-4F18-8FFD-BB8B01538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2110357" y="584875822"/>
          <a:ext cx="942857" cy="828571"/>
        </a:xfrm>
        <a:prstGeom prst="rect">
          <a:avLst/>
        </a:prstGeom>
      </xdr:spPr>
    </xdr:pic>
    <xdr:clientData/>
  </xdr:twoCellAnchor>
  <xdr:twoCellAnchor>
    <xdr:from>
      <xdr:col>11</xdr:col>
      <xdr:colOff>149680</xdr:colOff>
      <xdr:row>1522</xdr:row>
      <xdr:rowOff>40822</xdr:rowOff>
    </xdr:from>
    <xdr:to>
      <xdr:col>11</xdr:col>
      <xdr:colOff>1073490</xdr:colOff>
      <xdr:row>1522</xdr:row>
      <xdr:rowOff>840822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DD5154ED-79E5-44DA-8BEA-855BFD3CC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2123966" y="585773893"/>
          <a:ext cx="923810" cy="800000"/>
        </a:xfrm>
        <a:prstGeom prst="rect">
          <a:avLst/>
        </a:prstGeom>
      </xdr:spPr>
    </xdr:pic>
    <xdr:clientData/>
  </xdr:twoCellAnchor>
  <xdr:twoCellAnchor>
    <xdr:from>
      <xdr:col>11</xdr:col>
      <xdr:colOff>231322</xdr:colOff>
      <xdr:row>1523</xdr:row>
      <xdr:rowOff>54429</xdr:rowOff>
    </xdr:from>
    <xdr:to>
      <xdr:col>11</xdr:col>
      <xdr:colOff>1002890</xdr:colOff>
      <xdr:row>1523</xdr:row>
      <xdr:rowOff>830036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B08C26-98CC-4B8D-A69A-AAE469EE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2205608" y="586699179"/>
          <a:ext cx="771568" cy="775607"/>
        </a:xfrm>
        <a:prstGeom prst="rect">
          <a:avLst/>
        </a:prstGeom>
      </xdr:spPr>
    </xdr:pic>
    <xdr:clientData/>
  </xdr:twoCellAnchor>
  <xdr:twoCellAnchor>
    <xdr:from>
      <xdr:col>11</xdr:col>
      <xdr:colOff>40821</xdr:colOff>
      <xdr:row>1340</xdr:row>
      <xdr:rowOff>54429</xdr:rowOff>
    </xdr:from>
    <xdr:to>
      <xdr:col>11</xdr:col>
      <xdr:colOff>1181453</xdr:colOff>
      <xdr:row>1341</xdr:row>
      <xdr:rowOff>449036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128CCA48-9062-4BB3-BA05-A654B838D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2015107" y="319890322"/>
          <a:ext cx="1140632" cy="870857"/>
        </a:xfrm>
        <a:prstGeom prst="rect">
          <a:avLst/>
        </a:prstGeom>
      </xdr:spPr>
    </xdr:pic>
    <xdr:clientData/>
  </xdr:twoCellAnchor>
  <xdr:twoCellAnchor>
    <xdr:from>
      <xdr:col>11</xdr:col>
      <xdr:colOff>235324</xdr:colOff>
      <xdr:row>1360</xdr:row>
      <xdr:rowOff>67235</xdr:rowOff>
    </xdr:from>
    <xdr:to>
      <xdr:col>11</xdr:col>
      <xdr:colOff>1012695</xdr:colOff>
      <xdr:row>1362</xdr:row>
      <xdr:rowOff>161205</xdr:rowOff>
    </xdr:to>
    <xdr:pic>
      <xdr:nvPicPr>
        <xdr:cNvPr id="902" name="Picture 1289">
          <a:extLst>
            <a:ext uri="{FF2B5EF4-FFF2-40B4-BE49-F238E27FC236}">
              <a16:creationId xmlns:a16="http://schemas.microsoft.com/office/drawing/2014/main" xmlns="" id="{AD20FA03-FCC3-4130-B97B-B1227567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4412" y="323547441"/>
          <a:ext cx="777371" cy="519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421821</xdr:colOff>
      <xdr:row>1513</xdr:row>
      <xdr:rowOff>54431</xdr:rowOff>
    </xdr:from>
    <xdr:to>
      <xdr:col>11</xdr:col>
      <xdr:colOff>773198</xdr:colOff>
      <xdr:row>1513</xdr:row>
      <xdr:rowOff>408215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E905B89A-F476-4F18-9169-33634FA8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2396107" y="576874824"/>
          <a:ext cx="351377" cy="353784"/>
        </a:xfrm>
        <a:prstGeom prst="rect">
          <a:avLst/>
        </a:prstGeom>
      </xdr:spPr>
    </xdr:pic>
    <xdr:clientData/>
  </xdr:twoCellAnchor>
  <xdr:twoCellAnchor>
    <xdr:from>
      <xdr:col>11</xdr:col>
      <xdr:colOff>398690</xdr:colOff>
      <xdr:row>1510</xdr:row>
      <xdr:rowOff>13608</xdr:rowOff>
    </xdr:from>
    <xdr:to>
      <xdr:col>11</xdr:col>
      <xdr:colOff>779690</xdr:colOff>
      <xdr:row>1510</xdr:row>
      <xdr:rowOff>537483</xdr:rowOff>
    </xdr:to>
    <xdr:pic>
      <xdr:nvPicPr>
        <xdr:cNvPr id="905" name="Picture 1754">
          <a:extLst>
            <a:ext uri="{FF2B5EF4-FFF2-40B4-BE49-F238E27FC236}">
              <a16:creationId xmlns:a16="http://schemas.microsoft.com/office/drawing/2014/main" xmlns="" id="{CBD116C1-5A4B-438B-9C3E-1A647ADA6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6" y="528406179"/>
          <a:ext cx="381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108281</xdr:colOff>
      <xdr:row>1505</xdr:row>
      <xdr:rowOff>101273</xdr:rowOff>
    </xdr:from>
    <xdr:to>
      <xdr:col>11</xdr:col>
      <xdr:colOff>1175763</xdr:colOff>
      <xdr:row>1505</xdr:row>
      <xdr:rowOff>888999</xdr:rowOff>
    </xdr:to>
    <xdr:pic>
      <xdr:nvPicPr>
        <xdr:cNvPr id="906" name="Рисунок 905" descr="http://walraven.com/_internal/cimg!0/tihs8kf2f3tcq52bukf05c8ouh60yzr">
          <a:extLst>
            <a:ext uri="{FF2B5EF4-FFF2-40B4-BE49-F238E27FC236}">
              <a16:creationId xmlns:a16="http://schemas.microsoft.com/office/drawing/2014/main" xmlns="" id="{22A6C10F-DF2B-4460-B4BF-EABCD7F92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2281" y="388536546"/>
          <a:ext cx="1067482" cy="78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54960</xdr:colOff>
      <xdr:row>1461</xdr:row>
      <xdr:rowOff>40822</xdr:rowOff>
    </xdr:from>
    <xdr:to>
      <xdr:col>11</xdr:col>
      <xdr:colOff>1183059</xdr:colOff>
      <xdr:row>1462</xdr:row>
      <xdr:rowOff>367393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DD036BB7-240D-41A8-B6D4-58CC80AD4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2029246" y="514989536"/>
          <a:ext cx="1128099" cy="721178"/>
        </a:xfrm>
        <a:prstGeom prst="rect">
          <a:avLst/>
        </a:prstGeom>
      </xdr:spPr>
    </xdr:pic>
    <xdr:clientData/>
  </xdr:twoCellAnchor>
  <xdr:twoCellAnchor>
    <xdr:from>
      <xdr:col>11</xdr:col>
      <xdr:colOff>54429</xdr:colOff>
      <xdr:row>1465</xdr:row>
      <xdr:rowOff>40823</xdr:rowOff>
    </xdr:from>
    <xdr:to>
      <xdr:col>11</xdr:col>
      <xdr:colOff>1168372</xdr:colOff>
      <xdr:row>1468</xdr:row>
      <xdr:rowOff>136072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4B3497F3-E481-450D-9475-90FB02D6E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2028715" y="516323037"/>
          <a:ext cx="1113943" cy="789214"/>
        </a:xfrm>
        <a:prstGeom prst="rect">
          <a:avLst/>
        </a:prstGeom>
      </xdr:spPr>
    </xdr:pic>
    <xdr:clientData/>
  </xdr:twoCellAnchor>
  <xdr:twoCellAnchor>
    <xdr:from>
      <xdr:col>11</xdr:col>
      <xdr:colOff>149680</xdr:colOff>
      <xdr:row>1469</xdr:row>
      <xdr:rowOff>46623</xdr:rowOff>
    </xdr:from>
    <xdr:to>
      <xdr:col>11</xdr:col>
      <xdr:colOff>1047750</xdr:colOff>
      <xdr:row>1470</xdr:row>
      <xdr:rowOff>449976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65A0DFAA-32BE-4331-A523-6026B66B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2123966" y="517254123"/>
          <a:ext cx="898070" cy="865996"/>
        </a:xfrm>
        <a:prstGeom prst="rect">
          <a:avLst/>
        </a:prstGeom>
      </xdr:spPr>
    </xdr:pic>
    <xdr:clientData/>
  </xdr:twoCellAnchor>
  <xdr:twoCellAnchor>
    <xdr:from>
      <xdr:col>11</xdr:col>
      <xdr:colOff>312964</xdr:colOff>
      <xdr:row>1471</xdr:row>
      <xdr:rowOff>45230</xdr:rowOff>
    </xdr:from>
    <xdr:to>
      <xdr:col>11</xdr:col>
      <xdr:colOff>898071</xdr:colOff>
      <xdr:row>1471</xdr:row>
      <xdr:rowOff>587733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C9EC4525-682A-46C0-BCDE-7909DD189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2287250" y="518178016"/>
          <a:ext cx="585107" cy="542503"/>
        </a:xfrm>
        <a:prstGeom prst="rect">
          <a:avLst/>
        </a:prstGeom>
      </xdr:spPr>
    </xdr:pic>
    <xdr:clientData/>
  </xdr:twoCellAnchor>
  <xdr:twoCellAnchor>
    <xdr:from>
      <xdr:col>11</xdr:col>
      <xdr:colOff>394605</xdr:colOff>
      <xdr:row>1472</xdr:row>
      <xdr:rowOff>45718</xdr:rowOff>
    </xdr:from>
    <xdr:to>
      <xdr:col>11</xdr:col>
      <xdr:colOff>893991</xdr:colOff>
      <xdr:row>1472</xdr:row>
      <xdr:rowOff>666750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27ADC576-711C-42BE-B500-A6552599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2368891" y="518831647"/>
          <a:ext cx="499386" cy="621032"/>
        </a:xfrm>
        <a:prstGeom prst="rect">
          <a:avLst/>
        </a:prstGeom>
      </xdr:spPr>
    </xdr:pic>
    <xdr:clientData/>
  </xdr:twoCellAnchor>
  <xdr:twoCellAnchor>
    <xdr:from>
      <xdr:col>11</xdr:col>
      <xdr:colOff>99713</xdr:colOff>
      <xdr:row>1474</xdr:row>
      <xdr:rowOff>54429</xdr:rowOff>
    </xdr:from>
    <xdr:to>
      <xdr:col>11</xdr:col>
      <xdr:colOff>1227839</xdr:colOff>
      <xdr:row>1477</xdr:row>
      <xdr:rowOff>149679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3B60FACF-93D4-42C3-AEC3-C8AAA3C2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5085713" y="399388611"/>
          <a:ext cx="1128126" cy="718704"/>
        </a:xfrm>
        <a:prstGeom prst="rect">
          <a:avLst/>
        </a:prstGeom>
      </xdr:spPr>
    </xdr:pic>
    <xdr:clientData/>
  </xdr:twoCellAnchor>
  <xdr:twoCellAnchor>
    <xdr:from>
      <xdr:col>11</xdr:col>
      <xdr:colOff>108859</xdr:colOff>
      <xdr:row>1481</xdr:row>
      <xdr:rowOff>40820</xdr:rowOff>
    </xdr:from>
    <xdr:to>
      <xdr:col>11</xdr:col>
      <xdr:colOff>1129393</xdr:colOff>
      <xdr:row>1482</xdr:row>
      <xdr:rowOff>357013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15EC1770-B9C3-4642-931E-99D19DC9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2083145" y="520772570"/>
          <a:ext cx="1020534" cy="710800"/>
        </a:xfrm>
        <a:prstGeom prst="rect">
          <a:avLst/>
        </a:prstGeom>
      </xdr:spPr>
    </xdr:pic>
    <xdr:clientData/>
  </xdr:twoCellAnchor>
  <xdr:twoCellAnchor>
    <xdr:from>
      <xdr:col>11</xdr:col>
      <xdr:colOff>326570</xdr:colOff>
      <xdr:row>1484</xdr:row>
      <xdr:rowOff>40823</xdr:rowOff>
    </xdr:from>
    <xdr:to>
      <xdr:col>11</xdr:col>
      <xdr:colOff>884464</xdr:colOff>
      <xdr:row>1484</xdr:row>
      <xdr:rowOff>645730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2C412008-22AB-452F-A46A-5D5E62FB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2300856" y="522119680"/>
          <a:ext cx="557894" cy="877050"/>
        </a:xfrm>
        <a:prstGeom prst="rect">
          <a:avLst/>
        </a:prstGeom>
      </xdr:spPr>
    </xdr:pic>
    <xdr:clientData/>
  </xdr:twoCellAnchor>
  <xdr:twoCellAnchor>
    <xdr:from>
      <xdr:col>11</xdr:col>
      <xdr:colOff>176904</xdr:colOff>
      <xdr:row>1483</xdr:row>
      <xdr:rowOff>54430</xdr:rowOff>
    </xdr:from>
    <xdr:to>
      <xdr:col>11</xdr:col>
      <xdr:colOff>1008177</xdr:colOff>
      <xdr:row>1483</xdr:row>
      <xdr:rowOff>530680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3AB3FC55-9D35-4BA4-9868-EA9022D3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2151190" y="521575394"/>
          <a:ext cx="831273" cy="476250"/>
        </a:xfrm>
        <a:prstGeom prst="rect">
          <a:avLst/>
        </a:prstGeom>
      </xdr:spPr>
    </xdr:pic>
    <xdr:clientData/>
  </xdr:twoCellAnchor>
  <xdr:twoCellAnchor>
    <xdr:from>
      <xdr:col>11</xdr:col>
      <xdr:colOff>476251</xdr:colOff>
      <xdr:row>1485</xdr:row>
      <xdr:rowOff>40824</xdr:rowOff>
    </xdr:from>
    <xdr:to>
      <xdr:col>11</xdr:col>
      <xdr:colOff>781337</xdr:colOff>
      <xdr:row>1485</xdr:row>
      <xdr:rowOff>530680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BD390165-B88C-4BA3-9899-E3432A356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2450537" y="522813645"/>
          <a:ext cx="305086" cy="489856"/>
        </a:xfrm>
        <a:prstGeom prst="rect">
          <a:avLst/>
        </a:prstGeom>
      </xdr:spPr>
    </xdr:pic>
    <xdr:clientData/>
  </xdr:twoCellAnchor>
  <xdr:twoCellAnchor>
    <xdr:from>
      <xdr:col>11</xdr:col>
      <xdr:colOff>408216</xdr:colOff>
      <xdr:row>1486</xdr:row>
      <xdr:rowOff>54279</xdr:rowOff>
    </xdr:from>
    <xdr:to>
      <xdr:col>11</xdr:col>
      <xdr:colOff>830035</xdr:colOff>
      <xdr:row>1486</xdr:row>
      <xdr:rowOff>667388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9FC59F2C-6CE0-4641-96D7-2ABF1F21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2382502" y="523589100"/>
          <a:ext cx="421819" cy="613109"/>
        </a:xfrm>
        <a:prstGeom prst="rect">
          <a:avLst/>
        </a:prstGeom>
      </xdr:spPr>
    </xdr:pic>
    <xdr:clientData/>
  </xdr:twoCellAnchor>
  <xdr:twoCellAnchor>
    <xdr:from>
      <xdr:col>11</xdr:col>
      <xdr:colOff>421823</xdr:colOff>
      <xdr:row>1487</xdr:row>
      <xdr:rowOff>27216</xdr:rowOff>
    </xdr:from>
    <xdr:to>
      <xdr:col>11</xdr:col>
      <xdr:colOff>925285</xdr:colOff>
      <xdr:row>1487</xdr:row>
      <xdr:rowOff>908276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59A53E65-B4EC-46C9-9545-B517FDACE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2396109" y="524092716"/>
          <a:ext cx="503462" cy="881060"/>
        </a:xfrm>
        <a:prstGeom prst="rect">
          <a:avLst/>
        </a:prstGeom>
      </xdr:spPr>
    </xdr:pic>
    <xdr:clientData/>
  </xdr:twoCellAnchor>
  <xdr:twoCellAnchor>
    <xdr:from>
      <xdr:col>11</xdr:col>
      <xdr:colOff>408213</xdr:colOff>
      <xdr:row>1488</xdr:row>
      <xdr:rowOff>54429</xdr:rowOff>
    </xdr:from>
    <xdr:to>
      <xdr:col>11</xdr:col>
      <xdr:colOff>1162430</xdr:colOff>
      <xdr:row>1488</xdr:row>
      <xdr:rowOff>1008108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1AAB7AF-BA7C-488F-B9C8-90FDC481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2382499" y="525058822"/>
          <a:ext cx="754217" cy="953679"/>
        </a:xfrm>
        <a:prstGeom prst="rect">
          <a:avLst/>
        </a:prstGeom>
      </xdr:spPr>
    </xdr:pic>
    <xdr:clientData/>
  </xdr:twoCellAnchor>
  <xdr:twoCellAnchor>
    <xdr:from>
      <xdr:col>11</xdr:col>
      <xdr:colOff>163286</xdr:colOff>
      <xdr:row>1489</xdr:row>
      <xdr:rowOff>40822</xdr:rowOff>
    </xdr:from>
    <xdr:to>
      <xdr:col>11</xdr:col>
      <xdr:colOff>1104446</xdr:colOff>
      <xdr:row>1489</xdr:row>
      <xdr:rowOff>721179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59E3FB7B-A9AF-463E-A7BC-9ECAB046D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2137572" y="526120179"/>
          <a:ext cx="941160" cy="680357"/>
        </a:xfrm>
        <a:prstGeom prst="rect">
          <a:avLst/>
        </a:prstGeom>
      </xdr:spPr>
    </xdr:pic>
    <xdr:clientData/>
  </xdr:twoCellAnchor>
  <xdr:twoCellAnchor>
    <xdr:from>
      <xdr:col>11</xdr:col>
      <xdr:colOff>40820</xdr:colOff>
      <xdr:row>1490</xdr:row>
      <xdr:rowOff>40821</xdr:rowOff>
    </xdr:from>
    <xdr:to>
      <xdr:col>11</xdr:col>
      <xdr:colOff>1192694</xdr:colOff>
      <xdr:row>1490</xdr:row>
      <xdr:rowOff>843643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D5615A1E-6492-4C82-BB35-BAC914BB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2015106" y="526882178"/>
          <a:ext cx="1151874" cy="802822"/>
        </a:xfrm>
        <a:prstGeom prst="rect">
          <a:avLst/>
        </a:prstGeom>
      </xdr:spPr>
    </xdr:pic>
    <xdr:clientData/>
  </xdr:twoCellAnchor>
  <xdr:twoCellAnchor>
    <xdr:from>
      <xdr:col>11</xdr:col>
      <xdr:colOff>231320</xdr:colOff>
      <xdr:row>1491</xdr:row>
      <xdr:rowOff>40822</xdr:rowOff>
    </xdr:from>
    <xdr:to>
      <xdr:col>11</xdr:col>
      <xdr:colOff>1015461</xdr:colOff>
      <xdr:row>1491</xdr:row>
      <xdr:rowOff>857250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6EC19918-9B4E-46B6-9707-DFD27F792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2205606" y="527780251"/>
          <a:ext cx="784141" cy="816428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1493</xdr:row>
      <xdr:rowOff>40822</xdr:rowOff>
    </xdr:from>
    <xdr:to>
      <xdr:col>11</xdr:col>
      <xdr:colOff>1006928</xdr:colOff>
      <xdr:row>1493</xdr:row>
      <xdr:rowOff>743146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EB0B3755-97A1-48DC-99E5-B73DA956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2260036" y="528678322"/>
          <a:ext cx="721178" cy="702324"/>
        </a:xfrm>
        <a:prstGeom prst="rect">
          <a:avLst/>
        </a:prstGeom>
      </xdr:spPr>
    </xdr:pic>
    <xdr:clientData/>
  </xdr:twoCellAnchor>
  <xdr:twoCellAnchor>
    <xdr:from>
      <xdr:col>11</xdr:col>
      <xdr:colOff>312966</xdr:colOff>
      <xdr:row>1494</xdr:row>
      <xdr:rowOff>40823</xdr:rowOff>
    </xdr:from>
    <xdr:to>
      <xdr:col>11</xdr:col>
      <xdr:colOff>925288</xdr:colOff>
      <xdr:row>1494</xdr:row>
      <xdr:rowOff>653145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91A3C8E2-4270-4C3A-9FC5-F5EE4C9F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3130895" y="529481144"/>
          <a:ext cx="612322" cy="612322"/>
        </a:xfrm>
        <a:prstGeom prst="rect">
          <a:avLst/>
        </a:prstGeom>
      </xdr:spPr>
    </xdr:pic>
    <xdr:clientData/>
  </xdr:twoCellAnchor>
  <xdr:twoCellAnchor>
    <xdr:from>
      <xdr:col>11</xdr:col>
      <xdr:colOff>299356</xdr:colOff>
      <xdr:row>1498</xdr:row>
      <xdr:rowOff>81643</xdr:rowOff>
    </xdr:from>
    <xdr:to>
      <xdr:col>11</xdr:col>
      <xdr:colOff>1032689</xdr:colOff>
      <xdr:row>1498</xdr:row>
      <xdr:rowOff>948310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3E9C3C7C-2873-450F-8540-F039E2C1E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3117285" y="532882929"/>
          <a:ext cx="733333" cy="866667"/>
        </a:xfrm>
        <a:prstGeom prst="rect">
          <a:avLst/>
        </a:prstGeom>
      </xdr:spPr>
    </xdr:pic>
    <xdr:clientData/>
  </xdr:twoCellAnchor>
  <xdr:twoCellAnchor>
    <xdr:from>
      <xdr:col>11</xdr:col>
      <xdr:colOff>340178</xdr:colOff>
      <xdr:row>1497</xdr:row>
      <xdr:rowOff>108857</xdr:rowOff>
    </xdr:from>
    <xdr:to>
      <xdr:col>11</xdr:col>
      <xdr:colOff>1012031</xdr:colOff>
      <xdr:row>1497</xdr:row>
      <xdr:rowOff>857250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AD8EFCD2-539F-41BE-8943-DDBB8E3E8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3158107" y="531957643"/>
          <a:ext cx="671853" cy="748393"/>
        </a:xfrm>
        <a:prstGeom prst="rect">
          <a:avLst/>
        </a:prstGeom>
      </xdr:spPr>
    </xdr:pic>
    <xdr:clientData/>
  </xdr:twoCellAnchor>
  <xdr:twoCellAnchor>
    <xdr:from>
      <xdr:col>11</xdr:col>
      <xdr:colOff>326573</xdr:colOff>
      <xdr:row>1496</xdr:row>
      <xdr:rowOff>24451</xdr:rowOff>
    </xdr:from>
    <xdr:to>
      <xdr:col>11</xdr:col>
      <xdr:colOff>979715</xdr:colOff>
      <xdr:row>1496</xdr:row>
      <xdr:rowOff>723775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87A8A488-CAA3-4CB7-80AB-4F9D228E5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3144502" y="531070415"/>
          <a:ext cx="653142" cy="699324"/>
        </a:xfrm>
        <a:prstGeom prst="rect">
          <a:avLst/>
        </a:prstGeom>
      </xdr:spPr>
    </xdr:pic>
    <xdr:clientData/>
  </xdr:twoCellAnchor>
  <xdr:twoCellAnchor>
    <xdr:from>
      <xdr:col>11</xdr:col>
      <xdr:colOff>312963</xdr:colOff>
      <xdr:row>1495</xdr:row>
      <xdr:rowOff>86203</xdr:rowOff>
    </xdr:from>
    <xdr:to>
      <xdr:col>11</xdr:col>
      <xdr:colOff>884464</xdr:colOff>
      <xdr:row>1495</xdr:row>
      <xdr:rowOff>742821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2630D49B-5281-4670-A8E1-C6260D98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3130892" y="530329346"/>
          <a:ext cx="571501" cy="656618"/>
        </a:xfrm>
        <a:prstGeom prst="rect">
          <a:avLst/>
        </a:prstGeom>
      </xdr:spPr>
    </xdr:pic>
    <xdr:clientData/>
  </xdr:twoCellAnchor>
  <xdr:twoCellAnchor>
    <xdr:from>
      <xdr:col>11</xdr:col>
      <xdr:colOff>68013</xdr:colOff>
      <xdr:row>1500</xdr:row>
      <xdr:rowOff>54430</xdr:rowOff>
    </xdr:from>
    <xdr:to>
      <xdr:col>11</xdr:col>
      <xdr:colOff>1180353</xdr:colOff>
      <xdr:row>1500</xdr:row>
      <xdr:rowOff>857249</xdr:rowOff>
    </xdr:to>
    <xdr:pic>
      <xdr:nvPicPr>
        <xdr:cNvPr id="907" name="Рисунок 906">
          <a:extLst>
            <a:ext uri="{FF2B5EF4-FFF2-40B4-BE49-F238E27FC236}">
              <a16:creationId xmlns:a16="http://schemas.microsoft.com/office/drawing/2014/main" xmlns="" id="{6E2B1C47-D739-4E6A-B23B-FDC89CD14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2885942" y="533889859"/>
          <a:ext cx="1112340" cy="802819"/>
        </a:xfrm>
        <a:prstGeom prst="rect">
          <a:avLst/>
        </a:prstGeom>
      </xdr:spPr>
    </xdr:pic>
    <xdr:clientData/>
  </xdr:twoCellAnchor>
  <xdr:twoCellAnchor>
    <xdr:from>
      <xdr:col>11</xdr:col>
      <xdr:colOff>285748</xdr:colOff>
      <xdr:row>1527</xdr:row>
      <xdr:rowOff>40821</xdr:rowOff>
    </xdr:from>
    <xdr:to>
      <xdr:col>11</xdr:col>
      <xdr:colOff>870856</xdr:colOff>
      <xdr:row>1527</xdr:row>
      <xdr:rowOff>667723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A5735CEB-1379-45BF-9972-C018220F6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3103677" y="642815035"/>
          <a:ext cx="585108" cy="626902"/>
        </a:xfrm>
        <a:prstGeom prst="rect">
          <a:avLst/>
        </a:prstGeom>
      </xdr:spPr>
    </xdr:pic>
    <xdr:clientData/>
  </xdr:twoCellAnchor>
  <xdr:twoCellAnchor>
    <xdr:from>
      <xdr:col>11</xdr:col>
      <xdr:colOff>285751</xdr:colOff>
      <xdr:row>1528</xdr:row>
      <xdr:rowOff>13608</xdr:rowOff>
    </xdr:from>
    <xdr:to>
      <xdr:col>11</xdr:col>
      <xdr:colOff>909947</xdr:colOff>
      <xdr:row>1528</xdr:row>
      <xdr:rowOff>802822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6633C2F9-4A52-4A85-B89F-A9142D7F7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3103680" y="643481787"/>
          <a:ext cx="624196" cy="789214"/>
        </a:xfrm>
        <a:prstGeom prst="rect">
          <a:avLst/>
        </a:prstGeom>
      </xdr:spPr>
    </xdr:pic>
    <xdr:clientData/>
  </xdr:twoCellAnchor>
  <xdr:twoCellAnchor>
    <xdr:from>
      <xdr:col>11</xdr:col>
      <xdr:colOff>204107</xdr:colOff>
      <xdr:row>1391</xdr:row>
      <xdr:rowOff>40821</xdr:rowOff>
    </xdr:from>
    <xdr:to>
      <xdr:col>11</xdr:col>
      <xdr:colOff>979714</xdr:colOff>
      <xdr:row>1391</xdr:row>
      <xdr:rowOff>625928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5D5B6722-1693-4DB1-A18B-9B266523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3022036" y="336259714"/>
          <a:ext cx="775607" cy="585107"/>
        </a:xfrm>
        <a:prstGeom prst="rect">
          <a:avLst/>
        </a:prstGeom>
      </xdr:spPr>
    </xdr:pic>
    <xdr:clientData/>
  </xdr:twoCellAnchor>
  <xdr:twoCellAnchor>
    <xdr:from>
      <xdr:col>11</xdr:col>
      <xdr:colOff>231321</xdr:colOff>
      <xdr:row>1406</xdr:row>
      <xdr:rowOff>88843</xdr:rowOff>
    </xdr:from>
    <xdr:to>
      <xdr:col>11</xdr:col>
      <xdr:colOff>938892</xdr:colOff>
      <xdr:row>1406</xdr:row>
      <xdr:rowOff>680357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3339B3F3-CBFB-4939-8E2E-D7154BDBF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3049250" y="341696164"/>
          <a:ext cx="707571" cy="591514"/>
        </a:xfrm>
        <a:prstGeom prst="rect">
          <a:avLst/>
        </a:prstGeom>
      </xdr:spPr>
    </xdr:pic>
    <xdr:clientData/>
  </xdr:twoCellAnchor>
  <xdr:twoCellAnchor>
    <xdr:from>
      <xdr:col>11</xdr:col>
      <xdr:colOff>204106</xdr:colOff>
      <xdr:row>1407</xdr:row>
      <xdr:rowOff>40822</xdr:rowOff>
    </xdr:from>
    <xdr:to>
      <xdr:col>11</xdr:col>
      <xdr:colOff>1012031</xdr:colOff>
      <xdr:row>1407</xdr:row>
      <xdr:rowOff>789215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36143F6F-7FC4-49E8-AEBD-F251BDF0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3022035" y="342382929"/>
          <a:ext cx="807925" cy="748393"/>
        </a:xfrm>
        <a:prstGeom prst="rect">
          <a:avLst/>
        </a:prstGeom>
      </xdr:spPr>
    </xdr:pic>
    <xdr:clientData/>
  </xdr:twoCellAnchor>
  <xdr:twoCellAnchor>
    <xdr:from>
      <xdr:col>11</xdr:col>
      <xdr:colOff>68035</xdr:colOff>
      <xdr:row>1408</xdr:row>
      <xdr:rowOff>40820</xdr:rowOff>
    </xdr:from>
    <xdr:to>
      <xdr:col>11</xdr:col>
      <xdr:colOff>1183821</xdr:colOff>
      <xdr:row>1408</xdr:row>
      <xdr:rowOff>1057179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D590D99C-F8CA-4DBF-A7B2-C5B0202AB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2885964" y="343212963"/>
          <a:ext cx="1115786" cy="1016359"/>
        </a:xfrm>
        <a:prstGeom prst="rect">
          <a:avLst/>
        </a:prstGeom>
      </xdr:spPr>
    </xdr:pic>
    <xdr:clientData/>
  </xdr:twoCellAnchor>
  <xdr:twoCellAnchor>
    <xdr:from>
      <xdr:col>11</xdr:col>
      <xdr:colOff>122464</xdr:colOff>
      <xdr:row>787</xdr:row>
      <xdr:rowOff>136073</xdr:rowOff>
    </xdr:from>
    <xdr:to>
      <xdr:col>11</xdr:col>
      <xdr:colOff>1181856</xdr:colOff>
      <xdr:row>791</xdr:row>
      <xdr:rowOff>40823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8CFD0FF2-BAAD-4C40-B6A4-EDC02C415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2940393" y="188186787"/>
          <a:ext cx="1059392" cy="666750"/>
        </a:xfrm>
        <a:prstGeom prst="rect">
          <a:avLst/>
        </a:prstGeom>
      </xdr:spPr>
    </xdr:pic>
    <xdr:clientData/>
  </xdr:twoCellAnchor>
  <xdr:twoCellAnchor>
    <xdr:from>
      <xdr:col>11</xdr:col>
      <xdr:colOff>121228</xdr:colOff>
      <xdr:row>849</xdr:row>
      <xdr:rowOff>103911</xdr:rowOff>
    </xdr:from>
    <xdr:to>
      <xdr:col>11</xdr:col>
      <xdr:colOff>1032946</xdr:colOff>
      <xdr:row>850</xdr:row>
      <xdr:rowOff>329047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D5DB6CDE-1064-41DC-8A13-52E7C014B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2936683" y="191573729"/>
          <a:ext cx="911718" cy="623454"/>
        </a:xfrm>
        <a:prstGeom prst="rect">
          <a:avLst/>
        </a:prstGeom>
      </xdr:spPr>
    </xdr:pic>
    <xdr:clientData/>
  </xdr:twoCellAnchor>
  <xdr:twoCellAnchor>
    <xdr:from>
      <xdr:col>11</xdr:col>
      <xdr:colOff>69272</xdr:colOff>
      <xdr:row>853</xdr:row>
      <xdr:rowOff>69274</xdr:rowOff>
    </xdr:from>
    <xdr:to>
      <xdr:col>11</xdr:col>
      <xdr:colOff>1172800</xdr:colOff>
      <xdr:row>857</xdr:row>
      <xdr:rowOff>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6836F7AC-CB07-4249-80DE-E4C61079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2884727" y="192335729"/>
          <a:ext cx="1103528" cy="692726"/>
        </a:xfrm>
        <a:prstGeom prst="rect">
          <a:avLst/>
        </a:prstGeom>
      </xdr:spPr>
    </xdr:pic>
    <xdr:clientData/>
  </xdr:twoCellAnchor>
  <xdr:twoCellAnchor>
    <xdr:from>
      <xdr:col>11</xdr:col>
      <xdr:colOff>69272</xdr:colOff>
      <xdr:row>865</xdr:row>
      <xdr:rowOff>51954</xdr:rowOff>
    </xdr:from>
    <xdr:to>
      <xdr:col>11</xdr:col>
      <xdr:colOff>1126918</xdr:colOff>
      <xdr:row>868</xdr:row>
      <xdr:rowOff>138545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A83D7936-8CDB-4DD4-894A-A174C221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2884727" y="194604409"/>
          <a:ext cx="1057646" cy="658091"/>
        </a:xfrm>
        <a:prstGeom prst="rect">
          <a:avLst/>
        </a:prstGeom>
      </xdr:spPr>
    </xdr:pic>
    <xdr:clientData/>
  </xdr:twoCellAnchor>
  <xdr:twoCellAnchor>
    <xdr:from>
      <xdr:col>11</xdr:col>
      <xdr:colOff>311728</xdr:colOff>
      <xdr:row>1390</xdr:row>
      <xdr:rowOff>115589</xdr:rowOff>
    </xdr:from>
    <xdr:to>
      <xdr:col>11</xdr:col>
      <xdr:colOff>865909</xdr:colOff>
      <xdr:row>1390</xdr:row>
      <xdr:rowOff>461431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FABD519B-B9EE-4982-B934-85CD7614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3127183" y="320224862"/>
          <a:ext cx="554181" cy="345842"/>
        </a:xfrm>
        <a:prstGeom prst="rect">
          <a:avLst/>
        </a:prstGeom>
      </xdr:spPr>
    </xdr:pic>
    <xdr:clientData/>
  </xdr:twoCellAnchor>
  <xdr:twoCellAnchor>
    <xdr:from>
      <xdr:col>11</xdr:col>
      <xdr:colOff>30307</xdr:colOff>
      <xdr:row>517</xdr:row>
      <xdr:rowOff>1732</xdr:rowOff>
    </xdr:from>
    <xdr:to>
      <xdr:col>11</xdr:col>
      <xdr:colOff>966354</xdr:colOff>
      <xdr:row>520</xdr:row>
      <xdr:rowOff>86354</xdr:rowOff>
    </xdr:to>
    <xdr:pic>
      <xdr:nvPicPr>
        <xdr:cNvPr id="836" name="Рисунок 649" descr="C:\Documents and Settings\user\Local Settings\Temporary Internet Files\Content.Word\331XXXXX_BIS_HD1501_UltraProtect_1000.jpg">
          <a:extLst>
            <a:ext uri="{FF2B5EF4-FFF2-40B4-BE49-F238E27FC236}">
              <a16:creationId xmlns:a16="http://schemas.microsoft.com/office/drawing/2014/main" xmlns="" id="{DA59168C-B591-4F02-9990-EA5B82ED3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45762" y="143223096"/>
          <a:ext cx="936047" cy="708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69272</xdr:colOff>
      <xdr:row>534</xdr:row>
      <xdr:rowOff>69274</xdr:rowOff>
    </xdr:from>
    <xdr:to>
      <xdr:col>11</xdr:col>
      <xdr:colOff>1005319</xdr:colOff>
      <xdr:row>537</xdr:row>
      <xdr:rowOff>153896</xdr:rowOff>
    </xdr:to>
    <xdr:pic>
      <xdr:nvPicPr>
        <xdr:cNvPr id="852" name="Рисунок 649" descr="C:\Documents and Settings\user\Local Settings\Temporary Internet Files\Content.Word\331XXXXX_BIS_HD1501_UltraProtect_1000.jpg">
          <a:extLst>
            <a:ext uri="{FF2B5EF4-FFF2-40B4-BE49-F238E27FC236}">
              <a16:creationId xmlns:a16="http://schemas.microsoft.com/office/drawing/2014/main" xmlns="" id="{8E1758A8-4208-4C41-896C-E88143065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84727" y="146823547"/>
          <a:ext cx="936047" cy="708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83127</xdr:colOff>
      <xdr:row>554</xdr:row>
      <xdr:rowOff>48493</xdr:rowOff>
    </xdr:from>
    <xdr:to>
      <xdr:col>11</xdr:col>
      <xdr:colOff>1019174</xdr:colOff>
      <xdr:row>557</xdr:row>
      <xdr:rowOff>133114</xdr:rowOff>
    </xdr:to>
    <xdr:pic>
      <xdr:nvPicPr>
        <xdr:cNvPr id="903" name="Рисунок 649" descr="C:\Documents and Settings\user\Local Settings\Temporary Internet Files\Content.Word\331XXXXX_BIS_HD1501_UltraProtect_1000.jpg">
          <a:extLst>
            <a:ext uri="{FF2B5EF4-FFF2-40B4-BE49-F238E27FC236}">
              <a16:creationId xmlns:a16="http://schemas.microsoft.com/office/drawing/2014/main" xmlns="" id="{D3937FB8-0FF9-43C4-A6FD-9D681B8F0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98582" y="150959129"/>
          <a:ext cx="936047" cy="708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138544</xdr:colOff>
      <xdr:row>564</xdr:row>
      <xdr:rowOff>175137</xdr:rowOff>
    </xdr:from>
    <xdr:to>
      <xdr:col>11</xdr:col>
      <xdr:colOff>900546</xdr:colOff>
      <xdr:row>567</xdr:row>
      <xdr:rowOff>97748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9B471345-26F4-4CE5-9BA8-12BFC505E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2953999" y="153077364"/>
          <a:ext cx="762002" cy="494111"/>
        </a:xfrm>
        <a:prstGeom prst="rect">
          <a:avLst/>
        </a:prstGeom>
      </xdr:spPr>
    </xdr:pic>
    <xdr:clientData/>
  </xdr:twoCellAnchor>
  <xdr:twoCellAnchor>
    <xdr:from>
      <xdr:col>11</xdr:col>
      <xdr:colOff>86591</xdr:colOff>
      <xdr:row>285</xdr:row>
      <xdr:rowOff>144319</xdr:rowOff>
    </xdr:from>
    <xdr:to>
      <xdr:col>11</xdr:col>
      <xdr:colOff>892289</xdr:colOff>
      <xdr:row>288</xdr:row>
      <xdr:rowOff>92364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74F09DF6-5E29-4A86-AD3E-FAB6F30B5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5950046" y="73573410"/>
          <a:ext cx="805698" cy="536863"/>
        </a:xfrm>
        <a:prstGeom prst="rect">
          <a:avLst/>
        </a:prstGeom>
      </xdr:spPr>
    </xdr:pic>
    <xdr:clientData/>
  </xdr:twoCellAnchor>
  <xdr:twoCellAnchor>
    <xdr:from>
      <xdr:col>11</xdr:col>
      <xdr:colOff>152400</xdr:colOff>
      <xdr:row>1546</xdr:row>
      <xdr:rowOff>133350</xdr:rowOff>
    </xdr:from>
    <xdr:to>
      <xdr:col>11</xdr:col>
      <xdr:colOff>914305</xdr:colOff>
      <xdr:row>1550</xdr:row>
      <xdr:rowOff>57728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BA65560-78C9-49F3-92F6-BD6D75EE0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6015855" y="415665805"/>
          <a:ext cx="761905" cy="709468"/>
        </a:xfrm>
        <a:prstGeom prst="rect">
          <a:avLst/>
        </a:prstGeom>
      </xdr:spPr>
    </xdr:pic>
    <xdr:clientData/>
  </xdr:twoCellAnchor>
  <xdr:twoCellAnchor>
    <xdr:from>
      <xdr:col>11</xdr:col>
      <xdr:colOff>247650</xdr:colOff>
      <xdr:row>1508</xdr:row>
      <xdr:rowOff>95251</xdr:rowOff>
    </xdr:from>
    <xdr:to>
      <xdr:col>11</xdr:col>
      <xdr:colOff>971550</xdr:colOff>
      <xdr:row>1508</xdr:row>
      <xdr:rowOff>689395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D5A22C69-C4BC-4F5F-8D8B-6833549A4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5811500" y="392353801"/>
          <a:ext cx="723900" cy="594144"/>
        </a:xfrm>
        <a:prstGeom prst="rect">
          <a:avLst/>
        </a:prstGeom>
      </xdr:spPr>
    </xdr:pic>
    <xdr:clientData/>
  </xdr:twoCellAnchor>
  <xdr:twoCellAnchor>
    <xdr:from>
      <xdr:col>11</xdr:col>
      <xdr:colOff>171450</xdr:colOff>
      <xdr:row>1479</xdr:row>
      <xdr:rowOff>228600</xdr:rowOff>
    </xdr:from>
    <xdr:to>
      <xdr:col>11</xdr:col>
      <xdr:colOff>1022349</xdr:colOff>
      <xdr:row>1479</xdr:row>
      <xdr:rowOff>704850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AAFA6FCC-8434-4392-9404-1C9CC20B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5735300" y="371475000"/>
          <a:ext cx="850899" cy="476250"/>
        </a:xfrm>
        <a:prstGeom prst="rect">
          <a:avLst/>
        </a:prstGeom>
      </xdr:spPr>
    </xdr:pic>
    <xdr:clientData/>
  </xdr:twoCellAnchor>
  <xdr:twoCellAnchor>
    <xdr:from>
      <xdr:col>11</xdr:col>
      <xdr:colOff>150284</xdr:colOff>
      <xdr:row>1274</xdr:row>
      <xdr:rowOff>230718</xdr:rowOff>
    </xdr:from>
    <xdr:to>
      <xdr:col>11</xdr:col>
      <xdr:colOff>1107441</xdr:colOff>
      <xdr:row>1276</xdr:row>
      <xdr:rowOff>101601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A528BC1C-7C14-479A-B588-CE3BF0A3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6459201" y="292182551"/>
          <a:ext cx="957157" cy="548217"/>
        </a:xfrm>
        <a:prstGeom prst="rect">
          <a:avLst/>
        </a:prstGeom>
      </xdr:spPr>
    </xdr:pic>
    <xdr:clientData/>
  </xdr:twoCellAnchor>
  <xdr:twoCellAnchor>
    <xdr:from>
      <xdr:col>11</xdr:col>
      <xdr:colOff>325967</xdr:colOff>
      <xdr:row>148</xdr:row>
      <xdr:rowOff>114299</xdr:rowOff>
    </xdr:from>
    <xdr:to>
      <xdr:col>11</xdr:col>
      <xdr:colOff>935566</xdr:colOff>
      <xdr:row>149</xdr:row>
      <xdr:rowOff>138288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3EBCFA5D-9052-4EE1-9BAD-9DD6D772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5819967" y="45569716"/>
          <a:ext cx="609599" cy="362655"/>
        </a:xfrm>
        <a:prstGeom prst="rect">
          <a:avLst/>
        </a:prstGeom>
      </xdr:spPr>
    </xdr:pic>
    <xdr:clientData/>
  </xdr:twoCellAnchor>
  <xdr:twoCellAnchor>
    <xdr:from>
      <xdr:col>11</xdr:col>
      <xdr:colOff>301625</xdr:colOff>
      <xdr:row>878</xdr:row>
      <xdr:rowOff>206375</xdr:rowOff>
    </xdr:from>
    <xdr:to>
      <xdr:col>11</xdr:col>
      <xdr:colOff>739558</xdr:colOff>
      <xdr:row>880</xdr:row>
      <xdr:rowOff>135619</xdr:rowOff>
    </xdr:to>
    <xdr:pic>
      <xdr:nvPicPr>
        <xdr:cNvPr id="383" name="Picture 797">
          <a:extLst>
            <a:ext uri="{FF2B5EF4-FFF2-40B4-BE49-F238E27FC236}">
              <a16:creationId xmlns:a16="http://schemas.microsoft.com/office/drawing/2014/main" xmlns="" id="{852CEC8F-AE85-408F-86E3-296F59828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3625" y="235442125"/>
          <a:ext cx="437933" cy="405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158750</xdr:colOff>
      <xdr:row>1256</xdr:row>
      <xdr:rowOff>63500</xdr:rowOff>
    </xdr:from>
    <xdr:to>
      <xdr:col>11</xdr:col>
      <xdr:colOff>920750</xdr:colOff>
      <xdr:row>1258</xdr:row>
      <xdr:rowOff>95250</xdr:rowOff>
    </xdr:to>
    <xdr:pic>
      <xdr:nvPicPr>
        <xdr:cNvPr id="384" name="Рисунок 642" descr="C:\Documents and Settings\user\Local Settings\Temporary Internet Files\Content.Word\653813XX_BIS_UltraProtect_1000.jpg">
          <a:extLst>
            <a:ext uri="{FF2B5EF4-FFF2-40B4-BE49-F238E27FC236}">
              <a16:creationId xmlns:a16="http://schemas.microsoft.com/office/drawing/2014/main" xmlns="" id="{329677FD-C236-4AFA-96B0-241A4879F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0750" y="308610000"/>
          <a:ext cx="7620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269875</xdr:colOff>
      <xdr:row>1492</xdr:row>
      <xdr:rowOff>111125</xdr:rowOff>
    </xdr:from>
    <xdr:to>
      <xdr:col>11</xdr:col>
      <xdr:colOff>943778</xdr:colOff>
      <xdr:row>1492</xdr:row>
      <xdr:rowOff>1063625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8DDDC8AA-74D7-4D88-957F-0542C494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5240000" y="395779625"/>
          <a:ext cx="673903" cy="952500"/>
        </a:xfrm>
        <a:prstGeom prst="rect">
          <a:avLst/>
        </a:prstGeom>
      </xdr:spPr>
    </xdr:pic>
    <xdr:clientData/>
  </xdr:twoCellAnchor>
  <xdr:twoCellAnchor>
    <xdr:from>
      <xdr:col>11</xdr:col>
      <xdr:colOff>63501</xdr:colOff>
      <xdr:row>851</xdr:row>
      <xdr:rowOff>104711</xdr:rowOff>
    </xdr:from>
    <xdr:to>
      <xdr:col>11</xdr:col>
      <xdr:colOff>1127487</xdr:colOff>
      <xdr:row>852</xdr:row>
      <xdr:rowOff>301626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0AAC6B59-B405-4ED9-B10A-CF38C1B1D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5033626" y="229720711"/>
          <a:ext cx="1063986" cy="593790"/>
        </a:xfrm>
        <a:prstGeom prst="rect">
          <a:avLst/>
        </a:prstGeom>
      </xdr:spPr>
    </xdr:pic>
    <xdr:clientData/>
  </xdr:twoCellAnchor>
  <xdr:twoCellAnchor>
    <xdr:from>
      <xdr:col>11</xdr:col>
      <xdr:colOff>174625</xdr:colOff>
      <xdr:row>387</xdr:row>
      <xdr:rowOff>180173</xdr:rowOff>
    </xdr:from>
    <xdr:to>
      <xdr:col>11</xdr:col>
      <xdr:colOff>1047750</xdr:colOff>
      <xdr:row>391</xdr:row>
      <xdr:rowOff>9423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F61D9A7F-3E99-4D6D-84E6-4C26CFDC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6891000" y="116988423"/>
          <a:ext cx="873125" cy="591250"/>
        </a:xfrm>
        <a:prstGeom prst="rect">
          <a:avLst/>
        </a:prstGeom>
      </xdr:spPr>
    </xdr:pic>
    <xdr:clientData/>
  </xdr:twoCellAnchor>
  <xdr:twoCellAnchor>
    <xdr:from>
      <xdr:col>11</xdr:col>
      <xdr:colOff>174625</xdr:colOff>
      <xdr:row>397</xdr:row>
      <xdr:rowOff>95250</xdr:rowOff>
    </xdr:from>
    <xdr:to>
      <xdr:col>11</xdr:col>
      <xdr:colOff>1047750</xdr:colOff>
      <xdr:row>400</xdr:row>
      <xdr:rowOff>115000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0BDA53F2-22E1-4E67-A29A-8DEB4E596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6891000" y="118808500"/>
          <a:ext cx="873125" cy="591250"/>
        </a:xfrm>
        <a:prstGeom prst="rect">
          <a:avLst/>
        </a:prstGeom>
      </xdr:spPr>
    </xdr:pic>
    <xdr:clientData/>
  </xdr:twoCellAnchor>
  <xdr:twoCellAnchor>
    <xdr:from>
      <xdr:col>11</xdr:col>
      <xdr:colOff>126999</xdr:colOff>
      <xdr:row>338</xdr:row>
      <xdr:rowOff>58448</xdr:rowOff>
    </xdr:from>
    <xdr:to>
      <xdr:col>11</xdr:col>
      <xdr:colOff>1075242</xdr:colOff>
      <xdr:row>341</xdr:row>
      <xdr:rowOff>142875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6208B014-205A-4608-AB7F-FD31D6374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6843374" y="106389198"/>
          <a:ext cx="948243" cy="655927"/>
        </a:xfrm>
        <a:prstGeom prst="rect">
          <a:avLst/>
        </a:prstGeom>
      </xdr:spPr>
    </xdr:pic>
    <xdr:clientData/>
  </xdr:twoCellAnchor>
  <xdr:twoCellAnchor>
    <xdr:from>
      <xdr:col>11</xdr:col>
      <xdr:colOff>47626</xdr:colOff>
      <xdr:row>229</xdr:row>
      <xdr:rowOff>92418</xdr:rowOff>
    </xdr:from>
    <xdr:to>
      <xdr:col>11</xdr:col>
      <xdr:colOff>1095376</xdr:colOff>
      <xdr:row>233</xdr:row>
      <xdr:rowOff>18939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FDFD40E7-0ED1-4128-8D3E-800388D85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4938376" y="86769918"/>
          <a:ext cx="1047750" cy="688521"/>
        </a:xfrm>
        <a:prstGeom prst="rect">
          <a:avLst/>
        </a:prstGeom>
      </xdr:spPr>
    </xdr:pic>
    <xdr:clientData/>
  </xdr:twoCellAnchor>
  <xdr:twoCellAnchor>
    <xdr:from>
      <xdr:col>11</xdr:col>
      <xdr:colOff>95250</xdr:colOff>
      <xdr:row>1443</xdr:row>
      <xdr:rowOff>63500</xdr:rowOff>
    </xdr:from>
    <xdr:to>
      <xdr:col>11</xdr:col>
      <xdr:colOff>1149927</xdr:colOff>
      <xdr:row>1443</xdr:row>
      <xdr:rowOff>737177</xdr:rowOff>
    </xdr:to>
    <xdr:pic>
      <xdr:nvPicPr>
        <xdr:cNvPr id="385" name="Picture 1438">
          <a:extLst>
            <a:ext uri="{FF2B5EF4-FFF2-40B4-BE49-F238E27FC236}">
              <a16:creationId xmlns:a16="http://schemas.microsoft.com/office/drawing/2014/main" xmlns="" id="{90A05D48-9AEC-410E-B126-F173B8581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19500" y="386238750"/>
          <a:ext cx="1054677" cy="6736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285750</xdr:colOff>
      <xdr:row>75</xdr:row>
      <xdr:rowOff>254000</xdr:rowOff>
    </xdr:from>
    <xdr:to>
      <xdr:col>11</xdr:col>
      <xdr:colOff>817705</xdr:colOff>
      <xdr:row>75</xdr:row>
      <xdr:rowOff>641232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4CF128AC-3D01-4921-884C-0961B46FD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6510000" y="23590250"/>
          <a:ext cx="531955" cy="387232"/>
        </a:xfrm>
        <a:prstGeom prst="rect">
          <a:avLst/>
        </a:prstGeom>
      </xdr:spPr>
    </xdr:pic>
    <xdr:clientData/>
  </xdr:twoCellAnchor>
  <xdr:twoCellAnchor>
    <xdr:from>
      <xdr:col>11</xdr:col>
      <xdr:colOff>269876</xdr:colOff>
      <xdr:row>76</xdr:row>
      <xdr:rowOff>158750</xdr:rowOff>
    </xdr:from>
    <xdr:to>
      <xdr:col>11</xdr:col>
      <xdr:colOff>894355</xdr:colOff>
      <xdr:row>76</xdr:row>
      <xdr:rowOff>631701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6F848CAC-B71D-48C5-B172-B9FC6CEE7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6494126" y="24272875"/>
          <a:ext cx="624479" cy="472951"/>
        </a:xfrm>
        <a:prstGeom prst="rect">
          <a:avLst/>
        </a:prstGeom>
      </xdr:spPr>
    </xdr:pic>
    <xdr:clientData/>
  </xdr:twoCellAnchor>
  <xdr:twoCellAnchor>
    <xdr:from>
      <xdr:col>11</xdr:col>
      <xdr:colOff>396875</xdr:colOff>
      <xdr:row>77</xdr:row>
      <xdr:rowOff>190500</xdr:rowOff>
    </xdr:from>
    <xdr:to>
      <xdr:col>11</xdr:col>
      <xdr:colOff>798346</xdr:colOff>
      <xdr:row>77</xdr:row>
      <xdr:rowOff>641208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A532629A-A05D-435B-9263-643E6DD51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6621125" y="25082500"/>
          <a:ext cx="401471" cy="450708"/>
        </a:xfrm>
        <a:prstGeom prst="rect">
          <a:avLst/>
        </a:prstGeom>
      </xdr:spPr>
    </xdr:pic>
    <xdr:clientData/>
  </xdr:twoCellAnchor>
  <xdr:twoCellAnchor>
    <xdr:from>
      <xdr:col>11</xdr:col>
      <xdr:colOff>396875</xdr:colOff>
      <xdr:row>78</xdr:row>
      <xdr:rowOff>158750</xdr:rowOff>
    </xdr:from>
    <xdr:to>
      <xdr:col>11</xdr:col>
      <xdr:colOff>790408</xdr:colOff>
      <xdr:row>78</xdr:row>
      <xdr:rowOff>647560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3DBB2BEC-B48F-42D9-9CE0-1E617EED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6621125" y="25828625"/>
          <a:ext cx="393533" cy="488810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79</xdr:row>
      <xdr:rowOff>190499</xdr:rowOff>
    </xdr:from>
    <xdr:to>
      <xdr:col>11</xdr:col>
      <xdr:colOff>976314</xdr:colOff>
      <xdr:row>79</xdr:row>
      <xdr:rowOff>666750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57CF99F9-BE80-46BD-B5EE-63D4AF093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6414750" y="26638249"/>
          <a:ext cx="785814" cy="476251"/>
        </a:xfrm>
        <a:prstGeom prst="rect">
          <a:avLst/>
        </a:prstGeom>
      </xdr:spPr>
    </xdr:pic>
    <xdr:clientData/>
  </xdr:twoCellAnchor>
  <xdr:twoCellAnchor>
    <xdr:from>
      <xdr:col>11</xdr:col>
      <xdr:colOff>111125</xdr:colOff>
      <xdr:row>80</xdr:row>
      <xdr:rowOff>63499</xdr:rowOff>
    </xdr:from>
    <xdr:to>
      <xdr:col>11</xdr:col>
      <xdr:colOff>1127124</xdr:colOff>
      <xdr:row>80</xdr:row>
      <xdr:rowOff>808278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72410B41-2720-44C1-A1F5-92465F6D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6335375" y="27289124"/>
          <a:ext cx="1015999" cy="744779"/>
        </a:xfrm>
        <a:prstGeom prst="rect">
          <a:avLst/>
        </a:prstGeom>
      </xdr:spPr>
    </xdr:pic>
    <xdr:clientData/>
  </xdr:twoCellAnchor>
  <xdr:twoCellAnchor>
    <xdr:from>
      <xdr:col>11</xdr:col>
      <xdr:colOff>269875</xdr:colOff>
      <xdr:row>121</xdr:row>
      <xdr:rowOff>70761</xdr:rowOff>
    </xdr:from>
    <xdr:to>
      <xdr:col>11</xdr:col>
      <xdr:colOff>936625</xdr:colOff>
      <xdr:row>121</xdr:row>
      <xdr:rowOff>530077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F2304094-A22E-47DE-8CE8-B35BC7C53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6494125" y="38059636"/>
          <a:ext cx="666750" cy="459316"/>
        </a:xfrm>
        <a:prstGeom prst="rect">
          <a:avLst/>
        </a:prstGeom>
      </xdr:spPr>
    </xdr:pic>
    <xdr:clientData/>
  </xdr:twoCellAnchor>
  <xdr:twoCellAnchor>
    <xdr:from>
      <xdr:col>11</xdr:col>
      <xdr:colOff>206375</xdr:colOff>
      <xdr:row>1410</xdr:row>
      <xdr:rowOff>95250</xdr:rowOff>
    </xdr:from>
    <xdr:to>
      <xdr:col>11</xdr:col>
      <xdr:colOff>810465</xdr:colOff>
      <xdr:row>1410</xdr:row>
      <xdr:rowOff>507999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58428F6C-35A0-4973-B701-7FBCF3E6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6430625" y="384587750"/>
          <a:ext cx="604090" cy="412749"/>
        </a:xfrm>
        <a:prstGeom prst="rect">
          <a:avLst/>
        </a:prstGeom>
      </xdr:spPr>
    </xdr:pic>
    <xdr:clientData/>
  </xdr:twoCellAnchor>
  <xdr:twoCellAnchor>
    <xdr:from>
      <xdr:col>11</xdr:col>
      <xdr:colOff>285750</xdr:colOff>
      <xdr:row>1529</xdr:row>
      <xdr:rowOff>244434</xdr:rowOff>
    </xdr:from>
    <xdr:to>
      <xdr:col>11</xdr:col>
      <xdr:colOff>952500</xdr:colOff>
      <xdr:row>1529</xdr:row>
      <xdr:rowOff>714189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BAC95969-C518-482E-A37D-228144BE0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6510000" y="453459809"/>
          <a:ext cx="666750" cy="469755"/>
        </a:xfrm>
        <a:prstGeom prst="rect">
          <a:avLst/>
        </a:prstGeom>
      </xdr:spPr>
    </xdr:pic>
    <xdr:clientData/>
  </xdr:twoCellAnchor>
  <xdr:twoCellAnchor>
    <xdr:from>
      <xdr:col>11</xdr:col>
      <xdr:colOff>63499</xdr:colOff>
      <xdr:row>1537</xdr:row>
      <xdr:rowOff>260351</xdr:rowOff>
    </xdr:from>
    <xdr:to>
      <xdr:col>11</xdr:col>
      <xdr:colOff>1285874</xdr:colOff>
      <xdr:row>1539</xdr:row>
      <xdr:rowOff>201931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F8257D4E-2728-433C-AAC8-DB7E3AFA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6287749" y="459603476"/>
          <a:ext cx="1222375" cy="640080"/>
        </a:xfrm>
        <a:prstGeom prst="rect">
          <a:avLst/>
        </a:prstGeom>
      </xdr:spPr>
    </xdr:pic>
    <xdr:clientData/>
  </xdr:twoCellAnchor>
  <xdr:twoCellAnchor>
    <xdr:from>
      <xdr:col>11</xdr:col>
      <xdr:colOff>158750</xdr:colOff>
      <xdr:row>792</xdr:row>
      <xdr:rowOff>117041</xdr:rowOff>
    </xdr:from>
    <xdr:to>
      <xdr:col>11</xdr:col>
      <xdr:colOff>1222375</xdr:colOff>
      <xdr:row>793</xdr:row>
      <xdr:rowOff>320487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F03C7A6E-9386-4601-806C-91B3481E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6383000" y="243131541"/>
          <a:ext cx="1063625" cy="616196"/>
        </a:xfrm>
        <a:prstGeom prst="rect">
          <a:avLst/>
        </a:prstGeom>
      </xdr:spPr>
    </xdr:pic>
    <xdr:clientData/>
  </xdr:twoCellAnchor>
  <xdr:twoCellAnchor>
    <xdr:from>
      <xdr:col>11</xdr:col>
      <xdr:colOff>57729</xdr:colOff>
      <xdr:row>302</xdr:row>
      <xdr:rowOff>115455</xdr:rowOff>
    </xdr:from>
    <xdr:to>
      <xdr:col>11</xdr:col>
      <xdr:colOff>1063816</xdr:colOff>
      <xdr:row>306</xdr:row>
      <xdr:rowOff>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5E95938B-EED4-48A6-A668-B61D3823A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5043729" y="99891273"/>
          <a:ext cx="1006087" cy="669636"/>
        </a:xfrm>
        <a:prstGeom prst="rect">
          <a:avLst/>
        </a:prstGeom>
      </xdr:spPr>
    </xdr:pic>
    <xdr:clientData/>
  </xdr:twoCellAnchor>
  <xdr:twoCellAnchor>
    <xdr:from>
      <xdr:col>11</xdr:col>
      <xdr:colOff>69273</xdr:colOff>
      <xdr:row>1459</xdr:row>
      <xdr:rowOff>57727</xdr:rowOff>
    </xdr:from>
    <xdr:to>
      <xdr:col>11</xdr:col>
      <xdr:colOff>1246909</xdr:colOff>
      <xdr:row>1459</xdr:row>
      <xdr:rowOff>1092330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F2698FB1-A8C3-4178-B1EC-9BF30297C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5055273" y="387153727"/>
          <a:ext cx="1177636" cy="1034603"/>
        </a:xfrm>
        <a:prstGeom prst="rect">
          <a:avLst/>
        </a:prstGeom>
      </xdr:spPr>
    </xdr:pic>
    <xdr:clientData/>
  </xdr:twoCellAnchor>
  <xdr:twoCellAnchor>
    <xdr:from>
      <xdr:col>11</xdr:col>
      <xdr:colOff>161638</xdr:colOff>
      <xdr:row>762</xdr:row>
      <xdr:rowOff>115455</xdr:rowOff>
    </xdr:from>
    <xdr:to>
      <xdr:col>11</xdr:col>
      <xdr:colOff>1039092</xdr:colOff>
      <xdr:row>765</xdr:row>
      <xdr:rowOff>20783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3444EA5C-DB15-42A4-B0D7-2E917A93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5147638" y="224824637"/>
          <a:ext cx="877454" cy="701964"/>
        </a:xfrm>
        <a:prstGeom prst="rect">
          <a:avLst/>
        </a:prstGeom>
      </xdr:spPr>
    </xdr:pic>
    <xdr:clientData/>
  </xdr:twoCellAnchor>
  <xdr:twoCellAnchor>
    <xdr:from>
      <xdr:col>11</xdr:col>
      <xdr:colOff>207821</xdr:colOff>
      <xdr:row>802</xdr:row>
      <xdr:rowOff>80819</xdr:rowOff>
    </xdr:from>
    <xdr:to>
      <xdr:col>11</xdr:col>
      <xdr:colOff>1039092</xdr:colOff>
      <xdr:row>802</xdr:row>
      <xdr:rowOff>772862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EEC457C3-6238-4C0B-98E9-6DD2B3CD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5193821" y="232998819"/>
          <a:ext cx="831271" cy="692043"/>
        </a:xfrm>
        <a:prstGeom prst="rect">
          <a:avLst/>
        </a:prstGeom>
      </xdr:spPr>
    </xdr:pic>
    <xdr:clientData/>
  </xdr:twoCellAnchor>
  <xdr:twoCellAnchor>
    <xdr:from>
      <xdr:col>11</xdr:col>
      <xdr:colOff>57727</xdr:colOff>
      <xdr:row>807</xdr:row>
      <xdr:rowOff>34637</xdr:rowOff>
    </xdr:from>
    <xdr:to>
      <xdr:col>11</xdr:col>
      <xdr:colOff>1027544</xdr:colOff>
      <xdr:row>809</xdr:row>
      <xdr:rowOff>293523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F27352F4-D44B-44CC-B483-6A12429E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5043727" y="234615182"/>
          <a:ext cx="969817" cy="905432"/>
        </a:xfrm>
        <a:prstGeom prst="rect">
          <a:avLst/>
        </a:prstGeom>
      </xdr:spPr>
    </xdr:pic>
    <xdr:clientData/>
  </xdr:twoCellAnchor>
  <xdr:twoCellAnchor>
    <xdr:from>
      <xdr:col>11</xdr:col>
      <xdr:colOff>173182</xdr:colOff>
      <xdr:row>1535</xdr:row>
      <xdr:rowOff>23092</xdr:rowOff>
    </xdr:from>
    <xdr:to>
      <xdr:col>11</xdr:col>
      <xdr:colOff>855503</xdr:colOff>
      <xdr:row>1535</xdr:row>
      <xdr:rowOff>1200728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279DE051-CC7C-4711-95A8-746661C4F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5159182" y="450238092"/>
          <a:ext cx="682321" cy="1177636"/>
        </a:xfrm>
        <a:prstGeom prst="rect">
          <a:avLst/>
        </a:prstGeom>
      </xdr:spPr>
    </xdr:pic>
    <xdr:clientData/>
  </xdr:twoCellAnchor>
  <xdr:twoCellAnchor>
    <xdr:from>
      <xdr:col>11</xdr:col>
      <xdr:colOff>311727</xdr:colOff>
      <xdr:row>1540</xdr:row>
      <xdr:rowOff>80819</xdr:rowOff>
    </xdr:from>
    <xdr:to>
      <xdr:col>11</xdr:col>
      <xdr:colOff>808181</xdr:colOff>
      <xdr:row>1540</xdr:row>
      <xdr:rowOff>808181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469194B4-1129-43E2-930F-445F3C250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5805727" y="413558183"/>
          <a:ext cx="496454" cy="727362"/>
        </a:xfrm>
        <a:prstGeom prst="rect">
          <a:avLst/>
        </a:prstGeom>
      </xdr:spPr>
    </xdr:pic>
    <xdr:clientData/>
  </xdr:twoCellAnchor>
  <xdr:twoCellAnchor>
    <xdr:from>
      <xdr:col>11</xdr:col>
      <xdr:colOff>286163</xdr:colOff>
      <xdr:row>747</xdr:row>
      <xdr:rowOff>103909</xdr:rowOff>
    </xdr:from>
    <xdr:to>
      <xdr:col>11</xdr:col>
      <xdr:colOff>1209558</xdr:colOff>
      <xdr:row>748</xdr:row>
      <xdr:rowOff>796637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59F7FE4B-C320-4FD7-8F1F-4FCB237A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5780163" y="171380727"/>
          <a:ext cx="923395" cy="1547092"/>
        </a:xfrm>
        <a:prstGeom prst="rect">
          <a:avLst/>
        </a:prstGeom>
      </xdr:spPr>
    </xdr:pic>
    <xdr:clientData/>
  </xdr:twoCellAnchor>
  <xdr:twoCellAnchor>
    <xdr:from>
      <xdr:col>11</xdr:col>
      <xdr:colOff>344715</xdr:colOff>
      <xdr:row>785</xdr:row>
      <xdr:rowOff>109638</xdr:rowOff>
    </xdr:from>
    <xdr:to>
      <xdr:col>11</xdr:col>
      <xdr:colOff>1079500</xdr:colOff>
      <xdr:row>786</xdr:row>
      <xdr:rowOff>344953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A38B54E0-5BA7-453F-B950-BD05C2C1E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5621001" y="221896995"/>
          <a:ext cx="734785" cy="661672"/>
        </a:xfrm>
        <a:prstGeom prst="rect">
          <a:avLst/>
        </a:prstGeom>
      </xdr:spPr>
    </xdr:pic>
    <xdr:clientData/>
  </xdr:twoCellAnchor>
  <xdr:twoCellAnchor>
    <xdr:from>
      <xdr:col>11</xdr:col>
      <xdr:colOff>35826</xdr:colOff>
      <xdr:row>1085</xdr:row>
      <xdr:rowOff>388869</xdr:rowOff>
    </xdr:from>
    <xdr:to>
      <xdr:col>11</xdr:col>
      <xdr:colOff>1385454</xdr:colOff>
      <xdr:row>1087</xdr:row>
      <xdr:rowOff>300182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EDA455A6-BEF8-4D82-8A05-DE7D17F6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4340644" y="10433414"/>
          <a:ext cx="1349628" cy="765677"/>
        </a:xfrm>
        <a:prstGeom prst="rect">
          <a:avLst/>
        </a:prstGeom>
      </xdr:spPr>
    </xdr:pic>
    <xdr:clientData/>
  </xdr:twoCellAnchor>
  <xdr:twoCellAnchor>
    <xdr:from>
      <xdr:col>11</xdr:col>
      <xdr:colOff>308430</xdr:colOff>
      <xdr:row>1152</xdr:row>
      <xdr:rowOff>108855</xdr:rowOff>
    </xdr:from>
    <xdr:to>
      <xdr:col>11</xdr:col>
      <xdr:colOff>718142</xdr:colOff>
      <xdr:row>1152</xdr:row>
      <xdr:rowOff>663332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680845C5-E54A-42EB-9FFE-BE0A07C8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5584716" y="303248784"/>
          <a:ext cx="409712" cy="554477"/>
        </a:xfrm>
        <a:prstGeom prst="rect">
          <a:avLst/>
        </a:prstGeom>
      </xdr:spPr>
    </xdr:pic>
    <xdr:clientData/>
  </xdr:twoCellAnchor>
  <xdr:twoCellAnchor>
    <xdr:from>
      <xdr:col>11</xdr:col>
      <xdr:colOff>133049</xdr:colOff>
      <xdr:row>1280</xdr:row>
      <xdr:rowOff>84668</xdr:rowOff>
    </xdr:from>
    <xdr:to>
      <xdr:col>11</xdr:col>
      <xdr:colOff>1130905</xdr:colOff>
      <xdr:row>1282</xdr:row>
      <xdr:rowOff>331339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4E9800CC-A465-4F9F-8D7F-E6FBF6F86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6441966" y="294449501"/>
          <a:ext cx="997856" cy="1029838"/>
        </a:xfrm>
        <a:prstGeom prst="rect">
          <a:avLst/>
        </a:prstGeom>
      </xdr:spPr>
    </xdr:pic>
    <xdr:clientData/>
  </xdr:twoCellAnchor>
  <xdr:twoCellAnchor>
    <xdr:from>
      <xdr:col>11</xdr:col>
      <xdr:colOff>232834</xdr:colOff>
      <xdr:row>1305</xdr:row>
      <xdr:rowOff>212629</xdr:rowOff>
    </xdr:from>
    <xdr:to>
      <xdr:col>11</xdr:col>
      <xdr:colOff>1079500</xdr:colOff>
      <xdr:row>1307</xdr:row>
      <xdr:rowOff>115454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70C73FDC-A0BD-44D8-9EA1-39E740274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8035925" y="311039356"/>
          <a:ext cx="846666" cy="918825"/>
        </a:xfrm>
        <a:prstGeom prst="rect">
          <a:avLst/>
        </a:prstGeom>
      </xdr:spPr>
    </xdr:pic>
    <xdr:clientData/>
  </xdr:twoCellAnchor>
  <xdr:twoCellAnchor>
    <xdr:from>
      <xdr:col>11</xdr:col>
      <xdr:colOff>48382</xdr:colOff>
      <xdr:row>1308</xdr:row>
      <xdr:rowOff>116417</xdr:rowOff>
    </xdr:from>
    <xdr:to>
      <xdr:col>11</xdr:col>
      <xdr:colOff>1345596</xdr:colOff>
      <xdr:row>1309</xdr:row>
      <xdr:rowOff>440464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4629A99F-535D-4E8B-B8B5-A15FBC3B3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851473" y="312467144"/>
          <a:ext cx="1297214" cy="1409320"/>
        </a:xfrm>
        <a:prstGeom prst="rect">
          <a:avLst/>
        </a:prstGeom>
      </xdr:spPr>
    </xdr:pic>
    <xdr:clientData/>
  </xdr:twoCellAnchor>
  <xdr:twoCellAnchor>
    <xdr:from>
      <xdr:col>11</xdr:col>
      <xdr:colOff>204105</xdr:colOff>
      <xdr:row>1310</xdr:row>
      <xdr:rowOff>317500</xdr:rowOff>
    </xdr:from>
    <xdr:to>
      <xdr:col>11</xdr:col>
      <xdr:colOff>910166</xdr:colOff>
      <xdr:row>1311</xdr:row>
      <xdr:rowOff>260660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99FDEFA0-A9EE-4491-82F0-1DF5A4492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6513022" y="306493333"/>
          <a:ext cx="706061" cy="440577"/>
        </a:xfrm>
        <a:prstGeom prst="rect">
          <a:avLst/>
        </a:prstGeom>
      </xdr:spPr>
    </xdr:pic>
    <xdr:clientData/>
  </xdr:twoCellAnchor>
  <xdr:twoCellAnchor>
    <xdr:from>
      <xdr:col>11</xdr:col>
      <xdr:colOff>90715</xdr:colOff>
      <xdr:row>1313</xdr:row>
      <xdr:rowOff>154213</xdr:rowOff>
    </xdr:from>
    <xdr:to>
      <xdr:col>11</xdr:col>
      <xdr:colOff>1324428</xdr:colOff>
      <xdr:row>1313</xdr:row>
      <xdr:rowOff>1101446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0E81D5C4-0EC0-4382-8B93-2A7A2B783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5367001" y="347390356"/>
          <a:ext cx="1233713" cy="947233"/>
        </a:xfrm>
        <a:prstGeom prst="rect">
          <a:avLst/>
        </a:prstGeom>
      </xdr:spPr>
    </xdr:pic>
    <xdr:clientData/>
  </xdr:twoCellAnchor>
  <xdr:twoCellAnchor>
    <xdr:from>
      <xdr:col>11</xdr:col>
      <xdr:colOff>84665</xdr:colOff>
      <xdr:row>1314</xdr:row>
      <xdr:rowOff>370418</xdr:rowOff>
    </xdr:from>
    <xdr:to>
      <xdr:col>11</xdr:col>
      <xdr:colOff>1263950</xdr:colOff>
      <xdr:row>1315</xdr:row>
      <xdr:rowOff>409097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41F0C229-4D05-48AA-A648-32FF1C781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6393582" y="309975251"/>
          <a:ext cx="1179285" cy="652513"/>
        </a:xfrm>
        <a:prstGeom prst="rect">
          <a:avLst/>
        </a:prstGeom>
      </xdr:spPr>
    </xdr:pic>
    <xdr:clientData/>
  </xdr:twoCellAnchor>
  <xdr:twoCellAnchor>
    <xdr:from>
      <xdr:col>11</xdr:col>
      <xdr:colOff>81643</xdr:colOff>
      <xdr:row>1379</xdr:row>
      <xdr:rowOff>54429</xdr:rowOff>
    </xdr:from>
    <xdr:to>
      <xdr:col>11</xdr:col>
      <xdr:colOff>1336706</xdr:colOff>
      <xdr:row>1379</xdr:row>
      <xdr:rowOff>1056571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A90EB1C6-A097-49A7-BDFC-31A2725F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5357929" y="365379000"/>
          <a:ext cx="1255063" cy="1002142"/>
        </a:xfrm>
        <a:prstGeom prst="rect">
          <a:avLst/>
        </a:prstGeom>
      </xdr:spPr>
    </xdr:pic>
    <xdr:clientData/>
  </xdr:twoCellAnchor>
  <xdr:twoCellAnchor>
    <xdr:from>
      <xdr:col>11</xdr:col>
      <xdr:colOff>336469</xdr:colOff>
      <xdr:row>1401</xdr:row>
      <xdr:rowOff>90714</xdr:rowOff>
    </xdr:from>
    <xdr:to>
      <xdr:col>11</xdr:col>
      <xdr:colOff>874350</xdr:colOff>
      <xdr:row>1402</xdr:row>
      <xdr:rowOff>415635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AAC79DD4-1E52-4A7F-8297-43BA5EFCB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5830469" y="340219805"/>
          <a:ext cx="537881" cy="856012"/>
        </a:xfrm>
        <a:prstGeom prst="rect">
          <a:avLst/>
        </a:prstGeom>
      </xdr:spPr>
    </xdr:pic>
    <xdr:clientData/>
  </xdr:twoCellAnchor>
  <xdr:twoCellAnchor>
    <xdr:from>
      <xdr:col>11</xdr:col>
      <xdr:colOff>31750</xdr:colOff>
      <xdr:row>836</xdr:row>
      <xdr:rowOff>254000</xdr:rowOff>
    </xdr:from>
    <xdr:to>
      <xdr:col>11</xdr:col>
      <xdr:colOff>1374486</xdr:colOff>
      <xdr:row>839</xdr:row>
      <xdr:rowOff>169333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38E62915-7F09-4E35-8F35-4C159E4D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6340667" y="236855000"/>
          <a:ext cx="1342736" cy="709083"/>
        </a:xfrm>
        <a:prstGeom prst="rect">
          <a:avLst/>
        </a:prstGeom>
      </xdr:spPr>
    </xdr:pic>
    <xdr:clientData/>
  </xdr:twoCellAnchor>
  <xdr:twoCellAnchor>
    <xdr:from>
      <xdr:col>11</xdr:col>
      <xdr:colOff>84666</xdr:colOff>
      <xdr:row>824</xdr:row>
      <xdr:rowOff>63500</xdr:rowOff>
    </xdr:from>
    <xdr:to>
      <xdr:col>11</xdr:col>
      <xdr:colOff>1419692</xdr:colOff>
      <xdr:row>825</xdr:row>
      <xdr:rowOff>338667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xmlns="" id="{304DBAF6-F062-4ED6-BE35-E3E2A5964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6393583" y="232134833"/>
          <a:ext cx="1335026" cy="709084"/>
        </a:xfrm>
        <a:prstGeom prst="rect">
          <a:avLst/>
        </a:prstGeom>
      </xdr:spPr>
    </xdr:pic>
    <xdr:clientData/>
  </xdr:twoCellAnchor>
  <xdr:twoCellAnchor>
    <xdr:from>
      <xdr:col>11</xdr:col>
      <xdr:colOff>52916</xdr:colOff>
      <xdr:row>826</xdr:row>
      <xdr:rowOff>52917</xdr:rowOff>
    </xdr:from>
    <xdr:to>
      <xdr:col>11</xdr:col>
      <xdr:colOff>1409115</xdr:colOff>
      <xdr:row>827</xdr:row>
      <xdr:rowOff>349250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6BED377A-3AFE-4FB7-A02A-A5E94528E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6361833" y="232992084"/>
          <a:ext cx="1356199" cy="730249"/>
        </a:xfrm>
        <a:prstGeom prst="rect">
          <a:avLst/>
        </a:prstGeom>
      </xdr:spPr>
    </xdr:pic>
    <xdr:clientData/>
  </xdr:twoCellAnchor>
  <xdr:twoCellAnchor>
    <xdr:from>
      <xdr:col>11</xdr:col>
      <xdr:colOff>74083</xdr:colOff>
      <xdr:row>828</xdr:row>
      <xdr:rowOff>95250</xdr:rowOff>
    </xdr:from>
    <xdr:to>
      <xdr:col>11</xdr:col>
      <xdr:colOff>1379642</xdr:colOff>
      <xdr:row>829</xdr:row>
      <xdr:rowOff>317500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xmlns="" id="{A10E128A-6DA7-4228-B9CA-9D14A1EB6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6383000" y="233902250"/>
          <a:ext cx="1305559" cy="656167"/>
        </a:xfrm>
        <a:prstGeom prst="rect">
          <a:avLst/>
        </a:prstGeom>
      </xdr:spPr>
    </xdr:pic>
    <xdr:clientData/>
  </xdr:twoCellAnchor>
  <xdr:twoCellAnchor>
    <xdr:from>
      <xdr:col>11</xdr:col>
      <xdr:colOff>52916</xdr:colOff>
      <xdr:row>830</xdr:row>
      <xdr:rowOff>74083</xdr:rowOff>
    </xdr:from>
    <xdr:to>
      <xdr:col>11</xdr:col>
      <xdr:colOff>1391351</xdr:colOff>
      <xdr:row>831</xdr:row>
      <xdr:rowOff>381000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AD659CBE-A781-4BC5-AEA7-B6CE5BD94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6361833" y="234748916"/>
          <a:ext cx="1338435" cy="740834"/>
        </a:xfrm>
        <a:prstGeom prst="rect">
          <a:avLst/>
        </a:prstGeom>
      </xdr:spPr>
    </xdr:pic>
    <xdr:clientData/>
  </xdr:twoCellAnchor>
  <xdr:twoCellAnchor>
    <xdr:from>
      <xdr:col>11</xdr:col>
      <xdr:colOff>323273</xdr:colOff>
      <xdr:row>140</xdr:row>
      <xdr:rowOff>116416</xdr:rowOff>
    </xdr:from>
    <xdr:to>
      <xdr:col>11</xdr:col>
      <xdr:colOff>889000</xdr:colOff>
      <xdr:row>144</xdr:row>
      <xdr:rowOff>150176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446BBD5E-A533-4761-A037-2B04FAF6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6186728" y="43781325"/>
          <a:ext cx="565727" cy="818851"/>
        </a:xfrm>
        <a:prstGeom prst="rect">
          <a:avLst/>
        </a:prstGeom>
      </xdr:spPr>
    </xdr:pic>
    <xdr:clientData/>
  </xdr:twoCellAnchor>
  <xdr:twoCellAnchor>
    <xdr:from>
      <xdr:col>11</xdr:col>
      <xdr:colOff>338665</xdr:colOff>
      <xdr:row>619</xdr:row>
      <xdr:rowOff>137585</xdr:rowOff>
    </xdr:from>
    <xdr:to>
      <xdr:col>11</xdr:col>
      <xdr:colOff>868184</xdr:colOff>
      <xdr:row>620</xdr:row>
      <xdr:rowOff>518584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D6E5A9B6-B215-441C-8A53-13314A94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5832665" y="137974918"/>
          <a:ext cx="529519" cy="984249"/>
        </a:xfrm>
        <a:prstGeom prst="rect">
          <a:avLst/>
        </a:prstGeom>
      </xdr:spPr>
    </xdr:pic>
    <xdr:clientData/>
  </xdr:twoCellAnchor>
  <xdr:twoCellAnchor>
    <xdr:from>
      <xdr:col>11</xdr:col>
      <xdr:colOff>103909</xdr:colOff>
      <xdr:row>703</xdr:row>
      <xdr:rowOff>150091</xdr:rowOff>
    </xdr:from>
    <xdr:to>
      <xdr:col>11</xdr:col>
      <xdr:colOff>1246909</xdr:colOff>
      <xdr:row>704</xdr:row>
      <xdr:rowOff>334316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C2841A99-2C5E-4F07-80B6-D78E0B50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5597909" y="159869909"/>
          <a:ext cx="1143000" cy="749952"/>
        </a:xfrm>
        <a:prstGeom prst="rect">
          <a:avLst/>
        </a:prstGeom>
      </xdr:spPr>
    </xdr:pic>
    <xdr:clientData/>
  </xdr:twoCellAnchor>
  <xdr:twoCellAnchor>
    <xdr:from>
      <xdr:col>11</xdr:col>
      <xdr:colOff>242455</xdr:colOff>
      <xdr:row>1400</xdr:row>
      <xdr:rowOff>80819</xdr:rowOff>
    </xdr:from>
    <xdr:to>
      <xdr:col>11</xdr:col>
      <xdr:colOff>880436</xdr:colOff>
      <xdr:row>1400</xdr:row>
      <xdr:rowOff>727363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F5484168-1C8A-47DE-9448-08B117592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5736455" y="339424819"/>
          <a:ext cx="637981" cy="646544"/>
        </a:xfrm>
        <a:prstGeom prst="rect">
          <a:avLst/>
        </a:prstGeom>
      </xdr:spPr>
    </xdr:pic>
    <xdr:clientData/>
  </xdr:twoCellAnchor>
  <xdr:twoCellAnchor>
    <xdr:from>
      <xdr:col>11</xdr:col>
      <xdr:colOff>207818</xdr:colOff>
      <xdr:row>1480</xdr:row>
      <xdr:rowOff>127000</xdr:rowOff>
    </xdr:from>
    <xdr:to>
      <xdr:col>11</xdr:col>
      <xdr:colOff>1050637</xdr:colOff>
      <xdr:row>1480</xdr:row>
      <xdr:rowOff>1055821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D8330D19-9828-4CA2-8203-C29DCE7C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5701818" y="368507818"/>
          <a:ext cx="842819" cy="928821"/>
        </a:xfrm>
        <a:prstGeom prst="rect">
          <a:avLst/>
        </a:prstGeom>
      </xdr:spPr>
    </xdr:pic>
    <xdr:clientData/>
  </xdr:twoCellAnchor>
  <xdr:twoCellAnchor>
    <xdr:from>
      <xdr:col>11</xdr:col>
      <xdr:colOff>138547</xdr:colOff>
      <xdr:row>1503</xdr:row>
      <xdr:rowOff>92364</xdr:rowOff>
    </xdr:from>
    <xdr:to>
      <xdr:col>11</xdr:col>
      <xdr:colOff>1154547</xdr:colOff>
      <xdr:row>1503</xdr:row>
      <xdr:rowOff>1116180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59147C22-A8A5-406E-84B8-55C9F1152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5632547" y="386172364"/>
          <a:ext cx="1016000" cy="1023816"/>
        </a:xfrm>
        <a:prstGeom prst="rect">
          <a:avLst/>
        </a:prstGeom>
      </xdr:spPr>
    </xdr:pic>
    <xdr:clientData/>
  </xdr:twoCellAnchor>
  <xdr:twoCellAnchor>
    <xdr:from>
      <xdr:col>11</xdr:col>
      <xdr:colOff>254002</xdr:colOff>
      <xdr:row>1504</xdr:row>
      <xdr:rowOff>57728</xdr:rowOff>
    </xdr:from>
    <xdr:to>
      <xdr:col>11</xdr:col>
      <xdr:colOff>1200730</xdr:colOff>
      <xdr:row>1504</xdr:row>
      <xdr:rowOff>1127024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2FFD060D-4026-438F-ABE0-3E838F506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5748002" y="387303819"/>
          <a:ext cx="946728" cy="1069296"/>
        </a:xfrm>
        <a:prstGeom prst="rect">
          <a:avLst/>
        </a:prstGeom>
      </xdr:spPr>
    </xdr:pic>
    <xdr:clientData/>
  </xdr:twoCellAnchor>
  <xdr:twoCellAnchor>
    <xdr:from>
      <xdr:col>11</xdr:col>
      <xdr:colOff>103909</xdr:colOff>
      <xdr:row>1555</xdr:row>
      <xdr:rowOff>138546</xdr:rowOff>
    </xdr:from>
    <xdr:to>
      <xdr:col>11</xdr:col>
      <xdr:colOff>1293090</xdr:colOff>
      <xdr:row>1557</xdr:row>
      <xdr:rowOff>352767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A451AEAE-BC58-4FF1-ABF2-D18B1CF2B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5967364" y="417437455"/>
          <a:ext cx="1189181" cy="999312"/>
        </a:xfrm>
        <a:prstGeom prst="rect">
          <a:avLst/>
        </a:prstGeom>
      </xdr:spPr>
    </xdr:pic>
    <xdr:clientData/>
  </xdr:twoCellAnchor>
  <xdr:twoCellAnchor>
    <xdr:from>
      <xdr:col>11</xdr:col>
      <xdr:colOff>92364</xdr:colOff>
      <xdr:row>1579</xdr:row>
      <xdr:rowOff>80817</xdr:rowOff>
    </xdr:from>
    <xdr:to>
      <xdr:col>11</xdr:col>
      <xdr:colOff>1348657</xdr:colOff>
      <xdr:row>1581</xdr:row>
      <xdr:rowOff>356233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17EC7A1C-789B-4010-B1D5-9C3CDD050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5955819" y="426800817"/>
          <a:ext cx="1256293" cy="1060507"/>
        </a:xfrm>
        <a:prstGeom prst="rect">
          <a:avLst/>
        </a:prstGeom>
      </xdr:spPr>
    </xdr:pic>
    <xdr:clientData/>
  </xdr:twoCellAnchor>
  <xdr:twoCellAnchor>
    <xdr:from>
      <xdr:col>11</xdr:col>
      <xdr:colOff>57727</xdr:colOff>
      <xdr:row>1601</xdr:row>
      <xdr:rowOff>57728</xdr:rowOff>
    </xdr:from>
    <xdr:to>
      <xdr:col>11</xdr:col>
      <xdr:colOff>1371904</xdr:colOff>
      <xdr:row>1604</xdr:row>
      <xdr:rowOff>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D9864020-13C6-4AA0-A3A7-6FE11D12E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5921182" y="435413728"/>
          <a:ext cx="1314177" cy="1119908"/>
        </a:xfrm>
        <a:prstGeom prst="rect">
          <a:avLst/>
        </a:prstGeom>
      </xdr:spPr>
    </xdr:pic>
    <xdr:clientData/>
  </xdr:twoCellAnchor>
  <xdr:twoCellAnchor>
    <xdr:from>
      <xdr:col>11</xdr:col>
      <xdr:colOff>34637</xdr:colOff>
      <xdr:row>1622</xdr:row>
      <xdr:rowOff>46181</xdr:rowOff>
    </xdr:from>
    <xdr:to>
      <xdr:col>11</xdr:col>
      <xdr:colOff>1392242</xdr:colOff>
      <xdr:row>1625</xdr:row>
      <xdr:rowOff>23090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8C05DD0D-F883-4F19-BB92-CB8F2F802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5898092" y="443645636"/>
          <a:ext cx="1357605" cy="1154545"/>
        </a:xfrm>
        <a:prstGeom prst="rect">
          <a:avLst/>
        </a:prstGeom>
      </xdr:spPr>
    </xdr:pic>
    <xdr:clientData/>
  </xdr:twoCellAnchor>
  <xdr:twoCellAnchor>
    <xdr:from>
      <xdr:col>11</xdr:col>
      <xdr:colOff>34636</xdr:colOff>
      <xdr:row>1641</xdr:row>
      <xdr:rowOff>69272</xdr:rowOff>
    </xdr:from>
    <xdr:to>
      <xdr:col>11</xdr:col>
      <xdr:colOff>1368136</xdr:colOff>
      <xdr:row>1644</xdr:row>
      <xdr:rowOff>23090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5E696466-03F0-4B5C-BC5C-811AD3D6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5898091" y="451127090"/>
          <a:ext cx="1333500" cy="1131455"/>
        </a:xfrm>
        <a:prstGeom prst="rect">
          <a:avLst/>
        </a:prstGeom>
      </xdr:spPr>
    </xdr:pic>
    <xdr:clientData/>
  </xdr:twoCellAnchor>
  <xdr:twoCellAnchor>
    <xdr:from>
      <xdr:col>11</xdr:col>
      <xdr:colOff>46182</xdr:colOff>
      <xdr:row>1663</xdr:row>
      <xdr:rowOff>69272</xdr:rowOff>
    </xdr:from>
    <xdr:to>
      <xdr:col>11</xdr:col>
      <xdr:colOff>1379682</xdr:colOff>
      <xdr:row>1666</xdr:row>
      <xdr:rowOff>23090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xmlns="" id="{5462472D-D352-4A03-9101-16E152A1B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5909637" y="459763090"/>
          <a:ext cx="1333500" cy="1131455"/>
        </a:xfrm>
        <a:prstGeom prst="rect">
          <a:avLst/>
        </a:prstGeom>
      </xdr:spPr>
    </xdr:pic>
    <xdr:clientData/>
  </xdr:twoCellAnchor>
  <xdr:twoCellAnchor>
    <xdr:from>
      <xdr:col>11</xdr:col>
      <xdr:colOff>34636</xdr:colOff>
      <xdr:row>1684</xdr:row>
      <xdr:rowOff>69272</xdr:rowOff>
    </xdr:from>
    <xdr:to>
      <xdr:col>11</xdr:col>
      <xdr:colOff>1368136</xdr:colOff>
      <xdr:row>1687</xdr:row>
      <xdr:rowOff>23091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FC6FC483-F3CA-4431-B479-C18F7ACC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5898091" y="468006545"/>
          <a:ext cx="1333500" cy="1131455"/>
        </a:xfrm>
        <a:prstGeom prst="rect">
          <a:avLst/>
        </a:prstGeom>
      </xdr:spPr>
    </xdr:pic>
    <xdr:clientData/>
  </xdr:twoCellAnchor>
  <xdr:twoCellAnchor>
    <xdr:from>
      <xdr:col>11</xdr:col>
      <xdr:colOff>46182</xdr:colOff>
      <xdr:row>1704</xdr:row>
      <xdr:rowOff>80818</xdr:rowOff>
    </xdr:from>
    <xdr:to>
      <xdr:col>11</xdr:col>
      <xdr:colOff>1379682</xdr:colOff>
      <xdr:row>1707</xdr:row>
      <xdr:rowOff>34637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xmlns="" id="{B388DCEA-FB9F-4C7A-B5F5-CB86DD58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5909637" y="475869000"/>
          <a:ext cx="1333500" cy="1131455"/>
        </a:xfrm>
        <a:prstGeom prst="rect">
          <a:avLst/>
        </a:prstGeom>
      </xdr:spPr>
    </xdr:pic>
    <xdr:clientData/>
  </xdr:twoCellAnchor>
  <xdr:twoCellAnchor>
    <xdr:from>
      <xdr:col>11</xdr:col>
      <xdr:colOff>69273</xdr:colOff>
      <xdr:row>1722</xdr:row>
      <xdr:rowOff>46182</xdr:rowOff>
    </xdr:from>
    <xdr:to>
      <xdr:col>11</xdr:col>
      <xdr:colOff>1374906</xdr:colOff>
      <xdr:row>1724</xdr:row>
      <xdr:rowOff>346364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6BB5A149-CC16-4B8A-BACB-E2ADAD79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5932728" y="482900182"/>
          <a:ext cx="1305633" cy="1085273"/>
        </a:xfrm>
        <a:prstGeom prst="rect">
          <a:avLst/>
        </a:prstGeom>
      </xdr:spPr>
    </xdr:pic>
    <xdr:clientData/>
  </xdr:twoCellAnchor>
  <xdr:twoCellAnchor>
    <xdr:from>
      <xdr:col>11</xdr:col>
      <xdr:colOff>57727</xdr:colOff>
      <xdr:row>1746</xdr:row>
      <xdr:rowOff>57728</xdr:rowOff>
    </xdr:from>
    <xdr:to>
      <xdr:col>11</xdr:col>
      <xdr:colOff>1363360</xdr:colOff>
      <xdr:row>1748</xdr:row>
      <xdr:rowOff>357910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xmlns="" id="{14EF4310-F620-4DDF-A162-4364F8F37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5921182" y="492332819"/>
          <a:ext cx="1305633" cy="1085273"/>
        </a:xfrm>
        <a:prstGeom prst="rect">
          <a:avLst/>
        </a:prstGeom>
      </xdr:spPr>
    </xdr:pic>
    <xdr:clientData/>
  </xdr:twoCellAnchor>
  <xdr:twoCellAnchor>
    <xdr:from>
      <xdr:col>11</xdr:col>
      <xdr:colOff>46181</xdr:colOff>
      <xdr:row>1768</xdr:row>
      <xdr:rowOff>46181</xdr:rowOff>
    </xdr:from>
    <xdr:to>
      <xdr:col>11</xdr:col>
      <xdr:colOff>1351814</xdr:colOff>
      <xdr:row>1770</xdr:row>
      <xdr:rowOff>346363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xmlns="" id="{A99FE9ED-469E-4B83-9680-579C34B0E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5909636" y="500957272"/>
          <a:ext cx="1305633" cy="1085273"/>
        </a:xfrm>
        <a:prstGeom prst="rect">
          <a:avLst/>
        </a:prstGeom>
      </xdr:spPr>
    </xdr:pic>
    <xdr:clientData/>
  </xdr:twoCellAnchor>
  <xdr:twoCellAnchor>
    <xdr:from>
      <xdr:col>11</xdr:col>
      <xdr:colOff>69273</xdr:colOff>
      <xdr:row>1789</xdr:row>
      <xdr:rowOff>46182</xdr:rowOff>
    </xdr:from>
    <xdr:to>
      <xdr:col>11</xdr:col>
      <xdr:colOff>1374906</xdr:colOff>
      <xdr:row>1791</xdr:row>
      <xdr:rowOff>346364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75B527D9-7B70-4C42-B00C-B7878E24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5932728" y="509200727"/>
          <a:ext cx="1305633" cy="1085273"/>
        </a:xfrm>
        <a:prstGeom prst="rect">
          <a:avLst/>
        </a:prstGeom>
      </xdr:spPr>
    </xdr:pic>
    <xdr:clientData/>
  </xdr:twoCellAnchor>
  <xdr:twoCellAnchor>
    <xdr:from>
      <xdr:col>11</xdr:col>
      <xdr:colOff>46181</xdr:colOff>
      <xdr:row>1808</xdr:row>
      <xdr:rowOff>69271</xdr:rowOff>
    </xdr:from>
    <xdr:to>
      <xdr:col>11</xdr:col>
      <xdr:colOff>1362362</xdr:colOff>
      <xdr:row>1811</xdr:row>
      <xdr:rowOff>37620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F2DBF0AD-ECC0-43EE-AA3B-7F7326DC3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5909636" y="516682180"/>
          <a:ext cx="1316181" cy="1145985"/>
        </a:xfrm>
        <a:prstGeom prst="rect">
          <a:avLst/>
        </a:prstGeom>
      </xdr:spPr>
    </xdr:pic>
    <xdr:clientData/>
  </xdr:twoCellAnchor>
  <xdr:twoCellAnchor>
    <xdr:from>
      <xdr:col>11</xdr:col>
      <xdr:colOff>69272</xdr:colOff>
      <xdr:row>1830</xdr:row>
      <xdr:rowOff>57727</xdr:rowOff>
    </xdr:from>
    <xdr:to>
      <xdr:col>11</xdr:col>
      <xdr:colOff>1385453</xdr:colOff>
      <xdr:row>1833</xdr:row>
      <xdr:rowOff>26076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BD1BCBC7-5F4B-434F-BD4F-1A481AA3C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5932727" y="525306636"/>
          <a:ext cx="1316181" cy="1145985"/>
        </a:xfrm>
        <a:prstGeom prst="rect">
          <a:avLst/>
        </a:prstGeom>
      </xdr:spPr>
    </xdr:pic>
    <xdr:clientData/>
  </xdr:twoCellAnchor>
  <xdr:twoCellAnchor>
    <xdr:from>
      <xdr:col>11</xdr:col>
      <xdr:colOff>69272</xdr:colOff>
      <xdr:row>1851</xdr:row>
      <xdr:rowOff>69273</xdr:rowOff>
    </xdr:from>
    <xdr:to>
      <xdr:col>11</xdr:col>
      <xdr:colOff>1385453</xdr:colOff>
      <xdr:row>1854</xdr:row>
      <xdr:rowOff>37622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783E0344-DF9E-4AFA-B736-2E0F6B0B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5932727" y="533561637"/>
          <a:ext cx="1316181" cy="1145985"/>
        </a:xfrm>
        <a:prstGeom prst="rect">
          <a:avLst/>
        </a:prstGeom>
      </xdr:spPr>
    </xdr:pic>
    <xdr:clientData/>
  </xdr:twoCellAnchor>
  <xdr:twoCellAnchor>
    <xdr:from>
      <xdr:col>11</xdr:col>
      <xdr:colOff>69273</xdr:colOff>
      <xdr:row>1871</xdr:row>
      <xdr:rowOff>69273</xdr:rowOff>
    </xdr:from>
    <xdr:to>
      <xdr:col>11</xdr:col>
      <xdr:colOff>1385454</xdr:colOff>
      <xdr:row>1874</xdr:row>
      <xdr:rowOff>37622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EB57CED4-DB6E-41C4-B51E-8AF9607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5932728" y="541412546"/>
          <a:ext cx="1316181" cy="1145985"/>
        </a:xfrm>
        <a:prstGeom prst="rect">
          <a:avLst/>
        </a:prstGeom>
      </xdr:spPr>
    </xdr:pic>
    <xdr:clientData/>
  </xdr:twoCellAnchor>
  <xdr:twoCellAnchor>
    <xdr:from>
      <xdr:col>11</xdr:col>
      <xdr:colOff>57728</xdr:colOff>
      <xdr:row>1889</xdr:row>
      <xdr:rowOff>92364</xdr:rowOff>
    </xdr:from>
    <xdr:to>
      <xdr:col>11</xdr:col>
      <xdr:colOff>1368225</xdr:colOff>
      <xdr:row>1891</xdr:row>
      <xdr:rowOff>381000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779D0E82-DDBE-4F3B-A336-8151C655A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5921183" y="548501455"/>
          <a:ext cx="1310497" cy="1073727"/>
        </a:xfrm>
        <a:prstGeom prst="rect">
          <a:avLst/>
        </a:prstGeom>
      </xdr:spPr>
    </xdr:pic>
    <xdr:clientData/>
  </xdr:twoCellAnchor>
  <xdr:twoCellAnchor>
    <xdr:from>
      <xdr:col>11</xdr:col>
      <xdr:colOff>23091</xdr:colOff>
      <xdr:row>1913</xdr:row>
      <xdr:rowOff>69273</xdr:rowOff>
    </xdr:from>
    <xdr:to>
      <xdr:col>11</xdr:col>
      <xdr:colOff>1333588</xdr:colOff>
      <xdr:row>1915</xdr:row>
      <xdr:rowOff>357909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BA64F264-CBED-4EB7-B8DB-AD343F04C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5886546" y="557899455"/>
          <a:ext cx="1310497" cy="1073727"/>
        </a:xfrm>
        <a:prstGeom prst="rect">
          <a:avLst/>
        </a:prstGeom>
      </xdr:spPr>
    </xdr:pic>
    <xdr:clientData/>
  </xdr:twoCellAnchor>
  <xdr:twoCellAnchor>
    <xdr:from>
      <xdr:col>11</xdr:col>
      <xdr:colOff>57727</xdr:colOff>
      <xdr:row>1936</xdr:row>
      <xdr:rowOff>80818</xdr:rowOff>
    </xdr:from>
    <xdr:to>
      <xdr:col>11</xdr:col>
      <xdr:colOff>1368224</xdr:colOff>
      <xdr:row>1938</xdr:row>
      <xdr:rowOff>369454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2EB03773-91BC-480B-92E6-5E3879E9B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5921182" y="566939545"/>
          <a:ext cx="1310497" cy="1073727"/>
        </a:xfrm>
        <a:prstGeom prst="rect">
          <a:avLst/>
        </a:prstGeom>
      </xdr:spPr>
    </xdr:pic>
    <xdr:clientData/>
  </xdr:twoCellAnchor>
  <xdr:twoCellAnchor>
    <xdr:from>
      <xdr:col>11</xdr:col>
      <xdr:colOff>80819</xdr:colOff>
      <xdr:row>1959</xdr:row>
      <xdr:rowOff>92363</xdr:rowOff>
    </xdr:from>
    <xdr:to>
      <xdr:col>11</xdr:col>
      <xdr:colOff>1391316</xdr:colOff>
      <xdr:row>1961</xdr:row>
      <xdr:rowOff>380999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xmlns="" id="{16017BE9-2216-48EB-A21D-8AD10349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5944274" y="575979636"/>
          <a:ext cx="1310497" cy="1073727"/>
        </a:xfrm>
        <a:prstGeom prst="rect">
          <a:avLst/>
        </a:prstGeom>
      </xdr:spPr>
    </xdr:pic>
    <xdr:clientData/>
  </xdr:twoCellAnchor>
  <xdr:twoCellAnchor>
    <xdr:from>
      <xdr:col>11</xdr:col>
      <xdr:colOff>46183</xdr:colOff>
      <xdr:row>1982</xdr:row>
      <xdr:rowOff>69273</xdr:rowOff>
    </xdr:from>
    <xdr:to>
      <xdr:col>11</xdr:col>
      <xdr:colOff>1403071</xdr:colOff>
      <xdr:row>1985</xdr:row>
      <xdr:rowOff>46181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85C4A370-E7E6-4E3B-A447-59A5FE3B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5909638" y="584985091"/>
          <a:ext cx="1356888" cy="1154545"/>
        </a:xfrm>
        <a:prstGeom prst="rect">
          <a:avLst/>
        </a:prstGeom>
      </xdr:spPr>
    </xdr:pic>
    <xdr:clientData/>
  </xdr:twoCellAnchor>
  <xdr:twoCellAnchor>
    <xdr:from>
      <xdr:col>11</xdr:col>
      <xdr:colOff>57727</xdr:colOff>
      <xdr:row>1987</xdr:row>
      <xdr:rowOff>46182</xdr:rowOff>
    </xdr:from>
    <xdr:to>
      <xdr:col>11</xdr:col>
      <xdr:colOff>1373909</xdr:colOff>
      <xdr:row>1989</xdr:row>
      <xdr:rowOff>355132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73F7BDAE-2FF3-4978-ADA0-0355A274A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5921182" y="586924727"/>
          <a:ext cx="1316182" cy="1094041"/>
        </a:xfrm>
        <a:prstGeom prst="rect">
          <a:avLst/>
        </a:prstGeom>
      </xdr:spPr>
    </xdr:pic>
    <xdr:clientData/>
  </xdr:twoCellAnchor>
  <xdr:twoCellAnchor>
    <xdr:from>
      <xdr:col>11</xdr:col>
      <xdr:colOff>80818</xdr:colOff>
      <xdr:row>2005</xdr:row>
      <xdr:rowOff>69274</xdr:rowOff>
    </xdr:from>
    <xdr:to>
      <xdr:col>11</xdr:col>
      <xdr:colOff>1397000</xdr:colOff>
      <xdr:row>2007</xdr:row>
      <xdr:rowOff>378224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EF6F02C6-9FE7-4C26-8098-32A752AB0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5944273" y="594013638"/>
          <a:ext cx="1316182" cy="1094041"/>
        </a:xfrm>
        <a:prstGeom prst="rect">
          <a:avLst/>
        </a:prstGeom>
      </xdr:spPr>
    </xdr:pic>
    <xdr:clientData/>
  </xdr:twoCellAnchor>
  <xdr:twoCellAnchor>
    <xdr:from>
      <xdr:col>11</xdr:col>
      <xdr:colOff>57727</xdr:colOff>
      <xdr:row>2030</xdr:row>
      <xdr:rowOff>69273</xdr:rowOff>
    </xdr:from>
    <xdr:to>
      <xdr:col>11</xdr:col>
      <xdr:colOff>1373909</xdr:colOff>
      <xdr:row>2032</xdr:row>
      <xdr:rowOff>378223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xmlns="" id="{D4ABD67B-B005-4B68-9659-41EE5E383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5921182" y="603827273"/>
          <a:ext cx="1316182" cy="1094041"/>
        </a:xfrm>
        <a:prstGeom prst="rect">
          <a:avLst/>
        </a:prstGeom>
      </xdr:spPr>
    </xdr:pic>
    <xdr:clientData/>
  </xdr:twoCellAnchor>
  <xdr:twoCellAnchor>
    <xdr:from>
      <xdr:col>11</xdr:col>
      <xdr:colOff>57727</xdr:colOff>
      <xdr:row>2055</xdr:row>
      <xdr:rowOff>80819</xdr:rowOff>
    </xdr:from>
    <xdr:to>
      <xdr:col>11</xdr:col>
      <xdr:colOff>1373909</xdr:colOff>
      <xdr:row>2057</xdr:row>
      <xdr:rowOff>389769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0E749056-0058-41CE-AAE6-1A44486B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5921182" y="613652455"/>
          <a:ext cx="1316182" cy="1094041"/>
        </a:xfrm>
        <a:prstGeom prst="rect">
          <a:avLst/>
        </a:prstGeom>
      </xdr:spPr>
    </xdr:pic>
    <xdr:clientData/>
  </xdr:twoCellAnchor>
  <xdr:twoCellAnchor>
    <xdr:from>
      <xdr:col>11</xdr:col>
      <xdr:colOff>103910</xdr:colOff>
      <xdr:row>1312</xdr:row>
      <xdr:rowOff>138545</xdr:rowOff>
    </xdr:from>
    <xdr:to>
      <xdr:col>11</xdr:col>
      <xdr:colOff>1290901</xdr:colOff>
      <xdr:row>1312</xdr:row>
      <xdr:rowOff>1059069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72570629-20FE-4697-B1DD-39BF8444B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5967365" y="17168090"/>
          <a:ext cx="1186991" cy="920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O2081"/>
  <sheetViews>
    <sheetView tabSelected="1" topLeftCell="B1" zoomScale="55" zoomScaleNormal="55" zoomScaleSheetLayoutView="70" workbookViewId="0">
      <pane ySplit="16" topLeftCell="A17" activePane="bottomLeft" state="frozen"/>
      <selection activeCell="D1" sqref="D1"/>
      <selection pane="bottomLeft" activeCell="C7" sqref="C7:N7"/>
    </sheetView>
  </sheetViews>
  <sheetFormatPr defaultColWidth="9.140625" defaultRowHeight="15.75"/>
  <cols>
    <col min="1" max="1" width="9.140625" style="1" hidden="1" customWidth="1"/>
    <col min="2" max="2" width="2.7109375" style="1" customWidth="1"/>
    <col min="3" max="3" width="15.5703125" style="7" customWidth="1"/>
    <col min="4" max="4" width="80.140625" style="6" customWidth="1"/>
    <col min="5" max="5" width="9.140625" style="5" customWidth="1"/>
    <col min="6" max="6" width="14.140625" style="5" customWidth="1"/>
    <col min="7" max="7" width="13.140625" style="5" customWidth="1"/>
    <col min="8" max="8" width="15.28515625" style="5" customWidth="1"/>
    <col min="9" max="9" width="18.85546875" style="58" customWidth="1"/>
    <col min="10" max="10" width="10.140625" style="4" customWidth="1"/>
    <col min="11" max="11" width="19.140625" style="3" customWidth="1"/>
    <col min="12" max="12" width="20.5703125" style="1" customWidth="1"/>
    <col min="13" max="13" width="17.42578125" style="2" customWidth="1"/>
    <col min="14" max="14" width="19.28515625" style="2" customWidth="1"/>
    <col min="15" max="16384" width="9.140625" style="1"/>
  </cols>
  <sheetData>
    <row r="1" spans="1:14" ht="14.25" customHeight="1" thickBot="1"/>
    <row r="2" spans="1:14" ht="33.75" customHeight="1">
      <c r="C2" s="95"/>
      <c r="D2" s="96"/>
      <c r="E2" s="103" t="s">
        <v>4131</v>
      </c>
      <c r="F2" s="104"/>
      <c r="G2" s="104"/>
      <c r="H2" s="104"/>
      <c r="I2" s="104"/>
      <c r="J2" s="104"/>
      <c r="K2" s="104"/>
      <c r="L2" s="104"/>
      <c r="M2" s="105"/>
      <c r="N2" s="74">
        <v>80</v>
      </c>
    </row>
    <row r="3" spans="1:14" ht="33.75" customHeight="1">
      <c r="C3" s="97"/>
      <c r="D3" s="98"/>
      <c r="E3" s="106"/>
      <c r="F3" s="107"/>
      <c r="G3" s="107"/>
      <c r="H3" s="107"/>
      <c r="I3" s="107"/>
      <c r="J3" s="107"/>
      <c r="K3" s="107"/>
      <c r="L3" s="107"/>
      <c r="M3" s="108"/>
      <c r="N3" s="75"/>
    </row>
    <row r="4" spans="1:14" ht="33.75" customHeight="1">
      <c r="C4" s="97"/>
      <c r="D4" s="98"/>
      <c r="E4" s="106"/>
      <c r="F4" s="107"/>
      <c r="G4" s="107"/>
      <c r="H4" s="107"/>
      <c r="I4" s="107"/>
      <c r="J4" s="107"/>
      <c r="K4" s="107"/>
      <c r="L4" s="107"/>
      <c r="M4" s="108"/>
      <c r="N4" s="75"/>
    </row>
    <row r="5" spans="1:14" ht="33.75" customHeight="1" thickBot="1">
      <c r="C5" s="99"/>
      <c r="D5" s="100"/>
      <c r="E5" s="109"/>
      <c r="F5" s="110"/>
      <c r="G5" s="110"/>
      <c r="H5" s="110"/>
      <c r="I5" s="110"/>
      <c r="J5" s="110"/>
      <c r="K5" s="110"/>
      <c r="L5" s="110"/>
      <c r="M5" s="111"/>
      <c r="N5" s="75"/>
    </row>
    <row r="6" spans="1:14" ht="0.75" customHeight="1" thickBot="1">
      <c r="C6" s="40"/>
      <c r="D6" s="41"/>
      <c r="E6" s="95"/>
      <c r="F6" s="96"/>
      <c r="G6" s="95"/>
      <c r="H6" s="96"/>
      <c r="I6" s="95"/>
      <c r="J6" s="96"/>
      <c r="K6" s="95"/>
      <c r="L6" s="96"/>
      <c r="M6" s="69"/>
      <c r="N6" s="76"/>
    </row>
    <row r="7" spans="1:14" ht="45" customHeight="1" thickBot="1">
      <c r="C7" s="77" t="s">
        <v>687</v>
      </c>
      <c r="D7" s="78"/>
      <c r="E7" s="78"/>
      <c r="F7" s="78"/>
      <c r="G7" s="78"/>
      <c r="H7" s="78"/>
      <c r="I7" s="78"/>
      <c r="J7" s="78"/>
      <c r="K7" s="78"/>
      <c r="L7" s="78"/>
      <c r="M7" s="78"/>
      <c r="N7" s="78"/>
    </row>
    <row r="8" spans="1:14" ht="66" customHeight="1" thickTop="1">
      <c r="C8" s="30" t="s">
        <v>674</v>
      </c>
      <c r="D8" s="28" t="s">
        <v>683</v>
      </c>
      <c r="E8" s="29" t="s">
        <v>686</v>
      </c>
      <c r="F8" s="29" t="s">
        <v>681</v>
      </c>
      <c r="G8" s="28" t="s">
        <v>680</v>
      </c>
      <c r="H8" s="29" t="s">
        <v>684</v>
      </c>
      <c r="I8" s="59" t="s">
        <v>679</v>
      </c>
      <c r="J8" s="26" t="s">
        <v>688</v>
      </c>
      <c r="K8" s="26" t="s">
        <v>685</v>
      </c>
      <c r="L8" s="27"/>
      <c r="M8" s="26" t="s">
        <v>676</v>
      </c>
      <c r="N8" s="25" t="s">
        <v>675</v>
      </c>
    </row>
    <row r="9" spans="1:14" s="39" customFormat="1" ht="18.75" customHeight="1" thickBot="1">
      <c r="C9" s="37">
        <v>6603230</v>
      </c>
      <c r="D9" s="23" t="str">
        <f>IF(C9,VLOOKUP(C9,C15:N1555,2,0)," ")</f>
        <v>BIS RapidRail Консоль WM2 (BUP) 30x30х2мм 300мм</v>
      </c>
      <c r="E9" s="22" t="str">
        <f>IF(C9,VLOOKUP(C9,C15:N1555,3,0)," ")</f>
        <v>шт</v>
      </c>
      <c r="F9" s="21">
        <f>IF(C9,VLOOKUP(C9,C15:N1555,4,0)," ")</f>
        <v>560</v>
      </c>
      <c r="G9" s="21">
        <f>IF(C9,VLOOKUP(C9,C15:N1555,5,0)," ")</f>
        <v>10</v>
      </c>
      <c r="H9" s="24" t="str">
        <f>IF(C9,VLOOKUP(C9,C15:H1555,6,0),"")</f>
        <v>BUP1000</v>
      </c>
      <c r="I9" s="19">
        <f>IF(C9,VLOOKUP(C9,C15:N1555,7,0)," ")</f>
        <v>9.0299999999999994</v>
      </c>
      <c r="J9" s="20">
        <f>IF(C9,VLOOKUP(C9,C15:N1555,8,0)," ")</f>
        <v>0</v>
      </c>
      <c r="K9" s="19">
        <f>IF(C9,VLOOKUP(C9,C15:N1555,9,0)," ")</f>
        <v>9.0299999999999994</v>
      </c>
      <c r="L9" s="38"/>
      <c r="M9" s="18">
        <f>IF(C9,VLOOKUP(C9,C15:N1555,11,0)," ")</f>
        <v>722.4</v>
      </c>
      <c r="N9" s="17">
        <f>IF(C9,VLOOKUP(C9,C15:N1555,12,0)," ")</f>
        <v>722.4</v>
      </c>
    </row>
    <row r="10" spans="1:14" ht="18.75" customHeight="1" thickTop="1">
      <c r="C10" s="79" t="s">
        <v>4132</v>
      </c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</row>
    <row r="11" spans="1:14" ht="13.5" customHeight="1" thickBot="1">
      <c r="C11" s="81"/>
      <c r="D11" s="82"/>
      <c r="E11" s="82"/>
      <c r="F11" s="82"/>
      <c r="G11" s="82"/>
      <c r="H11" s="82"/>
      <c r="I11" s="82"/>
      <c r="J11" s="82"/>
      <c r="K11" s="82"/>
      <c r="L11" s="82"/>
      <c r="M11" s="82"/>
      <c r="N11" s="82"/>
    </row>
    <row r="12" spans="1:14" s="8" customFormat="1" ht="45.75" customHeight="1" thickTop="1">
      <c r="C12" s="83" t="s">
        <v>674</v>
      </c>
      <c r="D12" s="85" t="s">
        <v>683</v>
      </c>
      <c r="E12" s="87" t="s">
        <v>682</v>
      </c>
      <c r="F12" s="87" t="s">
        <v>681</v>
      </c>
      <c r="G12" s="87" t="s">
        <v>680</v>
      </c>
      <c r="H12" s="101" t="s">
        <v>684</v>
      </c>
      <c r="I12" s="89" t="s">
        <v>679</v>
      </c>
      <c r="J12" s="68" t="s">
        <v>688</v>
      </c>
      <c r="K12" s="91" t="s">
        <v>678</v>
      </c>
      <c r="L12" s="91" t="s">
        <v>677</v>
      </c>
      <c r="M12" s="91" t="s">
        <v>676</v>
      </c>
      <c r="N12" s="93" t="s">
        <v>675</v>
      </c>
    </row>
    <row r="13" spans="1:14" s="8" customFormat="1" ht="51" customHeight="1">
      <c r="C13" s="84"/>
      <c r="D13" s="86"/>
      <c r="E13" s="88"/>
      <c r="F13" s="88"/>
      <c r="G13" s="88"/>
      <c r="H13" s="102"/>
      <c r="I13" s="90"/>
      <c r="J13" s="42">
        <v>0</v>
      </c>
      <c r="K13" s="92"/>
      <c r="L13" s="92"/>
      <c r="M13" s="92"/>
      <c r="N13" s="94"/>
    </row>
    <row r="14" spans="1:14" s="8" customFormat="1" ht="18.75" customHeight="1" thickBot="1">
      <c r="C14" s="31"/>
      <c r="D14" s="33"/>
      <c r="E14" s="34"/>
      <c r="F14" s="34"/>
      <c r="G14" s="34"/>
      <c r="H14" s="32"/>
      <c r="I14" s="60"/>
      <c r="J14" s="35"/>
      <c r="K14" s="35"/>
      <c r="L14" s="35"/>
      <c r="M14" s="35"/>
      <c r="N14" s="36"/>
    </row>
    <row r="15" spans="1:14" s="8" customFormat="1" ht="14.25" customHeight="1" thickTop="1">
      <c r="A15" s="44" t="s">
        <v>1274</v>
      </c>
      <c r="C15" s="46">
        <v>200002</v>
      </c>
      <c r="D15" s="56" t="s">
        <v>673</v>
      </c>
      <c r="E15" s="13" t="s">
        <v>0</v>
      </c>
      <c r="F15" s="13">
        <v>37</v>
      </c>
      <c r="G15" s="13">
        <v>10</v>
      </c>
      <c r="H15" s="43"/>
      <c r="I15" s="61">
        <v>5.5200000000000005</v>
      </c>
      <c r="J15" s="12">
        <f t="shared" ref="J15:J85" si="0">$J$13</f>
        <v>0</v>
      </c>
      <c r="K15" s="11">
        <f>I15*((100-J15)/100)</f>
        <v>5.5200000000000005</v>
      </c>
      <c r="L15" s="114"/>
      <c r="M15" s="9">
        <f>_xlfn.CEILING.MATH(I15*$N$2,0.02)</f>
        <v>441.6</v>
      </c>
      <c r="N15" s="9">
        <f t="shared" ref="N15:N85" si="1">M15*(100-J15)/100</f>
        <v>441.6</v>
      </c>
    </row>
    <row r="16" spans="1:14" s="8" customFormat="1" ht="14.25" customHeight="1">
      <c r="A16" s="44" t="s">
        <v>1275</v>
      </c>
      <c r="C16" s="47">
        <v>200004</v>
      </c>
      <c r="D16" s="56" t="s">
        <v>672</v>
      </c>
      <c r="E16" s="13" t="s">
        <v>0</v>
      </c>
      <c r="F16" s="13">
        <v>64</v>
      </c>
      <c r="G16" s="13">
        <v>10</v>
      </c>
      <c r="H16" s="14"/>
      <c r="I16" s="61">
        <v>5.69</v>
      </c>
      <c r="J16" s="12">
        <f t="shared" si="0"/>
        <v>0</v>
      </c>
      <c r="K16" s="11">
        <f t="shared" ref="K16:K79" si="2">I16*((100-J16)/100)</f>
        <v>5.69</v>
      </c>
      <c r="L16" s="70"/>
      <c r="M16" s="9">
        <f t="shared" ref="M16:M79" si="3">_xlfn.CEILING.MATH(I16*$N$2,0.02)</f>
        <v>455.2</v>
      </c>
      <c r="N16" s="9">
        <f t="shared" si="1"/>
        <v>455.2</v>
      </c>
    </row>
    <row r="17" spans="1:14" s="8" customFormat="1" ht="14.25" customHeight="1">
      <c r="A17" s="44" t="s">
        <v>1276</v>
      </c>
      <c r="C17" s="47">
        <v>200006</v>
      </c>
      <c r="D17" s="56" t="s">
        <v>814</v>
      </c>
      <c r="E17" s="13" t="s">
        <v>0</v>
      </c>
      <c r="F17" s="13">
        <v>24</v>
      </c>
      <c r="G17" s="13">
        <v>10</v>
      </c>
      <c r="H17" s="14"/>
      <c r="I17" s="61">
        <v>3.79</v>
      </c>
      <c r="J17" s="12">
        <f t="shared" si="0"/>
        <v>0</v>
      </c>
      <c r="K17" s="11">
        <f t="shared" si="2"/>
        <v>3.79</v>
      </c>
      <c r="L17" s="70"/>
      <c r="M17" s="9">
        <f t="shared" si="3"/>
        <v>303.2</v>
      </c>
      <c r="N17" s="9">
        <f t="shared" si="1"/>
        <v>303.2</v>
      </c>
    </row>
    <row r="18" spans="1:14" s="8" customFormat="1" ht="14.25" customHeight="1">
      <c r="A18" s="44" t="s">
        <v>1277</v>
      </c>
      <c r="C18" s="47">
        <v>200008</v>
      </c>
      <c r="D18" s="56" t="s">
        <v>671</v>
      </c>
      <c r="E18" s="13" t="s">
        <v>0</v>
      </c>
      <c r="F18" s="13">
        <v>20</v>
      </c>
      <c r="G18" s="13">
        <v>100</v>
      </c>
      <c r="H18" s="14"/>
      <c r="I18" s="61">
        <v>3.14</v>
      </c>
      <c r="J18" s="12">
        <f t="shared" si="0"/>
        <v>0</v>
      </c>
      <c r="K18" s="11">
        <f t="shared" si="2"/>
        <v>3.14</v>
      </c>
      <c r="L18" s="70"/>
      <c r="M18" s="9">
        <f t="shared" si="3"/>
        <v>251.20000000000002</v>
      </c>
      <c r="N18" s="9">
        <f t="shared" si="1"/>
        <v>251.2</v>
      </c>
    </row>
    <row r="19" spans="1:14" s="8" customFormat="1" ht="15" customHeight="1">
      <c r="A19" s="44" t="s">
        <v>1278</v>
      </c>
      <c r="C19" s="47">
        <v>200101</v>
      </c>
      <c r="D19" s="56" t="s">
        <v>670</v>
      </c>
      <c r="E19" s="13" t="s">
        <v>0</v>
      </c>
      <c r="F19" s="13">
        <v>6</v>
      </c>
      <c r="G19" s="13">
        <v>250</v>
      </c>
      <c r="H19" s="14"/>
      <c r="I19" s="61">
        <v>0.62</v>
      </c>
      <c r="J19" s="12">
        <f t="shared" si="0"/>
        <v>0</v>
      </c>
      <c r="K19" s="11">
        <f t="shared" si="2"/>
        <v>0.62</v>
      </c>
      <c r="L19" s="70"/>
      <c r="M19" s="9">
        <f t="shared" si="3"/>
        <v>49.6</v>
      </c>
      <c r="N19" s="9">
        <f t="shared" si="1"/>
        <v>49.6</v>
      </c>
    </row>
    <row r="20" spans="1:14" s="8" customFormat="1" ht="15" customHeight="1">
      <c r="A20" s="44" t="s">
        <v>1279</v>
      </c>
      <c r="C20" s="47">
        <v>200102</v>
      </c>
      <c r="D20" s="56" t="s">
        <v>669</v>
      </c>
      <c r="E20" s="13" t="s">
        <v>0</v>
      </c>
      <c r="F20" s="13">
        <v>5</v>
      </c>
      <c r="G20" s="13">
        <v>500</v>
      </c>
      <c r="H20" s="14"/>
      <c r="I20" s="61">
        <v>2.83</v>
      </c>
      <c r="J20" s="12">
        <f t="shared" si="0"/>
        <v>0</v>
      </c>
      <c r="K20" s="11">
        <f t="shared" si="2"/>
        <v>2.83</v>
      </c>
      <c r="L20" s="70"/>
      <c r="M20" s="9">
        <f t="shared" si="3"/>
        <v>226.4</v>
      </c>
      <c r="N20" s="9">
        <f t="shared" si="1"/>
        <v>226.4</v>
      </c>
    </row>
    <row r="21" spans="1:14" s="8" customFormat="1" ht="15" customHeight="1">
      <c r="A21" s="44" t="s">
        <v>1280</v>
      </c>
      <c r="C21" s="47">
        <v>200103</v>
      </c>
      <c r="D21" s="56" t="s">
        <v>668</v>
      </c>
      <c r="E21" s="13" t="s">
        <v>0</v>
      </c>
      <c r="F21" s="13">
        <v>6</v>
      </c>
      <c r="G21" s="13">
        <v>500</v>
      </c>
      <c r="H21" s="14"/>
      <c r="I21" s="61">
        <v>1.27</v>
      </c>
      <c r="J21" s="12">
        <f t="shared" si="0"/>
        <v>0</v>
      </c>
      <c r="K21" s="11">
        <f t="shared" si="2"/>
        <v>1.27</v>
      </c>
      <c r="L21" s="70"/>
      <c r="M21" s="9">
        <f t="shared" si="3"/>
        <v>101.60000000000001</v>
      </c>
      <c r="N21" s="9">
        <f t="shared" si="1"/>
        <v>101.6</v>
      </c>
    </row>
    <row r="22" spans="1:14" s="8" customFormat="1" ht="15" customHeight="1">
      <c r="A22" s="44" t="s">
        <v>1281</v>
      </c>
      <c r="C22" s="47">
        <v>200104</v>
      </c>
      <c r="D22" s="56" t="s">
        <v>667</v>
      </c>
      <c r="E22" s="13" t="s">
        <v>0</v>
      </c>
      <c r="F22" s="13">
        <v>6</v>
      </c>
      <c r="G22" s="13">
        <v>500</v>
      </c>
      <c r="H22" s="14"/>
      <c r="I22" s="61">
        <v>1.27</v>
      </c>
      <c r="J22" s="12">
        <f t="shared" si="0"/>
        <v>0</v>
      </c>
      <c r="K22" s="11">
        <f t="shared" si="2"/>
        <v>1.27</v>
      </c>
      <c r="L22" s="70"/>
      <c r="M22" s="9">
        <f t="shared" si="3"/>
        <v>101.60000000000001</v>
      </c>
      <c r="N22" s="9">
        <f t="shared" si="1"/>
        <v>101.6</v>
      </c>
    </row>
    <row r="23" spans="1:14" s="8" customFormat="1" ht="15" customHeight="1">
      <c r="A23" s="44" t="s">
        <v>1282</v>
      </c>
      <c r="C23" s="47">
        <v>200105</v>
      </c>
      <c r="D23" s="56" t="s">
        <v>666</v>
      </c>
      <c r="E23" s="13" t="s">
        <v>0</v>
      </c>
      <c r="F23" s="13">
        <v>5</v>
      </c>
      <c r="G23" s="13">
        <v>1</v>
      </c>
      <c r="H23" s="14"/>
      <c r="I23" s="61">
        <v>4.25</v>
      </c>
      <c r="J23" s="12">
        <f t="shared" si="0"/>
        <v>0</v>
      </c>
      <c r="K23" s="11">
        <f t="shared" si="2"/>
        <v>4.25</v>
      </c>
      <c r="L23" s="70"/>
      <c r="M23" s="9">
        <f t="shared" si="3"/>
        <v>340</v>
      </c>
      <c r="N23" s="9">
        <f t="shared" si="1"/>
        <v>340</v>
      </c>
    </row>
    <row r="24" spans="1:14" s="8" customFormat="1" ht="15" customHeight="1">
      <c r="A24" s="44" t="s">
        <v>1283</v>
      </c>
      <c r="C24" s="47">
        <v>200106</v>
      </c>
      <c r="D24" s="56" t="s">
        <v>665</v>
      </c>
      <c r="E24" s="13" t="s">
        <v>0</v>
      </c>
      <c r="F24" s="13">
        <v>5</v>
      </c>
      <c r="G24" s="13">
        <v>1</v>
      </c>
      <c r="H24" s="14"/>
      <c r="I24" s="61">
        <v>2.83</v>
      </c>
      <c r="J24" s="12">
        <f t="shared" si="0"/>
        <v>0</v>
      </c>
      <c r="K24" s="11">
        <f t="shared" si="2"/>
        <v>2.83</v>
      </c>
      <c r="L24" s="70"/>
      <c r="M24" s="9">
        <f t="shared" si="3"/>
        <v>226.4</v>
      </c>
      <c r="N24" s="9">
        <f t="shared" si="1"/>
        <v>226.4</v>
      </c>
    </row>
    <row r="25" spans="1:14" s="8" customFormat="1" ht="17.25" customHeight="1">
      <c r="A25" s="44" t="s">
        <v>1284</v>
      </c>
      <c r="C25" s="47">
        <v>200112</v>
      </c>
      <c r="D25" s="56" t="s">
        <v>664</v>
      </c>
      <c r="E25" s="13" t="s">
        <v>0</v>
      </c>
      <c r="F25" s="13">
        <v>4</v>
      </c>
      <c r="G25" s="13">
        <v>1</v>
      </c>
      <c r="H25" s="14"/>
      <c r="I25" s="61">
        <v>2.69</v>
      </c>
      <c r="J25" s="12">
        <f t="shared" si="0"/>
        <v>0</v>
      </c>
      <c r="K25" s="11">
        <f t="shared" si="2"/>
        <v>2.69</v>
      </c>
      <c r="L25" s="70"/>
      <c r="M25" s="9">
        <f t="shared" si="3"/>
        <v>215.20000000000002</v>
      </c>
      <c r="N25" s="9">
        <f t="shared" si="1"/>
        <v>215.2</v>
      </c>
    </row>
    <row r="26" spans="1:14" s="8" customFormat="1" ht="77.25" customHeight="1">
      <c r="A26" s="44" t="s">
        <v>1285</v>
      </c>
      <c r="C26" s="47">
        <v>200300</v>
      </c>
      <c r="D26" s="56" t="s">
        <v>663</v>
      </c>
      <c r="E26" s="13" t="s">
        <v>0</v>
      </c>
      <c r="F26" s="13">
        <v>678</v>
      </c>
      <c r="G26" s="13">
        <v>10</v>
      </c>
      <c r="H26" s="14" t="s">
        <v>62</v>
      </c>
      <c r="I26" s="61">
        <v>96.41</v>
      </c>
      <c r="J26" s="12">
        <f t="shared" si="0"/>
        <v>0</v>
      </c>
      <c r="K26" s="11">
        <f t="shared" si="2"/>
        <v>96.41</v>
      </c>
      <c r="L26" s="10"/>
      <c r="M26" s="9">
        <f t="shared" si="3"/>
        <v>7712.8</v>
      </c>
      <c r="N26" s="9">
        <f t="shared" si="1"/>
        <v>7712.8</v>
      </c>
    </row>
    <row r="27" spans="1:14" s="8" customFormat="1" ht="60.75" customHeight="1">
      <c r="A27" s="44" t="s">
        <v>1286</v>
      </c>
      <c r="C27" s="47">
        <v>200310</v>
      </c>
      <c r="D27" s="56" t="s">
        <v>662</v>
      </c>
      <c r="E27" s="13" t="s">
        <v>0</v>
      </c>
      <c r="F27" s="13">
        <v>206</v>
      </c>
      <c r="G27" s="13">
        <v>48</v>
      </c>
      <c r="H27" s="14"/>
      <c r="I27" s="61">
        <v>103.88</v>
      </c>
      <c r="J27" s="12">
        <f t="shared" si="0"/>
        <v>0</v>
      </c>
      <c r="K27" s="11">
        <f t="shared" si="2"/>
        <v>103.88</v>
      </c>
      <c r="L27" s="10"/>
      <c r="M27" s="9">
        <f t="shared" si="3"/>
        <v>8310.4</v>
      </c>
      <c r="N27" s="9">
        <f t="shared" si="1"/>
        <v>8310.4</v>
      </c>
    </row>
    <row r="28" spans="1:14" s="8" customFormat="1" ht="15" customHeight="1">
      <c r="A28" s="44" t="s">
        <v>1287</v>
      </c>
      <c r="C28" s="47">
        <v>635316</v>
      </c>
      <c r="D28" s="56" t="s">
        <v>2770</v>
      </c>
      <c r="E28" s="13" t="s">
        <v>27</v>
      </c>
      <c r="F28" s="13">
        <v>181</v>
      </c>
      <c r="G28" s="13">
        <v>75</v>
      </c>
      <c r="H28" s="14"/>
      <c r="I28" s="61">
        <v>3.65</v>
      </c>
      <c r="J28" s="12">
        <f t="shared" si="0"/>
        <v>0</v>
      </c>
      <c r="K28" s="11">
        <f t="shared" si="2"/>
        <v>3.65</v>
      </c>
      <c r="L28" s="70"/>
      <c r="M28" s="9">
        <f t="shared" si="3"/>
        <v>292</v>
      </c>
      <c r="N28" s="9">
        <f t="shared" si="1"/>
        <v>292</v>
      </c>
    </row>
    <row r="29" spans="1:14" s="8" customFormat="1" ht="15" customHeight="1">
      <c r="A29" s="44" t="s">
        <v>1288</v>
      </c>
      <c r="C29" s="47">
        <v>635320</v>
      </c>
      <c r="D29" s="56" t="s">
        <v>2771</v>
      </c>
      <c r="E29" s="13" t="s">
        <v>27</v>
      </c>
      <c r="F29" s="13">
        <v>226</v>
      </c>
      <c r="G29" s="13">
        <v>75</v>
      </c>
      <c r="H29" s="14"/>
      <c r="I29" s="61">
        <v>4.09</v>
      </c>
      <c r="J29" s="12">
        <f t="shared" si="0"/>
        <v>0</v>
      </c>
      <c r="K29" s="11">
        <f t="shared" si="2"/>
        <v>4.09</v>
      </c>
      <c r="L29" s="70"/>
      <c r="M29" s="9">
        <f t="shared" si="3"/>
        <v>327.2</v>
      </c>
      <c r="N29" s="9">
        <f t="shared" si="1"/>
        <v>327.2</v>
      </c>
    </row>
    <row r="30" spans="1:14" s="8" customFormat="1" ht="15" customHeight="1">
      <c r="A30" s="44" t="s">
        <v>1289</v>
      </c>
      <c r="C30" s="47">
        <v>635325</v>
      </c>
      <c r="D30" s="56" t="s">
        <v>2772</v>
      </c>
      <c r="E30" s="13" t="s">
        <v>27</v>
      </c>
      <c r="F30" s="13">
        <v>283</v>
      </c>
      <c r="G30" s="13">
        <v>75</v>
      </c>
      <c r="H30" s="14"/>
      <c r="I30" s="61">
        <v>5.3</v>
      </c>
      <c r="J30" s="12">
        <f t="shared" si="0"/>
        <v>0</v>
      </c>
      <c r="K30" s="11">
        <f t="shared" si="2"/>
        <v>5.3</v>
      </c>
      <c r="L30" s="70"/>
      <c r="M30" s="9">
        <f t="shared" si="3"/>
        <v>424</v>
      </c>
      <c r="N30" s="9">
        <f t="shared" si="1"/>
        <v>424</v>
      </c>
    </row>
    <row r="31" spans="1:14" s="8" customFormat="1" ht="15" customHeight="1">
      <c r="A31" s="44" t="s">
        <v>1290</v>
      </c>
      <c r="C31" s="47">
        <v>635332</v>
      </c>
      <c r="D31" s="56" t="s">
        <v>2773</v>
      </c>
      <c r="E31" s="13" t="s">
        <v>27</v>
      </c>
      <c r="F31" s="13">
        <v>358</v>
      </c>
      <c r="G31" s="13">
        <v>75</v>
      </c>
      <c r="H31" s="14"/>
      <c r="I31" s="61">
        <v>6.5</v>
      </c>
      <c r="J31" s="12">
        <f t="shared" si="0"/>
        <v>0</v>
      </c>
      <c r="K31" s="11">
        <f t="shared" si="2"/>
        <v>6.5</v>
      </c>
      <c r="L31" s="70"/>
      <c r="M31" s="9">
        <f t="shared" si="3"/>
        <v>520</v>
      </c>
      <c r="N31" s="9">
        <f t="shared" si="1"/>
        <v>520</v>
      </c>
    </row>
    <row r="32" spans="1:14" s="8" customFormat="1" ht="15" customHeight="1">
      <c r="A32" s="44" t="s">
        <v>1291</v>
      </c>
      <c r="C32" s="47">
        <v>635340</v>
      </c>
      <c r="D32" s="56" t="s">
        <v>2774</v>
      </c>
      <c r="E32" s="13" t="s">
        <v>27</v>
      </c>
      <c r="F32" s="13">
        <v>400</v>
      </c>
      <c r="G32" s="13">
        <v>15</v>
      </c>
      <c r="H32" s="14"/>
      <c r="I32" s="61">
        <v>8.44</v>
      </c>
      <c r="J32" s="12">
        <f t="shared" si="0"/>
        <v>0</v>
      </c>
      <c r="K32" s="11">
        <f t="shared" si="2"/>
        <v>8.44</v>
      </c>
      <c r="L32" s="70"/>
      <c r="M32" s="9">
        <f t="shared" si="3"/>
        <v>675.2</v>
      </c>
      <c r="N32" s="9">
        <f t="shared" si="1"/>
        <v>675.2</v>
      </c>
    </row>
    <row r="33" spans="1:14" s="8" customFormat="1" ht="15" customHeight="1">
      <c r="A33" s="44" t="s">
        <v>1292</v>
      </c>
      <c r="C33" s="47">
        <v>635350</v>
      </c>
      <c r="D33" s="56" t="s">
        <v>2775</v>
      </c>
      <c r="E33" s="13" t="s">
        <v>27</v>
      </c>
      <c r="F33" s="13">
        <v>530</v>
      </c>
      <c r="G33" s="13">
        <v>15</v>
      </c>
      <c r="H33" s="14"/>
      <c r="I33" s="61">
        <v>10.620000000000001</v>
      </c>
      <c r="J33" s="12">
        <f t="shared" si="0"/>
        <v>0</v>
      </c>
      <c r="K33" s="11">
        <f t="shared" si="2"/>
        <v>10.620000000000001</v>
      </c>
      <c r="L33" s="70"/>
      <c r="M33" s="9">
        <f t="shared" si="3"/>
        <v>849.6</v>
      </c>
      <c r="N33" s="9">
        <f t="shared" si="1"/>
        <v>849.6</v>
      </c>
    </row>
    <row r="34" spans="1:14" s="8" customFormat="1" ht="15" customHeight="1">
      <c r="A34" s="48" t="s">
        <v>2768</v>
      </c>
      <c r="C34" s="47">
        <v>635356</v>
      </c>
      <c r="D34" s="56" t="s">
        <v>2769</v>
      </c>
      <c r="E34" s="13" t="s">
        <v>27</v>
      </c>
      <c r="F34" s="13">
        <v>485</v>
      </c>
      <c r="G34" s="13">
        <v>15</v>
      </c>
      <c r="H34" s="14"/>
      <c r="I34" s="61">
        <v>31.62</v>
      </c>
      <c r="J34" s="12">
        <f t="shared" si="0"/>
        <v>0</v>
      </c>
      <c r="K34" s="11">
        <f t="shared" si="2"/>
        <v>31.62</v>
      </c>
      <c r="L34" s="70"/>
      <c r="M34" s="9">
        <f t="shared" si="3"/>
        <v>2529.6</v>
      </c>
      <c r="N34" s="9">
        <f t="shared" si="1"/>
        <v>2529.6</v>
      </c>
    </row>
    <row r="35" spans="1:14" s="8" customFormat="1" ht="15" customHeight="1">
      <c r="A35" s="44" t="s">
        <v>1293</v>
      </c>
      <c r="C35" s="47">
        <v>635363</v>
      </c>
      <c r="D35" s="56" t="s">
        <v>2776</v>
      </c>
      <c r="E35" s="13" t="s">
        <v>27</v>
      </c>
      <c r="F35" s="13">
        <v>700</v>
      </c>
      <c r="G35" s="13">
        <v>15</v>
      </c>
      <c r="H35" s="14"/>
      <c r="I35" s="61">
        <v>13.61</v>
      </c>
      <c r="J35" s="12">
        <f t="shared" si="0"/>
        <v>0</v>
      </c>
      <c r="K35" s="11">
        <f t="shared" si="2"/>
        <v>13.61</v>
      </c>
      <c r="L35" s="70"/>
      <c r="M35" s="9">
        <f t="shared" si="3"/>
        <v>1088.8</v>
      </c>
      <c r="N35" s="9">
        <f t="shared" si="1"/>
        <v>1088.8</v>
      </c>
    </row>
    <row r="36" spans="1:14" s="8" customFormat="1" ht="15" customHeight="1">
      <c r="A36" s="44" t="s">
        <v>1294</v>
      </c>
      <c r="C36" s="47">
        <v>635375</v>
      </c>
      <c r="D36" s="56" t="s">
        <v>2777</v>
      </c>
      <c r="E36" s="13" t="s">
        <v>27</v>
      </c>
      <c r="F36" s="13">
        <v>830</v>
      </c>
      <c r="G36" s="13">
        <v>15</v>
      </c>
      <c r="H36" s="14"/>
      <c r="I36" s="61">
        <v>15.46</v>
      </c>
      <c r="J36" s="12">
        <f t="shared" si="0"/>
        <v>0</v>
      </c>
      <c r="K36" s="11">
        <f t="shared" si="2"/>
        <v>15.46</v>
      </c>
      <c r="L36" s="70"/>
      <c r="M36" s="9">
        <f t="shared" si="3"/>
        <v>1236.8</v>
      </c>
      <c r="N36" s="9">
        <f t="shared" si="1"/>
        <v>1236.8</v>
      </c>
    </row>
    <row r="37" spans="1:14" s="8" customFormat="1" ht="15" customHeight="1">
      <c r="A37" s="44" t="s">
        <v>1295</v>
      </c>
      <c r="C37" s="47">
        <v>635390</v>
      </c>
      <c r="D37" s="56" t="s">
        <v>2778</v>
      </c>
      <c r="E37" s="13" t="s">
        <v>27</v>
      </c>
      <c r="F37" s="13">
        <v>967</v>
      </c>
      <c r="G37" s="13">
        <v>15</v>
      </c>
      <c r="H37" s="14"/>
      <c r="I37" s="61">
        <v>18.03</v>
      </c>
      <c r="J37" s="12">
        <f t="shared" si="0"/>
        <v>0</v>
      </c>
      <c r="K37" s="11">
        <f t="shared" si="2"/>
        <v>18.03</v>
      </c>
      <c r="L37" s="70"/>
      <c r="M37" s="9">
        <f t="shared" si="3"/>
        <v>1442.4</v>
      </c>
      <c r="N37" s="9">
        <f t="shared" si="1"/>
        <v>1442.4</v>
      </c>
    </row>
    <row r="38" spans="1:14" s="8" customFormat="1" ht="15" customHeight="1">
      <c r="A38" s="44" t="s">
        <v>1296</v>
      </c>
      <c r="C38" s="47">
        <v>635391</v>
      </c>
      <c r="D38" s="56" t="s">
        <v>2779</v>
      </c>
      <c r="E38" s="13" t="s">
        <v>27</v>
      </c>
      <c r="F38" s="13">
        <v>1100</v>
      </c>
      <c r="G38" s="13">
        <v>15</v>
      </c>
      <c r="H38" s="14"/>
      <c r="I38" s="61">
        <v>28.32</v>
      </c>
      <c r="J38" s="12">
        <f t="shared" si="0"/>
        <v>0</v>
      </c>
      <c r="K38" s="11">
        <f t="shared" si="2"/>
        <v>28.32</v>
      </c>
      <c r="L38" s="70"/>
      <c r="M38" s="9">
        <f t="shared" si="3"/>
        <v>2265.6</v>
      </c>
      <c r="N38" s="9">
        <f t="shared" si="1"/>
        <v>2265.6</v>
      </c>
    </row>
    <row r="39" spans="1:14" s="8" customFormat="1" ht="15" customHeight="1">
      <c r="A39" s="44" t="s">
        <v>1297</v>
      </c>
      <c r="C39" s="47">
        <v>635392</v>
      </c>
      <c r="D39" s="56" t="s">
        <v>2780</v>
      </c>
      <c r="E39" s="13" t="s">
        <v>27</v>
      </c>
      <c r="F39" s="13">
        <v>1140</v>
      </c>
      <c r="G39" s="13">
        <v>15</v>
      </c>
      <c r="H39" s="14"/>
      <c r="I39" s="61">
        <v>70.100000000000009</v>
      </c>
      <c r="J39" s="12">
        <f t="shared" si="0"/>
        <v>0</v>
      </c>
      <c r="K39" s="11">
        <f t="shared" si="2"/>
        <v>70.100000000000009</v>
      </c>
      <c r="L39" s="70"/>
      <c r="M39" s="9">
        <f t="shared" si="3"/>
        <v>5608</v>
      </c>
      <c r="N39" s="9">
        <f t="shared" si="1"/>
        <v>5608</v>
      </c>
    </row>
    <row r="40" spans="1:14" s="8" customFormat="1" ht="15" customHeight="1">
      <c r="A40" s="44" t="s">
        <v>1298</v>
      </c>
      <c r="C40" s="47">
        <v>635393</v>
      </c>
      <c r="D40" s="56" t="s">
        <v>2781</v>
      </c>
      <c r="E40" s="13" t="s">
        <v>27</v>
      </c>
      <c r="F40" s="13">
        <v>1300</v>
      </c>
      <c r="G40" s="13">
        <v>3</v>
      </c>
      <c r="H40" s="14"/>
      <c r="I40" s="61">
        <v>93.460000000000008</v>
      </c>
      <c r="J40" s="12">
        <f t="shared" si="0"/>
        <v>0</v>
      </c>
      <c r="K40" s="11">
        <f t="shared" si="2"/>
        <v>93.460000000000008</v>
      </c>
      <c r="L40" s="70"/>
      <c r="M40" s="9">
        <f t="shared" si="3"/>
        <v>7476.8</v>
      </c>
      <c r="N40" s="9">
        <f t="shared" si="1"/>
        <v>7476.8</v>
      </c>
    </row>
    <row r="41" spans="1:14" s="8" customFormat="1" ht="38.25" customHeight="1">
      <c r="A41" s="44" t="s">
        <v>1299</v>
      </c>
      <c r="C41" s="47">
        <v>653070</v>
      </c>
      <c r="D41" s="56" t="s">
        <v>661</v>
      </c>
      <c r="E41" s="13" t="s">
        <v>0</v>
      </c>
      <c r="F41" s="13">
        <v>37</v>
      </c>
      <c r="G41" s="13">
        <v>25</v>
      </c>
      <c r="H41" s="14"/>
      <c r="I41" s="61">
        <v>3.12</v>
      </c>
      <c r="J41" s="12">
        <f t="shared" si="0"/>
        <v>0</v>
      </c>
      <c r="K41" s="11">
        <f t="shared" si="2"/>
        <v>3.12</v>
      </c>
      <c r="L41" s="70"/>
      <c r="M41" s="9">
        <f t="shared" si="3"/>
        <v>249.6</v>
      </c>
      <c r="N41" s="9">
        <f t="shared" si="1"/>
        <v>249.6</v>
      </c>
    </row>
    <row r="42" spans="1:14" s="8" customFormat="1" ht="38.25" customHeight="1">
      <c r="A42" s="44" t="s">
        <v>1300</v>
      </c>
      <c r="C42" s="47">
        <v>659070</v>
      </c>
      <c r="D42" s="56" t="s">
        <v>660</v>
      </c>
      <c r="E42" s="13" t="s">
        <v>0</v>
      </c>
      <c r="F42" s="13">
        <v>35</v>
      </c>
      <c r="G42" s="13">
        <v>25</v>
      </c>
      <c r="H42" s="14"/>
      <c r="I42" s="61">
        <v>5.36</v>
      </c>
      <c r="J42" s="12">
        <f t="shared" si="0"/>
        <v>0</v>
      </c>
      <c r="K42" s="11">
        <f t="shared" si="2"/>
        <v>5.36</v>
      </c>
      <c r="L42" s="70"/>
      <c r="M42" s="9">
        <f t="shared" si="3"/>
        <v>428.8</v>
      </c>
      <c r="N42" s="9">
        <f t="shared" si="1"/>
        <v>428.8</v>
      </c>
    </row>
    <row r="43" spans="1:14" s="8" customFormat="1" ht="32.450000000000003" customHeight="1">
      <c r="A43" s="44" t="s">
        <v>1301</v>
      </c>
      <c r="C43" s="47">
        <v>657800</v>
      </c>
      <c r="D43" s="56" t="s">
        <v>659</v>
      </c>
      <c r="E43" s="13" t="s">
        <v>0</v>
      </c>
      <c r="F43" s="13">
        <v>163</v>
      </c>
      <c r="G43" s="13">
        <v>5</v>
      </c>
      <c r="H43" s="14"/>
      <c r="I43" s="61">
        <v>3.06</v>
      </c>
      <c r="J43" s="12">
        <f t="shared" si="0"/>
        <v>0</v>
      </c>
      <c r="K43" s="11">
        <f t="shared" si="2"/>
        <v>3.06</v>
      </c>
      <c r="L43" s="70"/>
      <c r="M43" s="9">
        <f t="shared" si="3"/>
        <v>244.8</v>
      </c>
      <c r="N43" s="9">
        <f t="shared" si="1"/>
        <v>244.8</v>
      </c>
    </row>
    <row r="44" spans="1:14" s="8" customFormat="1" ht="32.450000000000003" customHeight="1">
      <c r="A44" s="44" t="s">
        <v>2629</v>
      </c>
      <c r="C44" s="47">
        <v>657850</v>
      </c>
      <c r="D44" s="56" t="s">
        <v>2631</v>
      </c>
      <c r="E44" s="13" t="s">
        <v>0</v>
      </c>
      <c r="F44" s="13">
        <v>177</v>
      </c>
      <c r="G44" s="13">
        <v>50</v>
      </c>
      <c r="H44" s="14"/>
      <c r="I44" s="61">
        <v>3.06</v>
      </c>
      <c r="J44" s="12">
        <f t="shared" si="0"/>
        <v>0</v>
      </c>
      <c r="K44" s="11">
        <f t="shared" si="2"/>
        <v>3.06</v>
      </c>
      <c r="L44" s="70"/>
      <c r="M44" s="9">
        <f t="shared" si="3"/>
        <v>244.8</v>
      </c>
      <c r="N44" s="9">
        <f t="shared" si="1"/>
        <v>244.8</v>
      </c>
    </row>
    <row r="45" spans="1:14" s="8" customFormat="1" ht="20.25" customHeight="1">
      <c r="A45" s="44" t="s">
        <v>1302</v>
      </c>
      <c r="C45" s="47">
        <v>670602</v>
      </c>
      <c r="D45" s="56" t="s">
        <v>658</v>
      </c>
      <c r="E45" s="13" t="s">
        <v>0</v>
      </c>
      <c r="F45" s="13">
        <v>47</v>
      </c>
      <c r="G45" s="13">
        <v>25</v>
      </c>
      <c r="H45" s="14"/>
      <c r="I45" s="61">
        <v>3.23</v>
      </c>
      <c r="J45" s="12">
        <f t="shared" si="0"/>
        <v>0</v>
      </c>
      <c r="K45" s="11">
        <f t="shared" si="2"/>
        <v>3.23</v>
      </c>
      <c r="L45" s="70"/>
      <c r="M45" s="9">
        <f t="shared" si="3"/>
        <v>258.39999999999998</v>
      </c>
      <c r="N45" s="9">
        <f t="shared" si="1"/>
        <v>258.39999999999998</v>
      </c>
    </row>
    <row r="46" spans="1:14" s="8" customFormat="1" ht="20.25" customHeight="1">
      <c r="A46" s="44" t="s">
        <v>1303</v>
      </c>
      <c r="C46" s="47">
        <v>670603</v>
      </c>
      <c r="D46" s="56" t="s">
        <v>657</v>
      </c>
      <c r="E46" s="13" t="s">
        <v>0</v>
      </c>
      <c r="F46" s="13">
        <v>88</v>
      </c>
      <c r="G46" s="13">
        <v>25</v>
      </c>
      <c r="H46" s="14"/>
      <c r="I46" s="61">
        <v>4.4400000000000004</v>
      </c>
      <c r="J46" s="12">
        <f t="shared" si="0"/>
        <v>0</v>
      </c>
      <c r="K46" s="11">
        <f t="shared" si="2"/>
        <v>4.4400000000000004</v>
      </c>
      <c r="L46" s="70"/>
      <c r="M46" s="9">
        <f t="shared" si="3"/>
        <v>355.2</v>
      </c>
      <c r="N46" s="9">
        <f t="shared" si="1"/>
        <v>355.2</v>
      </c>
    </row>
    <row r="47" spans="1:14" s="8" customFormat="1" ht="20.25" customHeight="1">
      <c r="A47" s="44" t="s">
        <v>1304</v>
      </c>
      <c r="C47" s="47">
        <v>670604</v>
      </c>
      <c r="D47" s="56" t="s">
        <v>656</v>
      </c>
      <c r="E47" s="13" t="s">
        <v>0</v>
      </c>
      <c r="F47" s="13">
        <v>137</v>
      </c>
      <c r="G47" s="13">
        <v>25</v>
      </c>
      <c r="H47" s="14"/>
      <c r="I47" s="61">
        <v>6.37</v>
      </c>
      <c r="J47" s="12">
        <f t="shared" si="0"/>
        <v>0</v>
      </c>
      <c r="K47" s="11">
        <f t="shared" si="2"/>
        <v>6.37</v>
      </c>
      <c r="L47" s="70"/>
      <c r="M47" s="9">
        <f t="shared" si="3"/>
        <v>509.6</v>
      </c>
      <c r="N47" s="9">
        <f t="shared" si="1"/>
        <v>509.6</v>
      </c>
    </row>
    <row r="48" spans="1:14" s="8" customFormat="1" ht="15" customHeight="1">
      <c r="A48" s="44" t="s">
        <v>1305</v>
      </c>
      <c r="C48" s="47">
        <v>671412</v>
      </c>
      <c r="D48" s="56" t="s">
        <v>655</v>
      </c>
      <c r="E48" s="13" t="s">
        <v>0</v>
      </c>
      <c r="F48" s="13">
        <v>2</v>
      </c>
      <c r="G48" s="13">
        <v>100</v>
      </c>
      <c r="H48" s="14"/>
      <c r="I48" s="61">
        <v>0.56000000000000005</v>
      </c>
      <c r="J48" s="12">
        <f t="shared" si="0"/>
        <v>0</v>
      </c>
      <c r="K48" s="11">
        <f t="shared" si="2"/>
        <v>0.56000000000000005</v>
      </c>
      <c r="L48" s="70"/>
      <c r="M48" s="9">
        <f t="shared" si="3"/>
        <v>44.800000000000004</v>
      </c>
      <c r="N48" s="9">
        <f t="shared" si="1"/>
        <v>44.8</v>
      </c>
    </row>
    <row r="49" spans="1:14" s="8" customFormat="1" ht="15" customHeight="1">
      <c r="A49" s="44" t="s">
        <v>1306</v>
      </c>
      <c r="C49" s="47">
        <v>671415</v>
      </c>
      <c r="D49" s="56" t="s">
        <v>654</v>
      </c>
      <c r="E49" s="13" t="s">
        <v>0</v>
      </c>
      <c r="F49" s="13">
        <v>3</v>
      </c>
      <c r="G49" s="13">
        <v>100</v>
      </c>
      <c r="H49" s="14"/>
      <c r="I49" s="61">
        <v>0.5</v>
      </c>
      <c r="J49" s="12">
        <f t="shared" si="0"/>
        <v>0</v>
      </c>
      <c r="K49" s="11">
        <f t="shared" si="2"/>
        <v>0.5</v>
      </c>
      <c r="L49" s="70"/>
      <c r="M49" s="9">
        <f t="shared" si="3"/>
        <v>40</v>
      </c>
      <c r="N49" s="9">
        <f t="shared" si="1"/>
        <v>40</v>
      </c>
    </row>
    <row r="50" spans="1:14" s="8" customFormat="1" ht="15" customHeight="1">
      <c r="A50" s="44" t="s">
        <v>1307</v>
      </c>
      <c r="C50" s="47">
        <v>671418</v>
      </c>
      <c r="D50" s="56" t="s">
        <v>653</v>
      </c>
      <c r="E50" s="13" t="s">
        <v>0</v>
      </c>
      <c r="F50" s="13">
        <v>3</v>
      </c>
      <c r="G50" s="13">
        <v>100</v>
      </c>
      <c r="H50" s="14"/>
      <c r="I50" s="61">
        <v>0.5</v>
      </c>
      <c r="J50" s="12">
        <f t="shared" si="0"/>
        <v>0</v>
      </c>
      <c r="K50" s="11">
        <f t="shared" si="2"/>
        <v>0.5</v>
      </c>
      <c r="L50" s="70"/>
      <c r="M50" s="9">
        <f t="shared" si="3"/>
        <v>40</v>
      </c>
      <c r="N50" s="9">
        <f t="shared" si="1"/>
        <v>40</v>
      </c>
    </row>
    <row r="51" spans="1:14" s="8" customFormat="1" ht="15" customHeight="1">
      <c r="A51" s="44" t="s">
        <v>1308</v>
      </c>
      <c r="C51" s="47">
        <v>671422</v>
      </c>
      <c r="D51" s="56" t="s">
        <v>652</v>
      </c>
      <c r="E51" s="13" t="s">
        <v>0</v>
      </c>
      <c r="F51" s="13">
        <v>3</v>
      </c>
      <c r="G51" s="13">
        <v>100</v>
      </c>
      <c r="H51" s="14"/>
      <c r="I51" s="61">
        <v>0.5</v>
      </c>
      <c r="J51" s="12">
        <f t="shared" si="0"/>
        <v>0</v>
      </c>
      <c r="K51" s="11">
        <f t="shared" si="2"/>
        <v>0.5</v>
      </c>
      <c r="L51" s="70"/>
      <c r="M51" s="9">
        <f t="shared" si="3"/>
        <v>40</v>
      </c>
      <c r="N51" s="9">
        <f t="shared" si="1"/>
        <v>40</v>
      </c>
    </row>
    <row r="52" spans="1:14" s="8" customFormat="1" ht="15" customHeight="1">
      <c r="A52" s="44" t="s">
        <v>1309</v>
      </c>
      <c r="C52" s="47">
        <v>671428</v>
      </c>
      <c r="D52" s="56" t="s">
        <v>651</v>
      </c>
      <c r="E52" s="13" t="s">
        <v>0</v>
      </c>
      <c r="F52" s="13">
        <v>3</v>
      </c>
      <c r="G52" s="13">
        <v>100</v>
      </c>
      <c r="H52" s="14"/>
      <c r="I52" s="61">
        <v>0.85</v>
      </c>
      <c r="J52" s="12">
        <f t="shared" si="0"/>
        <v>0</v>
      </c>
      <c r="K52" s="11">
        <f t="shared" si="2"/>
        <v>0.85</v>
      </c>
      <c r="L52" s="70"/>
      <c r="M52" s="9">
        <f t="shared" si="3"/>
        <v>68</v>
      </c>
      <c r="N52" s="9">
        <f t="shared" si="1"/>
        <v>68</v>
      </c>
    </row>
    <row r="53" spans="1:14" s="8" customFormat="1" ht="15" customHeight="1">
      <c r="A53" s="44" t="s">
        <v>1310</v>
      </c>
      <c r="C53" s="47">
        <v>671435</v>
      </c>
      <c r="D53" s="56" t="s">
        <v>650</v>
      </c>
      <c r="E53" s="13" t="s">
        <v>0</v>
      </c>
      <c r="F53" s="13">
        <v>3</v>
      </c>
      <c r="G53" s="13">
        <v>100</v>
      </c>
      <c r="H53" s="14"/>
      <c r="I53" s="61">
        <v>1</v>
      </c>
      <c r="J53" s="12">
        <f t="shared" si="0"/>
        <v>0</v>
      </c>
      <c r="K53" s="11">
        <f t="shared" si="2"/>
        <v>1</v>
      </c>
      <c r="L53" s="70"/>
      <c r="M53" s="9">
        <f t="shared" si="3"/>
        <v>80</v>
      </c>
      <c r="N53" s="9">
        <f t="shared" si="1"/>
        <v>80</v>
      </c>
    </row>
    <row r="54" spans="1:14" s="8" customFormat="1" ht="42" customHeight="1">
      <c r="A54" s="44" t="s">
        <v>1311</v>
      </c>
      <c r="C54" s="47">
        <v>672150</v>
      </c>
      <c r="D54" s="56" t="s">
        <v>815</v>
      </c>
      <c r="E54" s="13" t="s">
        <v>0</v>
      </c>
      <c r="F54" s="13">
        <v>9</v>
      </c>
      <c r="G54" s="13">
        <v>50</v>
      </c>
      <c r="H54" s="14"/>
      <c r="I54" s="61">
        <v>1.59</v>
      </c>
      <c r="J54" s="12">
        <f t="shared" si="0"/>
        <v>0</v>
      </c>
      <c r="K54" s="11">
        <f t="shared" si="2"/>
        <v>1.59</v>
      </c>
      <c r="L54" s="70"/>
      <c r="M54" s="9">
        <f t="shared" si="3"/>
        <v>127.2</v>
      </c>
      <c r="N54" s="9">
        <f t="shared" si="1"/>
        <v>127.2</v>
      </c>
    </row>
    <row r="55" spans="1:14" s="8" customFormat="1" ht="42" customHeight="1">
      <c r="A55" s="44" t="s">
        <v>1312</v>
      </c>
      <c r="C55" s="47">
        <v>672250</v>
      </c>
      <c r="D55" s="56" t="s">
        <v>816</v>
      </c>
      <c r="E55" s="13" t="s">
        <v>0</v>
      </c>
      <c r="F55" s="13">
        <v>5</v>
      </c>
      <c r="G55" s="13">
        <v>50</v>
      </c>
      <c r="H55" s="14"/>
      <c r="I55" s="61">
        <v>1.59</v>
      </c>
      <c r="J55" s="12">
        <f t="shared" si="0"/>
        <v>0</v>
      </c>
      <c r="K55" s="11">
        <f t="shared" si="2"/>
        <v>1.59</v>
      </c>
      <c r="L55" s="70"/>
      <c r="M55" s="9">
        <f t="shared" si="3"/>
        <v>127.2</v>
      </c>
      <c r="N55" s="9">
        <f t="shared" si="1"/>
        <v>127.2</v>
      </c>
    </row>
    <row r="56" spans="1:14" s="8" customFormat="1" ht="72" customHeight="1">
      <c r="A56" s="44" t="s">
        <v>1313</v>
      </c>
      <c r="C56" s="47">
        <v>692021</v>
      </c>
      <c r="D56" s="56" t="s">
        <v>649</v>
      </c>
      <c r="E56" s="13" t="s">
        <v>0</v>
      </c>
      <c r="F56" s="13">
        <v>36</v>
      </c>
      <c r="G56" s="13">
        <v>50</v>
      </c>
      <c r="H56" s="14"/>
      <c r="I56" s="61">
        <v>1.68</v>
      </c>
      <c r="J56" s="12">
        <f t="shared" si="0"/>
        <v>0</v>
      </c>
      <c r="K56" s="11">
        <f t="shared" si="2"/>
        <v>1.68</v>
      </c>
      <c r="L56" s="52"/>
      <c r="M56" s="9">
        <f t="shared" si="3"/>
        <v>134.4</v>
      </c>
      <c r="N56" s="9">
        <f t="shared" si="1"/>
        <v>134.4</v>
      </c>
    </row>
    <row r="57" spans="1:14" s="8" customFormat="1" ht="32.25" customHeight="1">
      <c r="A57" s="44" t="s">
        <v>1314</v>
      </c>
      <c r="C57" s="47">
        <v>802118</v>
      </c>
      <c r="D57" s="56" t="s">
        <v>817</v>
      </c>
      <c r="E57" s="13" t="s">
        <v>0</v>
      </c>
      <c r="F57" s="13">
        <v>88</v>
      </c>
      <c r="G57" s="13">
        <v>25</v>
      </c>
      <c r="H57" s="14"/>
      <c r="I57" s="61">
        <v>2.4900000000000002</v>
      </c>
      <c r="J57" s="12">
        <f t="shared" si="0"/>
        <v>0</v>
      </c>
      <c r="K57" s="11">
        <f t="shared" si="2"/>
        <v>2.4900000000000002</v>
      </c>
      <c r="L57" s="70"/>
      <c r="M57" s="9">
        <f t="shared" si="3"/>
        <v>199.20000000000002</v>
      </c>
      <c r="N57" s="9">
        <f t="shared" si="1"/>
        <v>199.2</v>
      </c>
    </row>
    <row r="58" spans="1:14" s="8" customFormat="1" ht="32.25" customHeight="1">
      <c r="A58" s="44" t="s">
        <v>1315</v>
      </c>
      <c r="C58" s="47">
        <v>802124</v>
      </c>
      <c r="D58" s="56" t="s">
        <v>818</v>
      </c>
      <c r="E58" s="13" t="s">
        <v>0</v>
      </c>
      <c r="F58" s="13">
        <v>97</v>
      </c>
      <c r="G58" s="13">
        <v>25</v>
      </c>
      <c r="H58" s="14"/>
      <c r="I58" s="61">
        <v>2.77</v>
      </c>
      <c r="J58" s="12">
        <f t="shared" si="0"/>
        <v>0</v>
      </c>
      <c r="K58" s="11">
        <f t="shared" si="2"/>
        <v>2.77</v>
      </c>
      <c r="L58" s="70"/>
      <c r="M58" s="9">
        <f t="shared" si="3"/>
        <v>221.6</v>
      </c>
      <c r="N58" s="9">
        <f t="shared" si="1"/>
        <v>221.6</v>
      </c>
    </row>
    <row r="59" spans="1:14" s="8" customFormat="1" ht="32.25" customHeight="1">
      <c r="A59" s="44" t="s">
        <v>1316</v>
      </c>
      <c r="C59" s="47">
        <v>802129</v>
      </c>
      <c r="D59" s="56" t="s">
        <v>819</v>
      </c>
      <c r="E59" s="13" t="s">
        <v>0</v>
      </c>
      <c r="F59" s="13">
        <v>109</v>
      </c>
      <c r="G59" s="13">
        <v>25</v>
      </c>
      <c r="H59" s="14"/>
      <c r="I59" s="61">
        <v>2.98</v>
      </c>
      <c r="J59" s="12">
        <f t="shared" si="0"/>
        <v>0</v>
      </c>
      <c r="K59" s="11">
        <f t="shared" si="2"/>
        <v>2.98</v>
      </c>
      <c r="L59" s="70"/>
      <c r="M59" s="9">
        <f t="shared" si="3"/>
        <v>238.4</v>
      </c>
      <c r="N59" s="9">
        <f t="shared" si="1"/>
        <v>238.4</v>
      </c>
    </row>
    <row r="60" spans="1:14" s="8" customFormat="1" ht="32.25" customHeight="1">
      <c r="A60" s="44" t="s">
        <v>1317</v>
      </c>
      <c r="C60" s="47">
        <v>802136</v>
      </c>
      <c r="D60" s="56" t="s">
        <v>820</v>
      </c>
      <c r="E60" s="13" t="s">
        <v>0</v>
      </c>
      <c r="F60" s="13">
        <v>140</v>
      </c>
      <c r="G60" s="13">
        <v>25</v>
      </c>
      <c r="H60" s="14"/>
      <c r="I60" s="61">
        <v>3.3000000000000003</v>
      </c>
      <c r="J60" s="12">
        <f t="shared" si="0"/>
        <v>0</v>
      </c>
      <c r="K60" s="11">
        <f t="shared" si="2"/>
        <v>3.3000000000000003</v>
      </c>
      <c r="L60" s="70"/>
      <c r="M60" s="9">
        <f t="shared" si="3"/>
        <v>264</v>
      </c>
      <c r="N60" s="9">
        <f t="shared" si="1"/>
        <v>264</v>
      </c>
    </row>
    <row r="61" spans="1:14" s="8" customFormat="1" ht="18.75" customHeight="1">
      <c r="A61" s="44" t="s">
        <v>1318</v>
      </c>
      <c r="C61" s="47">
        <v>828012</v>
      </c>
      <c r="D61" s="56" t="s">
        <v>821</v>
      </c>
      <c r="E61" s="13" t="s">
        <v>0</v>
      </c>
      <c r="F61" s="13">
        <v>15</v>
      </c>
      <c r="G61" s="13">
        <v>100</v>
      </c>
      <c r="H61" s="14"/>
      <c r="I61" s="61">
        <v>3.49</v>
      </c>
      <c r="J61" s="12">
        <f t="shared" si="0"/>
        <v>0</v>
      </c>
      <c r="K61" s="11">
        <f t="shared" si="2"/>
        <v>3.49</v>
      </c>
      <c r="L61" s="70"/>
      <c r="M61" s="9">
        <f t="shared" si="3"/>
        <v>279.2</v>
      </c>
      <c r="N61" s="9">
        <f t="shared" si="1"/>
        <v>279.2</v>
      </c>
    </row>
    <row r="62" spans="1:14" s="8" customFormat="1" ht="18.75" customHeight="1">
      <c r="A62" s="44" t="s">
        <v>1319</v>
      </c>
      <c r="C62" s="47">
        <v>828015</v>
      </c>
      <c r="D62" s="56" t="s">
        <v>822</v>
      </c>
      <c r="E62" s="13" t="s">
        <v>0</v>
      </c>
      <c r="F62" s="13">
        <v>17</v>
      </c>
      <c r="G62" s="13">
        <v>100</v>
      </c>
      <c r="H62" s="14"/>
      <c r="I62" s="61">
        <v>3.5</v>
      </c>
      <c r="J62" s="12">
        <f t="shared" si="0"/>
        <v>0</v>
      </c>
      <c r="K62" s="11">
        <f t="shared" si="2"/>
        <v>3.5</v>
      </c>
      <c r="L62" s="70"/>
      <c r="M62" s="9">
        <f t="shared" si="3"/>
        <v>280</v>
      </c>
      <c r="N62" s="9">
        <f t="shared" si="1"/>
        <v>280</v>
      </c>
    </row>
    <row r="63" spans="1:14" s="8" customFormat="1" ht="18.75" customHeight="1">
      <c r="A63" s="44" t="s">
        <v>1320</v>
      </c>
      <c r="C63" s="47">
        <v>828018</v>
      </c>
      <c r="D63" s="56" t="s">
        <v>823</v>
      </c>
      <c r="E63" s="13" t="s">
        <v>0</v>
      </c>
      <c r="F63" s="13">
        <v>22</v>
      </c>
      <c r="G63" s="13">
        <v>50</v>
      </c>
      <c r="H63" s="14"/>
      <c r="I63" s="61">
        <v>4.62</v>
      </c>
      <c r="J63" s="12">
        <f t="shared" si="0"/>
        <v>0</v>
      </c>
      <c r="K63" s="11">
        <f t="shared" si="2"/>
        <v>4.62</v>
      </c>
      <c r="L63" s="70"/>
      <c r="M63" s="9">
        <f t="shared" si="3"/>
        <v>369.6</v>
      </c>
      <c r="N63" s="9">
        <f t="shared" si="1"/>
        <v>369.6</v>
      </c>
    </row>
    <row r="64" spans="1:14" s="8" customFormat="1" ht="18.75" customHeight="1">
      <c r="A64" s="44" t="s">
        <v>1321</v>
      </c>
      <c r="C64" s="47">
        <v>828022</v>
      </c>
      <c r="D64" s="56" t="s">
        <v>824</v>
      </c>
      <c r="E64" s="13" t="s">
        <v>0</v>
      </c>
      <c r="F64" s="13">
        <v>26</v>
      </c>
      <c r="G64" s="13">
        <v>50</v>
      </c>
      <c r="H64" s="14"/>
      <c r="I64" s="61">
        <v>5.71</v>
      </c>
      <c r="J64" s="12">
        <f t="shared" si="0"/>
        <v>0</v>
      </c>
      <c r="K64" s="11">
        <f t="shared" si="2"/>
        <v>5.71</v>
      </c>
      <c r="L64" s="70"/>
      <c r="M64" s="9">
        <f t="shared" si="3"/>
        <v>456.8</v>
      </c>
      <c r="N64" s="9">
        <f t="shared" si="1"/>
        <v>456.8</v>
      </c>
    </row>
    <row r="65" spans="1:14" s="8" customFormat="1" ht="18.75" customHeight="1">
      <c r="A65" s="44" t="s">
        <v>1322</v>
      </c>
      <c r="C65" s="47">
        <v>828028</v>
      </c>
      <c r="D65" s="56" t="s">
        <v>825</v>
      </c>
      <c r="E65" s="13" t="s">
        <v>0</v>
      </c>
      <c r="F65" s="13">
        <v>35</v>
      </c>
      <c r="G65" s="13">
        <v>50</v>
      </c>
      <c r="H65" s="14"/>
      <c r="I65" s="61">
        <v>6.62</v>
      </c>
      <c r="J65" s="12">
        <f t="shared" si="0"/>
        <v>0</v>
      </c>
      <c r="K65" s="11">
        <f t="shared" si="2"/>
        <v>6.62</v>
      </c>
      <c r="L65" s="70"/>
      <c r="M65" s="9">
        <f t="shared" si="3"/>
        <v>529.6</v>
      </c>
      <c r="N65" s="9">
        <f t="shared" si="1"/>
        <v>529.6</v>
      </c>
    </row>
    <row r="66" spans="1:14" s="8" customFormat="1" ht="18.600000000000001" customHeight="1">
      <c r="A66" s="44" t="s">
        <v>1323</v>
      </c>
      <c r="C66" s="47">
        <v>828035</v>
      </c>
      <c r="D66" s="56" t="s">
        <v>826</v>
      </c>
      <c r="E66" s="13" t="s">
        <v>0</v>
      </c>
      <c r="F66" s="13">
        <v>42</v>
      </c>
      <c r="G66" s="13">
        <v>25</v>
      </c>
      <c r="H66" s="14"/>
      <c r="I66" s="61">
        <v>8.52</v>
      </c>
      <c r="J66" s="12">
        <f t="shared" si="0"/>
        <v>0</v>
      </c>
      <c r="K66" s="11">
        <f t="shared" si="2"/>
        <v>8.52</v>
      </c>
      <c r="L66" s="70"/>
      <c r="M66" s="9">
        <f t="shared" si="3"/>
        <v>681.6</v>
      </c>
      <c r="N66" s="9">
        <f t="shared" si="1"/>
        <v>681.6</v>
      </c>
    </row>
    <row r="67" spans="1:14" s="8" customFormat="1" ht="22.5" customHeight="1">
      <c r="A67" s="44" t="s">
        <v>1324</v>
      </c>
      <c r="C67" s="47">
        <v>831012</v>
      </c>
      <c r="D67" s="56" t="s">
        <v>827</v>
      </c>
      <c r="E67" s="13" t="s">
        <v>0</v>
      </c>
      <c r="F67" s="13">
        <v>634</v>
      </c>
      <c r="G67" s="13">
        <v>10</v>
      </c>
      <c r="H67" s="14"/>
      <c r="I67" s="61">
        <v>12.26</v>
      </c>
      <c r="J67" s="12">
        <f t="shared" si="0"/>
        <v>0</v>
      </c>
      <c r="K67" s="11">
        <f t="shared" si="2"/>
        <v>12.26</v>
      </c>
      <c r="L67" s="70"/>
      <c r="M67" s="9">
        <f t="shared" si="3"/>
        <v>980.80000000000007</v>
      </c>
      <c r="N67" s="9">
        <f t="shared" si="1"/>
        <v>980.8</v>
      </c>
    </row>
    <row r="68" spans="1:14" s="8" customFormat="1" ht="22.5" customHeight="1">
      <c r="A68" s="44" t="s">
        <v>1325</v>
      </c>
      <c r="C68" s="47">
        <v>831017</v>
      </c>
      <c r="D68" s="56" t="s">
        <v>828</v>
      </c>
      <c r="E68" s="13" t="s">
        <v>0</v>
      </c>
      <c r="F68" s="13">
        <v>892</v>
      </c>
      <c r="G68" s="13">
        <v>10</v>
      </c>
      <c r="H68" s="14"/>
      <c r="I68" s="61">
        <v>15.24</v>
      </c>
      <c r="J68" s="12">
        <f t="shared" si="0"/>
        <v>0</v>
      </c>
      <c r="K68" s="11">
        <f t="shared" si="2"/>
        <v>15.24</v>
      </c>
      <c r="L68" s="70"/>
      <c r="M68" s="9">
        <f t="shared" si="3"/>
        <v>1219.2</v>
      </c>
      <c r="N68" s="9">
        <f t="shared" si="1"/>
        <v>1219.2</v>
      </c>
    </row>
    <row r="69" spans="1:14" s="8" customFormat="1" ht="22.5" customHeight="1">
      <c r="A69" s="44" t="s">
        <v>1326</v>
      </c>
      <c r="C69" s="47">
        <v>831026</v>
      </c>
      <c r="D69" s="56" t="s">
        <v>829</v>
      </c>
      <c r="E69" s="13" t="s">
        <v>0</v>
      </c>
      <c r="F69" s="13">
        <v>1790</v>
      </c>
      <c r="G69" s="13">
        <v>10</v>
      </c>
      <c r="H69" s="14"/>
      <c r="I69" s="61">
        <v>26.72</v>
      </c>
      <c r="J69" s="12">
        <f t="shared" si="0"/>
        <v>0</v>
      </c>
      <c r="K69" s="11">
        <f t="shared" si="2"/>
        <v>26.72</v>
      </c>
      <c r="L69" s="70"/>
      <c r="M69" s="9">
        <f t="shared" si="3"/>
        <v>2137.6</v>
      </c>
      <c r="N69" s="9">
        <f t="shared" si="1"/>
        <v>2137.6</v>
      </c>
    </row>
    <row r="70" spans="1:14" s="8" customFormat="1" ht="23.25" customHeight="1">
      <c r="A70" s="44" t="s">
        <v>1327</v>
      </c>
      <c r="C70" s="47">
        <v>832019</v>
      </c>
      <c r="D70" s="56" t="s">
        <v>3900</v>
      </c>
      <c r="E70" s="13" t="s">
        <v>0</v>
      </c>
      <c r="F70" s="13">
        <v>1246</v>
      </c>
      <c r="G70" s="13">
        <v>18</v>
      </c>
      <c r="H70" s="14"/>
      <c r="I70" s="61">
        <v>30.3</v>
      </c>
      <c r="J70" s="12">
        <f t="shared" si="0"/>
        <v>0</v>
      </c>
      <c r="K70" s="11">
        <f t="shared" si="2"/>
        <v>30.3</v>
      </c>
      <c r="L70" s="70"/>
      <c r="M70" s="9">
        <f t="shared" si="3"/>
        <v>2424</v>
      </c>
      <c r="N70" s="9">
        <f t="shared" si="1"/>
        <v>2424</v>
      </c>
    </row>
    <row r="71" spans="1:14" s="8" customFormat="1" ht="23.25" customHeight="1">
      <c r="A71" s="44" t="s">
        <v>1328</v>
      </c>
      <c r="C71" s="47">
        <v>832714</v>
      </c>
      <c r="D71" s="56" t="s">
        <v>3901</v>
      </c>
      <c r="E71" s="13" t="s">
        <v>0</v>
      </c>
      <c r="F71" s="13">
        <v>800</v>
      </c>
      <c r="G71" s="13">
        <v>10</v>
      </c>
      <c r="H71" s="14"/>
      <c r="I71" s="61">
        <v>23.19</v>
      </c>
      <c r="J71" s="12">
        <f t="shared" si="0"/>
        <v>0</v>
      </c>
      <c r="K71" s="11">
        <f t="shared" si="2"/>
        <v>23.19</v>
      </c>
      <c r="L71" s="70"/>
      <c r="M71" s="9">
        <f t="shared" si="3"/>
        <v>1855.2</v>
      </c>
      <c r="N71" s="9">
        <f t="shared" si="1"/>
        <v>1855.2</v>
      </c>
    </row>
    <row r="72" spans="1:14" s="8" customFormat="1" ht="23.25" customHeight="1">
      <c r="A72" s="44" t="s">
        <v>1329</v>
      </c>
      <c r="C72" s="47">
        <v>832719</v>
      </c>
      <c r="D72" s="56" t="s">
        <v>3902</v>
      </c>
      <c r="E72" s="13" t="s">
        <v>0</v>
      </c>
      <c r="F72" s="13">
        <v>1002</v>
      </c>
      <c r="G72" s="13">
        <v>10</v>
      </c>
      <c r="H72" s="14"/>
      <c r="I72" s="61">
        <v>23.19</v>
      </c>
      <c r="J72" s="12">
        <f t="shared" si="0"/>
        <v>0</v>
      </c>
      <c r="K72" s="11">
        <f t="shared" si="2"/>
        <v>23.19</v>
      </c>
      <c r="L72" s="70"/>
      <c r="M72" s="9">
        <f t="shared" si="3"/>
        <v>1855.2</v>
      </c>
      <c r="N72" s="9">
        <f t="shared" si="1"/>
        <v>1855.2</v>
      </c>
    </row>
    <row r="73" spans="1:14" s="8" customFormat="1" ht="23.25" customHeight="1">
      <c r="A73" s="44" t="s">
        <v>1330</v>
      </c>
      <c r="C73" s="47">
        <v>832728</v>
      </c>
      <c r="D73" s="56" t="s">
        <v>3903</v>
      </c>
      <c r="E73" s="13" t="s">
        <v>0</v>
      </c>
      <c r="F73" s="13">
        <v>1400</v>
      </c>
      <c r="G73" s="13">
        <v>10</v>
      </c>
      <c r="H73" s="14"/>
      <c r="I73" s="61">
        <v>40.950000000000003</v>
      </c>
      <c r="J73" s="12">
        <f t="shared" si="0"/>
        <v>0</v>
      </c>
      <c r="K73" s="11">
        <f t="shared" si="2"/>
        <v>40.950000000000003</v>
      </c>
      <c r="L73" s="70"/>
      <c r="M73" s="9">
        <f t="shared" si="3"/>
        <v>3276</v>
      </c>
      <c r="N73" s="9">
        <f t="shared" si="1"/>
        <v>3276</v>
      </c>
    </row>
    <row r="74" spans="1:14" s="8" customFormat="1" ht="31.5" customHeight="1">
      <c r="A74" s="44" t="s">
        <v>1331</v>
      </c>
      <c r="C74" s="47">
        <v>833015</v>
      </c>
      <c r="D74" s="56" t="s">
        <v>648</v>
      </c>
      <c r="E74" s="13" t="s">
        <v>0</v>
      </c>
      <c r="F74" s="13">
        <v>171</v>
      </c>
      <c r="G74" s="13">
        <v>10</v>
      </c>
      <c r="H74" s="14"/>
      <c r="I74" s="61">
        <v>9.33</v>
      </c>
      <c r="J74" s="12">
        <f t="shared" si="0"/>
        <v>0</v>
      </c>
      <c r="K74" s="11">
        <f t="shared" si="2"/>
        <v>9.33</v>
      </c>
      <c r="L74" s="73"/>
      <c r="M74" s="9">
        <f t="shared" si="3"/>
        <v>746.4</v>
      </c>
      <c r="N74" s="9">
        <f t="shared" si="1"/>
        <v>746.4</v>
      </c>
    </row>
    <row r="75" spans="1:14" s="8" customFormat="1" ht="31.5" customHeight="1">
      <c r="A75" s="44" t="s">
        <v>1332</v>
      </c>
      <c r="C75" s="47">
        <v>833915</v>
      </c>
      <c r="D75" s="56" t="s">
        <v>647</v>
      </c>
      <c r="E75" s="13" t="s">
        <v>0</v>
      </c>
      <c r="F75" s="13">
        <v>85</v>
      </c>
      <c r="G75" s="13">
        <v>10</v>
      </c>
      <c r="H75" s="14"/>
      <c r="I75" s="61">
        <v>8.9499999999999993</v>
      </c>
      <c r="J75" s="12">
        <f t="shared" si="0"/>
        <v>0</v>
      </c>
      <c r="K75" s="11">
        <f t="shared" si="2"/>
        <v>8.9499999999999993</v>
      </c>
      <c r="L75" s="73"/>
      <c r="M75" s="9">
        <f t="shared" si="3"/>
        <v>716</v>
      </c>
      <c r="N75" s="9">
        <f t="shared" si="1"/>
        <v>716</v>
      </c>
    </row>
    <row r="76" spans="1:14" s="8" customFormat="1" ht="61.5" customHeight="1">
      <c r="A76" s="44" t="s">
        <v>2589</v>
      </c>
      <c r="C76" s="47">
        <v>835000</v>
      </c>
      <c r="D76" s="56" t="s">
        <v>2590</v>
      </c>
      <c r="E76" s="13" t="s">
        <v>0</v>
      </c>
      <c r="F76" s="13">
        <v>27</v>
      </c>
      <c r="G76" s="13">
        <v>50</v>
      </c>
      <c r="H76" s="14"/>
      <c r="I76" s="61">
        <v>0.81</v>
      </c>
      <c r="J76" s="12">
        <f t="shared" si="0"/>
        <v>0</v>
      </c>
      <c r="K76" s="11">
        <f t="shared" si="2"/>
        <v>0.81</v>
      </c>
      <c r="L76" s="52"/>
      <c r="M76" s="9">
        <f t="shared" si="3"/>
        <v>64.8</v>
      </c>
      <c r="N76" s="9">
        <f t="shared" si="1"/>
        <v>64.8</v>
      </c>
    </row>
    <row r="77" spans="1:14" s="8" customFormat="1" ht="61.5" customHeight="1">
      <c r="A77" s="44" t="s">
        <v>2591</v>
      </c>
      <c r="C77" s="47">
        <v>835001</v>
      </c>
      <c r="D77" s="56" t="s">
        <v>2592</v>
      </c>
      <c r="E77" s="13" t="s">
        <v>0</v>
      </c>
      <c r="F77" s="13">
        <v>75</v>
      </c>
      <c r="G77" s="13">
        <v>20</v>
      </c>
      <c r="H77" s="14"/>
      <c r="I77" s="61">
        <v>10.88</v>
      </c>
      <c r="J77" s="12">
        <f t="shared" si="0"/>
        <v>0</v>
      </c>
      <c r="K77" s="11">
        <f t="shared" si="2"/>
        <v>10.88</v>
      </c>
      <c r="L77" s="52"/>
      <c r="M77" s="9">
        <f t="shared" si="3"/>
        <v>870.4</v>
      </c>
      <c r="N77" s="9">
        <f t="shared" si="1"/>
        <v>870.4</v>
      </c>
    </row>
    <row r="78" spans="1:14" s="8" customFormat="1" ht="61.5" customHeight="1">
      <c r="A78" s="44" t="s">
        <v>2593</v>
      </c>
      <c r="C78" s="47">
        <v>835002</v>
      </c>
      <c r="D78" s="56" t="s">
        <v>2594</v>
      </c>
      <c r="E78" s="13" t="s">
        <v>0</v>
      </c>
      <c r="F78" s="13">
        <v>40</v>
      </c>
      <c r="G78" s="13">
        <v>50</v>
      </c>
      <c r="H78" s="14"/>
      <c r="I78" s="61">
        <v>1.74</v>
      </c>
      <c r="J78" s="12">
        <f t="shared" si="0"/>
        <v>0</v>
      </c>
      <c r="K78" s="11">
        <f t="shared" si="2"/>
        <v>1.74</v>
      </c>
      <c r="L78" s="52"/>
      <c r="M78" s="9">
        <f t="shared" si="3"/>
        <v>139.20000000000002</v>
      </c>
      <c r="N78" s="9">
        <f t="shared" si="1"/>
        <v>139.20000000000002</v>
      </c>
    </row>
    <row r="79" spans="1:14" s="8" customFormat="1" ht="61.5" customHeight="1">
      <c r="A79" s="44" t="s">
        <v>2595</v>
      </c>
      <c r="C79" s="47">
        <v>835006</v>
      </c>
      <c r="D79" s="56" t="s">
        <v>2596</v>
      </c>
      <c r="E79" s="13" t="s">
        <v>0</v>
      </c>
      <c r="F79" s="13">
        <v>17</v>
      </c>
      <c r="G79" s="13">
        <v>20</v>
      </c>
      <c r="H79" s="14"/>
      <c r="I79" s="61">
        <v>3.5</v>
      </c>
      <c r="J79" s="12">
        <f t="shared" si="0"/>
        <v>0</v>
      </c>
      <c r="K79" s="11">
        <f t="shared" si="2"/>
        <v>3.5</v>
      </c>
      <c r="L79" s="52"/>
      <c r="M79" s="9">
        <f t="shared" si="3"/>
        <v>280</v>
      </c>
      <c r="N79" s="9">
        <f t="shared" si="1"/>
        <v>280</v>
      </c>
    </row>
    <row r="80" spans="1:14" s="8" customFormat="1" ht="61.5" customHeight="1">
      <c r="A80" s="44" t="s">
        <v>2597</v>
      </c>
      <c r="C80" s="47">
        <v>835503</v>
      </c>
      <c r="D80" s="56" t="s">
        <v>2598</v>
      </c>
      <c r="E80" s="13" t="s">
        <v>27</v>
      </c>
      <c r="F80" s="13">
        <v>900</v>
      </c>
      <c r="G80" s="13">
        <v>50</v>
      </c>
      <c r="H80" s="14"/>
      <c r="I80" s="61">
        <v>11.64</v>
      </c>
      <c r="J80" s="12">
        <f t="shared" si="0"/>
        <v>0</v>
      </c>
      <c r="K80" s="11">
        <f t="shared" ref="K80:K143" si="4">I80*((100-J80)/100)</f>
        <v>11.64</v>
      </c>
      <c r="L80" s="52"/>
      <c r="M80" s="9">
        <f t="shared" ref="M80:M143" si="5">_xlfn.CEILING.MATH(I80*$N$2,0.02)</f>
        <v>931.2</v>
      </c>
      <c r="N80" s="9">
        <f t="shared" si="1"/>
        <v>931.2</v>
      </c>
    </row>
    <row r="81" spans="1:14" s="8" customFormat="1" ht="69" customHeight="1">
      <c r="A81" s="44" t="s">
        <v>2600</v>
      </c>
      <c r="C81" s="47">
        <v>6920050</v>
      </c>
      <c r="D81" s="56" t="s">
        <v>2599</v>
      </c>
      <c r="E81" s="13" t="s">
        <v>0</v>
      </c>
      <c r="F81" s="13">
        <v>1710</v>
      </c>
      <c r="G81" s="13">
        <v>1</v>
      </c>
      <c r="H81" s="14"/>
      <c r="I81" s="61">
        <v>184.8</v>
      </c>
      <c r="J81" s="12">
        <f t="shared" si="0"/>
        <v>0</v>
      </c>
      <c r="K81" s="11">
        <f t="shared" si="4"/>
        <v>184.8</v>
      </c>
      <c r="L81" s="52"/>
      <c r="M81" s="9">
        <f t="shared" si="5"/>
        <v>14784</v>
      </c>
      <c r="N81" s="9">
        <f t="shared" si="1"/>
        <v>14784</v>
      </c>
    </row>
    <row r="82" spans="1:14" s="8" customFormat="1" ht="21" customHeight="1">
      <c r="A82" s="44" t="s">
        <v>1333</v>
      </c>
      <c r="C82" s="47">
        <v>852013</v>
      </c>
      <c r="D82" s="56" t="s">
        <v>646</v>
      </c>
      <c r="E82" s="13" t="s">
        <v>0</v>
      </c>
      <c r="F82" s="13">
        <v>9</v>
      </c>
      <c r="G82" s="13">
        <v>50</v>
      </c>
      <c r="H82" s="14"/>
      <c r="I82" s="61">
        <v>0.51</v>
      </c>
      <c r="J82" s="12">
        <f t="shared" si="0"/>
        <v>0</v>
      </c>
      <c r="K82" s="11">
        <f t="shared" si="4"/>
        <v>0.51</v>
      </c>
      <c r="L82" s="70"/>
      <c r="M82" s="9">
        <f t="shared" si="5"/>
        <v>40.800000000000004</v>
      </c>
      <c r="N82" s="9">
        <f t="shared" si="1"/>
        <v>40.800000000000004</v>
      </c>
    </row>
    <row r="83" spans="1:14" s="8" customFormat="1" ht="21" customHeight="1">
      <c r="A83" s="44" t="s">
        <v>1334</v>
      </c>
      <c r="C83" s="47">
        <v>852050</v>
      </c>
      <c r="D83" s="56" t="s">
        <v>645</v>
      </c>
      <c r="E83" s="13" t="s">
        <v>0</v>
      </c>
      <c r="F83" s="13">
        <v>4.5999999999999996</v>
      </c>
      <c r="G83" s="13">
        <v>100</v>
      </c>
      <c r="H83" s="14"/>
      <c r="I83" s="61">
        <v>0.42</v>
      </c>
      <c r="J83" s="12">
        <f t="shared" si="0"/>
        <v>0</v>
      </c>
      <c r="K83" s="11">
        <f t="shared" si="4"/>
        <v>0.42</v>
      </c>
      <c r="L83" s="70"/>
      <c r="M83" s="9">
        <f t="shared" si="5"/>
        <v>33.6</v>
      </c>
      <c r="N83" s="9">
        <f t="shared" si="1"/>
        <v>33.6</v>
      </c>
    </row>
    <row r="84" spans="1:14" s="8" customFormat="1" ht="21" customHeight="1">
      <c r="A84" s="44" t="s">
        <v>1335</v>
      </c>
      <c r="C84" s="47">
        <v>852080</v>
      </c>
      <c r="D84" s="56" t="s">
        <v>644</v>
      </c>
      <c r="E84" s="13" t="s">
        <v>0</v>
      </c>
      <c r="F84" s="13">
        <v>6.6</v>
      </c>
      <c r="G84" s="13">
        <v>50</v>
      </c>
      <c r="H84" s="14"/>
      <c r="I84" s="61">
        <v>0.51</v>
      </c>
      <c r="J84" s="12">
        <f t="shared" si="0"/>
        <v>0</v>
      </c>
      <c r="K84" s="11">
        <f t="shared" si="4"/>
        <v>0.51</v>
      </c>
      <c r="L84" s="70"/>
      <c r="M84" s="9">
        <f t="shared" si="5"/>
        <v>40.800000000000004</v>
      </c>
      <c r="N84" s="9">
        <f t="shared" si="1"/>
        <v>40.800000000000004</v>
      </c>
    </row>
    <row r="85" spans="1:14" s="8" customFormat="1" ht="21" customHeight="1">
      <c r="A85" s="44" t="s">
        <v>1336</v>
      </c>
      <c r="C85" s="47">
        <v>852213</v>
      </c>
      <c r="D85" s="56" t="s">
        <v>643</v>
      </c>
      <c r="E85" s="13" t="s">
        <v>0</v>
      </c>
      <c r="F85" s="13">
        <v>10.5</v>
      </c>
      <c r="G85" s="13">
        <v>50</v>
      </c>
      <c r="H85" s="14"/>
      <c r="I85" s="61">
        <v>0.68</v>
      </c>
      <c r="J85" s="12">
        <f t="shared" si="0"/>
        <v>0</v>
      </c>
      <c r="K85" s="11">
        <f t="shared" si="4"/>
        <v>0.68</v>
      </c>
      <c r="L85" s="70"/>
      <c r="M85" s="9">
        <f t="shared" si="5"/>
        <v>54.4</v>
      </c>
      <c r="N85" s="9">
        <f t="shared" si="1"/>
        <v>54.4</v>
      </c>
    </row>
    <row r="86" spans="1:14" s="8" customFormat="1" ht="21" customHeight="1">
      <c r="A86" s="44" t="s">
        <v>1337</v>
      </c>
      <c r="C86" s="47">
        <v>852250</v>
      </c>
      <c r="D86" s="56" t="s">
        <v>642</v>
      </c>
      <c r="E86" s="13" t="s">
        <v>0</v>
      </c>
      <c r="F86" s="13">
        <v>7.8</v>
      </c>
      <c r="G86" s="13">
        <v>50</v>
      </c>
      <c r="H86" s="14"/>
      <c r="I86" s="61">
        <v>0.62</v>
      </c>
      <c r="J86" s="12">
        <f t="shared" ref="J86:J149" si="6">$J$13</f>
        <v>0</v>
      </c>
      <c r="K86" s="11">
        <f t="shared" si="4"/>
        <v>0.62</v>
      </c>
      <c r="L86" s="70"/>
      <c r="M86" s="9">
        <f t="shared" si="5"/>
        <v>49.6</v>
      </c>
      <c r="N86" s="9">
        <f t="shared" ref="N86:N149" si="7">M86*(100-J86)/100</f>
        <v>49.6</v>
      </c>
    </row>
    <row r="87" spans="1:14" s="8" customFormat="1" ht="21" customHeight="1">
      <c r="A87" s="44" t="s">
        <v>1338</v>
      </c>
      <c r="C87" s="47">
        <v>852280</v>
      </c>
      <c r="D87" s="56" t="s">
        <v>641</v>
      </c>
      <c r="E87" s="13" t="s">
        <v>0</v>
      </c>
      <c r="F87" s="13">
        <v>9.7999999999999989</v>
      </c>
      <c r="G87" s="13">
        <v>50</v>
      </c>
      <c r="H87" s="14"/>
      <c r="I87" s="61">
        <v>0.67</v>
      </c>
      <c r="J87" s="12">
        <f t="shared" si="6"/>
        <v>0</v>
      </c>
      <c r="K87" s="11">
        <f t="shared" si="4"/>
        <v>0.67</v>
      </c>
      <c r="L87" s="70"/>
      <c r="M87" s="9">
        <f t="shared" si="5"/>
        <v>53.6</v>
      </c>
      <c r="N87" s="9">
        <f t="shared" si="7"/>
        <v>53.6</v>
      </c>
    </row>
    <row r="88" spans="1:14" s="8" customFormat="1" ht="21" customHeight="1">
      <c r="A88" s="44" t="s">
        <v>2601</v>
      </c>
      <c r="C88" s="47">
        <v>853008</v>
      </c>
      <c r="D88" s="56" t="s">
        <v>2602</v>
      </c>
      <c r="E88" s="13" t="s">
        <v>0</v>
      </c>
      <c r="F88" s="13">
        <v>3</v>
      </c>
      <c r="G88" s="13">
        <v>100</v>
      </c>
      <c r="H88" s="14"/>
      <c r="I88" s="61">
        <v>0.43</v>
      </c>
      <c r="J88" s="12">
        <f t="shared" si="6"/>
        <v>0</v>
      </c>
      <c r="K88" s="11">
        <f t="shared" si="4"/>
        <v>0.43</v>
      </c>
      <c r="L88" s="70"/>
      <c r="M88" s="9">
        <f t="shared" si="5"/>
        <v>34.4</v>
      </c>
      <c r="N88" s="9">
        <f t="shared" si="7"/>
        <v>34.4</v>
      </c>
    </row>
    <row r="89" spans="1:14" s="8" customFormat="1" ht="22.5" customHeight="1">
      <c r="A89" s="44" t="s">
        <v>1339</v>
      </c>
      <c r="C89" s="47">
        <v>853010</v>
      </c>
      <c r="D89" s="56" t="s">
        <v>640</v>
      </c>
      <c r="E89" s="13" t="s">
        <v>0</v>
      </c>
      <c r="F89" s="13">
        <v>3</v>
      </c>
      <c r="G89" s="13">
        <v>100</v>
      </c>
      <c r="H89" s="14"/>
      <c r="I89" s="61">
        <v>0.43</v>
      </c>
      <c r="J89" s="12">
        <f t="shared" si="6"/>
        <v>0</v>
      </c>
      <c r="K89" s="11">
        <f t="shared" si="4"/>
        <v>0.43</v>
      </c>
      <c r="L89" s="70"/>
      <c r="M89" s="9">
        <f t="shared" si="5"/>
        <v>34.4</v>
      </c>
      <c r="N89" s="9">
        <f t="shared" si="7"/>
        <v>34.4</v>
      </c>
    </row>
    <row r="90" spans="1:14" s="8" customFormat="1" ht="22.5" customHeight="1">
      <c r="A90" s="44" t="s">
        <v>1340</v>
      </c>
      <c r="C90" s="47">
        <v>853012</v>
      </c>
      <c r="D90" s="56" t="s">
        <v>639</v>
      </c>
      <c r="E90" s="13" t="s">
        <v>0</v>
      </c>
      <c r="F90" s="13">
        <v>4</v>
      </c>
      <c r="G90" s="13">
        <v>100</v>
      </c>
      <c r="H90" s="14"/>
      <c r="I90" s="61">
        <v>0.34</v>
      </c>
      <c r="J90" s="12">
        <f t="shared" si="6"/>
        <v>0</v>
      </c>
      <c r="K90" s="11">
        <f t="shared" si="4"/>
        <v>0.34</v>
      </c>
      <c r="L90" s="70"/>
      <c r="M90" s="9">
        <f t="shared" si="5"/>
        <v>27.2</v>
      </c>
      <c r="N90" s="9">
        <f t="shared" si="7"/>
        <v>27.2</v>
      </c>
    </row>
    <row r="91" spans="1:14" s="8" customFormat="1" ht="22.5" customHeight="1">
      <c r="A91" s="44" t="s">
        <v>1341</v>
      </c>
      <c r="C91" s="47">
        <v>853015</v>
      </c>
      <c r="D91" s="56" t="s">
        <v>638</v>
      </c>
      <c r="E91" s="13" t="s">
        <v>0</v>
      </c>
      <c r="F91" s="13">
        <v>4</v>
      </c>
      <c r="G91" s="13">
        <v>100</v>
      </c>
      <c r="H91" s="14"/>
      <c r="I91" s="61">
        <v>0.34</v>
      </c>
      <c r="J91" s="12">
        <f t="shared" si="6"/>
        <v>0</v>
      </c>
      <c r="K91" s="11">
        <f t="shared" si="4"/>
        <v>0.34</v>
      </c>
      <c r="L91" s="70"/>
      <c r="M91" s="9">
        <f t="shared" si="5"/>
        <v>27.2</v>
      </c>
      <c r="N91" s="9">
        <f t="shared" si="7"/>
        <v>27.2</v>
      </c>
    </row>
    <row r="92" spans="1:14" s="8" customFormat="1" ht="22.5" customHeight="1">
      <c r="A92" s="44" t="s">
        <v>1342</v>
      </c>
      <c r="C92" s="47">
        <v>853018</v>
      </c>
      <c r="D92" s="56" t="s">
        <v>637</v>
      </c>
      <c r="E92" s="13" t="s">
        <v>0</v>
      </c>
      <c r="F92" s="13">
        <v>5</v>
      </c>
      <c r="G92" s="13">
        <v>100</v>
      </c>
      <c r="H92" s="14"/>
      <c r="I92" s="61">
        <v>0.34</v>
      </c>
      <c r="J92" s="12">
        <f t="shared" si="6"/>
        <v>0</v>
      </c>
      <c r="K92" s="11">
        <f t="shared" si="4"/>
        <v>0.34</v>
      </c>
      <c r="L92" s="70"/>
      <c r="M92" s="9">
        <f t="shared" si="5"/>
        <v>27.2</v>
      </c>
      <c r="N92" s="9">
        <f t="shared" si="7"/>
        <v>27.2</v>
      </c>
    </row>
    <row r="93" spans="1:14" s="8" customFormat="1" ht="22.5" customHeight="1">
      <c r="A93" s="44" t="s">
        <v>1343</v>
      </c>
      <c r="C93" s="47">
        <v>853022</v>
      </c>
      <c r="D93" s="56" t="s">
        <v>636</v>
      </c>
      <c r="E93" s="13" t="s">
        <v>0</v>
      </c>
      <c r="F93" s="13">
        <v>7</v>
      </c>
      <c r="G93" s="13">
        <v>100</v>
      </c>
      <c r="H93" s="14"/>
      <c r="I93" s="61">
        <v>0.37</v>
      </c>
      <c r="J93" s="12">
        <f t="shared" si="6"/>
        <v>0</v>
      </c>
      <c r="K93" s="11">
        <f t="shared" si="4"/>
        <v>0.37</v>
      </c>
      <c r="L93" s="70"/>
      <c r="M93" s="9">
        <f t="shared" si="5"/>
        <v>29.6</v>
      </c>
      <c r="N93" s="9">
        <f t="shared" si="7"/>
        <v>29.6</v>
      </c>
    </row>
    <row r="94" spans="1:14" s="8" customFormat="1" ht="22.5" customHeight="1">
      <c r="A94" s="44" t="s">
        <v>2782</v>
      </c>
      <c r="C94" s="47">
        <v>853025</v>
      </c>
      <c r="D94" s="56" t="s">
        <v>2881</v>
      </c>
      <c r="E94" s="13" t="s">
        <v>0</v>
      </c>
      <c r="F94" s="13">
        <v>7</v>
      </c>
      <c r="G94" s="13">
        <v>100</v>
      </c>
      <c r="H94" s="14"/>
      <c r="I94" s="61">
        <v>0.51</v>
      </c>
      <c r="J94" s="12">
        <f t="shared" si="6"/>
        <v>0</v>
      </c>
      <c r="K94" s="11">
        <f t="shared" si="4"/>
        <v>0.51</v>
      </c>
      <c r="L94" s="70"/>
      <c r="M94" s="9">
        <f t="shared" si="5"/>
        <v>40.800000000000004</v>
      </c>
      <c r="N94" s="9">
        <f t="shared" si="7"/>
        <v>40.800000000000004</v>
      </c>
    </row>
    <row r="95" spans="1:14" s="8" customFormat="1" ht="22.5" customHeight="1">
      <c r="A95" s="44" t="s">
        <v>1344</v>
      </c>
      <c r="C95" s="47">
        <v>853028</v>
      </c>
      <c r="D95" s="56" t="s">
        <v>635</v>
      </c>
      <c r="E95" s="13" t="s">
        <v>0</v>
      </c>
      <c r="F95" s="13">
        <v>10</v>
      </c>
      <c r="G95" s="13">
        <v>50</v>
      </c>
      <c r="H95" s="14"/>
      <c r="I95" s="61">
        <v>0.56000000000000005</v>
      </c>
      <c r="J95" s="12">
        <f t="shared" si="6"/>
        <v>0</v>
      </c>
      <c r="K95" s="11">
        <f t="shared" si="4"/>
        <v>0.56000000000000005</v>
      </c>
      <c r="L95" s="70"/>
      <c r="M95" s="9">
        <f t="shared" si="5"/>
        <v>44.800000000000004</v>
      </c>
      <c r="N95" s="9">
        <f t="shared" si="7"/>
        <v>44.8</v>
      </c>
    </row>
    <row r="96" spans="1:14" s="8" customFormat="1" ht="22.5" customHeight="1">
      <c r="A96" s="44" t="s">
        <v>2783</v>
      </c>
      <c r="C96" s="47">
        <v>853032</v>
      </c>
      <c r="D96" s="56" t="s">
        <v>2882</v>
      </c>
      <c r="E96" s="13" t="s">
        <v>0</v>
      </c>
      <c r="F96" s="13">
        <v>9.5500000000000007</v>
      </c>
      <c r="G96" s="13">
        <v>600</v>
      </c>
      <c r="H96" s="14"/>
      <c r="I96" s="61">
        <v>0.69</v>
      </c>
      <c r="J96" s="12">
        <f t="shared" si="6"/>
        <v>0</v>
      </c>
      <c r="K96" s="11">
        <f t="shared" si="4"/>
        <v>0.69</v>
      </c>
      <c r="L96" s="70"/>
      <c r="M96" s="9">
        <f t="shared" si="5"/>
        <v>55.2</v>
      </c>
      <c r="N96" s="9">
        <f t="shared" si="7"/>
        <v>55.2</v>
      </c>
    </row>
    <row r="97" spans="1:14" s="8" customFormat="1" ht="22.5" customHeight="1">
      <c r="A97" s="44" t="s">
        <v>1345</v>
      </c>
      <c r="C97" s="47">
        <v>853035</v>
      </c>
      <c r="D97" s="56" t="s">
        <v>634</v>
      </c>
      <c r="E97" s="13" t="s">
        <v>0</v>
      </c>
      <c r="F97" s="13">
        <v>13</v>
      </c>
      <c r="G97" s="13">
        <v>50</v>
      </c>
      <c r="H97" s="14"/>
      <c r="I97" s="61">
        <v>0.6</v>
      </c>
      <c r="J97" s="12">
        <f t="shared" si="6"/>
        <v>0</v>
      </c>
      <c r="K97" s="11">
        <f t="shared" si="4"/>
        <v>0.6</v>
      </c>
      <c r="L97" s="70"/>
      <c r="M97" s="9">
        <f t="shared" si="5"/>
        <v>48</v>
      </c>
      <c r="N97" s="9">
        <f t="shared" si="7"/>
        <v>48</v>
      </c>
    </row>
    <row r="98" spans="1:14" s="8" customFormat="1" ht="18" customHeight="1">
      <c r="A98" s="44" t="s">
        <v>1346</v>
      </c>
      <c r="C98" s="47">
        <v>853208</v>
      </c>
      <c r="D98" s="56" t="s">
        <v>633</v>
      </c>
      <c r="E98" s="13" t="s">
        <v>0</v>
      </c>
      <c r="F98" s="13">
        <v>4.5999999999999996</v>
      </c>
      <c r="G98" s="13">
        <v>100</v>
      </c>
      <c r="H98" s="14"/>
      <c r="I98" s="61">
        <v>0.61</v>
      </c>
      <c r="J98" s="12">
        <f t="shared" si="6"/>
        <v>0</v>
      </c>
      <c r="K98" s="11">
        <f t="shared" si="4"/>
        <v>0.61</v>
      </c>
      <c r="L98" s="70"/>
      <c r="M98" s="9">
        <f t="shared" si="5"/>
        <v>48.800000000000004</v>
      </c>
      <c r="N98" s="9">
        <f t="shared" si="7"/>
        <v>48.8</v>
      </c>
    </row>
    <row r="99" spans="1:14" s="8" customFormat="1" ht="18" customHeight="1">
      <c r="A99" s="44" t="s">
        <v>2603</v>
      </c>
      <c r="C99" s="47">
        <v>853210</v>
      </c>
      <c r="D99" s="56" t="s">
        <v>2604</v>
      </c>
      <c r="E99" s="13" t="s">
        <v>0</v>
      </c>
      <c r="F99" s="13">
        <v>7</v>
      </c>
      <c r="G99" s="13">
        <v>100</v>
      </c>
      <c r="H99" s="14"/>
      <c r="I99" s="61">
        <v>0.69</v>
      </c>
      <c r="J99" s="12">
        <f t="shared" si="6"/>
        <v>0</v>
      </c>
      <c r="K99" s="11">
        <f t="shared" si="4"/>
        <v>0.69</v>
      </c>
      <c r="L99" s="70"/>
      <c r="M99" s="9">
        <f t="shared" si="5"/>
        <v>55.2</v>
      </c>
      <c r="N99" s="9">
        <f t="shared" si="7"/>
        <v>55.2</v>
      </c>
    </row>
    <row r="100" spans="1:14" s="8" customFormat="1" ht="18" customHeight="1">
      <c r="A100" s="44" t="s">
        <v>1347</v>
      </c>
      <c r="C100" s="47">
        <v>853212</v>
      </c>
      <c r="D100" s="56" t="s">
        <v>632</v>
      </c>
      <c r="E100" s="13" t="s">
        <v>0</v>
      </c>
      <c r="F100" s="13">
        <v>8</v>
      </c>
      <c r="G100" s="13">
        <v>100</v>
      </c>
      <c r="H100" s="14"/>
      <c r="I100" s="61">
        <v>0.5</v>
      </c>
      <c r="J100" s="12">
        <f t="shared" si="6"/>
        <v>0</v>
      </c>
      <c r="K100" s="11">
        <f t="shared" si="4"/>
        <v>0.5</v>
      </c>
      <c r="L100" s="70"/>
      <c r="M100" s="9">
        <f t="shared" si="5"/>
        <v>40</v>
      </c>
      <c r="N100" s="9">
        <f t="shared" si="7"/>
        <v>40</v>
      </c>
    </row>
    <row r="101" spans="1:14" s="8" customFormat="1" ht="18" customHeight="1">
      <c r="A101" s="44" t="s">
        <v>1348</v>
      </c>
      <c r="C101" s="47">
        <v>853215</v>
      </c>
      <c r="D101" s="56" t="s">
        <v>631</v>
      </c>
      <c r="E101" s="13" t="s">
        <v>0</v>
      </c>
      <c r="F101" s="13">
        <v>9</v>
      </c>
      <c r="G101" s="13">
        <v>100</v>
      </c>
      <c r="H101" s="14"/>
      <c r="I101" s="61">
        <v>0.56000000000000005</v>
      </c>
      <c r="J101" s="12">
        <f t="shared" si="6"/>
        <v>0</v>
      </c>
      <c r="K101" s="11">
        <f t="shared" si="4"/>
        <v>0.56000000000000005</v>
      </c>
      <c r="L101" s="70"/>
      <c r="M101" s="9">
        <f t="shared" si="5"/>
        <v>44.800000000000004</v>
      </c>
      <c r="N101" s="9">
        <f t="shared" si="7"/>
        <v>44.8</v>
      </c>
    </row>
    <row r="102" spans="1:14" s="8" customFormat="1" ht="18" customHeight="1">
      <c r="A102" s="44" t="s">
        <v>1349</v>
      </c>
      <c r="C102" s="47">
        <v>853218</v>
      </c>
      <c r="D102" s="56" t="s">
        <v>630</v>
      </c>
      <c r="E102" s="13" t="s">
        <v>0</v>
      </c>
      <c r="F102" s="13">
        <v>12</v>
      </c>
      <c r="G102" s="13">
        <v>100</v>
      </c>
      <c r="H102" s="14"/>
      <c r="I102" s="61">
        <v>0.62</v>
      </c>
      <c r="J102" s="12">
        <f t="shared" si="6"/>
        <v>0</v>
      </c>
      <c r="K102" s="11">
        <f t="shared" si="4"/>
        <v>0.62</v>
      </c>
      <c r="L102" s="70"/>
      <c r="M102" s="9">
        <f t="shared" si="5"/>
        <v>49.6</v>
      </c>
      <c r="N102" s="9">
        <f t="shared" si="7"/>
        <v>49.6</v>
      </c>
    </row>
    <row r="103" spans="1:14" s="8" customFormat="1" ht="18" customHeight="1">
      <c r="A103" s="44" t="s">
        <v>1350</v>
      </c>
      <c r="C103" s="47">
        <v>853222</v>
      </c>
      <c r="D103" s="56" t="s">
        <v>629</v>
      </c>
      <c r="E103" s="13" t="s">
        <v>0</v>
      </c>
      <c r="F103" s="13">
        <v>21</v>
      </c>
      <c r="G103" s="13">
        <v>50</v>
      </c>
      <c r="H103" s="14"/>
      <c r="I103" s="61">
        <v>0.74</v>
      </c>
      <c r="J103" s="12">
        <f t="shared" si="6"/>
        <v>0</v>
      </c>
      <c r="K103" s="11">
        <f t="shared" si="4"/>
        <v>0.74</v>
      </c>
      <c r="L103" s="70"/>
      <c r="M103" s="9">
        <f t="shared" si="5"/>
        <v>59.2</v>
      </c>
      <c r="N103" s="9">
        <f t="shared" si="7"/>
        <v>59.2</v>
      </c>
    </row>
    <row r="104" spans="1:14" s="8" customFormat="1" ht="18" customHeight="1">
      <c r="A104" s="44" t="s">
        <v>1351</v>
      </c>
      <c r="C104" s="47">
        <v>853228</v>
      </c>
      <c r="D104" s="56" t="s">
        <v>628</v>
      </c>
      <c r="E104" s="13" t="s">
        <v>0</v>
      </c>
      <c r="F104" s="13">
        <v>17</v>
      </c>
      <c r="G104" s="13">
        <v>25</v>
      </c>
      <c r="H104" s="14"/>
      <c r="I104" s="61">
        <v>1.06</v>
      </c>
      <c r="J104" s="12">
        <f t="shared" si="6"/>
        <v>0</v>
      </c>
      <c r="K104" s="11">
        <f t="shared" si="4"/>
        <v>1.06</v>
      </c>
      <c r="L104" s="70"/>
      <c r="M104" s="9">
        <f t="shared" si="5"/>
        <v>84.8</v>
      </c>
      <c r="N104" s="9">
        <f t="shared" si="7"/>
        <v>84.8</v>
      </c>
    </row>
    <row r="105" spans="1:14" s="8" customFormat="1" ht="32.25" customHeight="1">
      <c r="A105" s="44" t="s">
        <v>1352</v>
      </c>
      <c r="C105" s="47">
        <v>854000</v>
      </c>
      <c r="D105" s="56" t="s">
        <v>627</v>
      </c>
      <c r="E105" s="13" t="s">
        <v>0</v>
      </c>
      <c r="F105" s="13">
        <v>6.7</v>
      </c>
      <c r="G105" s="13">
        <v>100</v>
      </c>
      <c r="H105" s="14"/>
      <c r="I105" s="61">
        <v>1.56</v>
      </c>
      <c r="J105" s="12">
        <f t="shared" si="6"/>
        <v>0</v>
      </c>
      <c r="K105" s="11">
        <f t="shared" si="4"/>
        <v>1.56</v>
      </c>
      <c r="L105" s="10"/>
      <c r="M105" s="9">
        <f t="shared" si="5"/>
        <v>124.8</v>
      </c>
      <c r="N105" s="9">
        <f t="shared" si="7"/>
        <v>124.8</v>
      </c>
    </row>
    <row r="106" spans="1:14" s="8" customFormat="1" ht="42" customHeight="1">
      <c r="A106" s="44" t="s">
        <v>1353</v>
      </c>
      <c r="C106" s="47">
        <v>854006</v>
      </c>
      <c r="D106" s="56" t="s">
        <v>626</v>
      </c>
      <c r="E106" s="13" t="s">
        <v>0</v>
      </c>
      <c r="F106" s="13">
        <v>1</v>
      </c>
      <c r="G106" s="13">
        <v>100</v>
      </c>
      <c r="H106" s="14"/>
      <c r="I106" s="61">
        <v>0.22</v>
      </c>
      <c r="J106" s="12">
        <f t="shared" si="6"/>
        <v>0</v>
      </c>
      <c r="K106" s="11">
        <f t="shared" si="4"/>
        <v>0.22</v>
      </c>
      <c r="L106" s="51"/>
      <c r="M106" s="9">
        <f t="shared" si="5"/>
        <v>17.600000000000001</v>
      </c>
      <c r="N106" s="9">
        <f t="shared" si="7"/>
        <v>17.600000000000001</v>
      </c>
    </row>
    <row r="107" spans="1:14" s="8" customFormat="1" ht="15" customHeight="1">
      <c r="A107" s="44" t="s">
        <v>1354</v>
      </c>
      <c r="C107" s="47">
        <v>854010</v>
      </c>
      <c r="D107" s="56" t="s">
        <v>625</v>
      </c>
      <c r="E107" s="13" t="s">
        <v>0</v>
      </c>
      <c r="F107" s="13">
        <v>4</v>
      </c>
      <c r="G107" s="13">
        <v>100</v>
      </c>
      <c r="H107" s="14"/>
      <c r="I107" s="61">
        <v>1.29</v>
      </c>
      <c r="J107" s="12">
        <f t="shared" si="6"/>
        <v>0</v>
      </c>
      <c r="K107" s="11">
        <f t="shared" si="4"/>
        <v>1.29</v>
      </c>
      <c r="L107" s="70"/>
      <c r="M107" s="9">
        <f t="shared" si="5"/>
        <v>103.2</v>
      </c>
      <c r="N107" s="9">
        <f t="shared" si="7"/>
        <v>103.2</v>
      </c>
    </row>
    <row r="108" spans="1:14" s="8" customFormat="1" ht="15" customHeight="1">
      <c r="A108" s="44" t="s">
        <v>1355</v>
      </c>
      <c r="C108" s="47">
        <v>854012</v>
      </c>
      <c r="D108" s="56" t="s">
        <v>624</v>
      </c>
      <c r="E108" s="13" t="s">
        <v>0</v>
      </c>
      <c r="F108" s="13">
        <v>6</v>
      </c>
      <c r="G108" s="13">
        <v>100</v>
      </c>
      <c r="H108" s="14"/>
      <c r="I108" s="61">
        <v>0.68</v>
      </c>
      <c r="J108" s="12">
        <f t="shared" si="6"/>
        <v>0</v>
      </c>
      <c r="K108" s="11">
        <f t="shared" si="4"/>
        <v>0.68</v>
      </c>
      <c r="L108" s="70"/>
      <c r="M108" s="9">
        <f t="shared" si="5"/>
        <v>54.4</v>
      </c>
      <c r="N108" s="9">
        <f t="shared" si="7"/>
        <v>54.4</v>
      </c>
    </row>
    <row r="109" spans="1:14" s="8" customFormat="1" ht="15" customHeight="1">
      <c r="A109" s="44" t="s">
        <v>1356</v>
      </c>
      <c r="C109" s="47">
        <v>854015</v>
      </c>
      <c r="D109" s="56" t="s">
        <v>623</v>
      </c>
      <c r="E109" s="13" t="s">
        <v>0</v>
      </c>
      <c r="F109" s="13">
        <v>6</v>
      </c>
      <c r="G109" s="13">
        <v>100</v>
      </c>
      <c r="H109" s="14"/>
      <c r="I109" s="61">
        <v>0.68</v>
      </c>
      <c r="J109" s="12">
        <f t="shared" si="6"/>
        <v>0</v>
      </c>
      <c r="K109" s="11">
        <f t="shared" si="4"/>
        <v>0.68</v>
      </c>
      <c r="L109" s="70"/>
      <c r="M109" s="9">
        <f t="shared" si="5"/>
        <v>54.4</v>
      </c>
      <c r="N109" s="9">
        <f t="shared" si="7"/>
        <v>54.4</v>
      </c>
    </row>
    <row r="110" spans="1:14" s="8" customFormat="1" ht="15" customHeight="1">
      <c r="A110" s="44" t="s">
        <v>1357</v>
      </c>
      <c r="C110" s="47">
        <v>854018</v>
      </c>
      <c r="D110" s="56" t="s">
        <v>622</v>
      </c>
      <c r="E110" s="13" t="s">
        <v>0</v>
      </c>
      <c r="F110" s="13">
        <v>6</v>
      </c>
      <c r="G110" s="13">
        <v>100</v>
      </c>
      <c r="H110" s="14"/>
      <c r="I110" s="61">
        <v>0.91</v>
      </c>
      <c r="J110" s="12">
        <f t="shared" si="6"/>
        <v>0</v>
      </c>
      <c r="K110" s="11">
        <f t="shared" si="4"/>
        <v>0.91</v>
      </c>
      <c r="L110" s="70"/>
      <c r="M110" s="9">
        <f t="shared" si="5"/>
        <v>72.8</v>
      </c>
      <c r="N110" s="9">
        <f t="shared" si="7"/>
        <v>72.8</v>
      </c>
    </row>
    <row r="111" spans="1:14" s="8" customFormat="1" ht="15" customHeight="1">
      <c r="A111" s="44" t="s">
        <v>1358</v>
      </c>
      <c r="C111" s="47">
        <v>854022</v>
      </c>
      <c r="D111" s="56" t="s">
        <v>621</v>
      </c>
      <c r="E111" s="13" t="s">
        <v>0</v>
      </c>
      <c r="F111" s="13">
        <v>7</v>
      </c>
      <c r="G111" s="13">
        <v>50</v>
      </c>
      <c r="H111" s="14"/>
      <c r="I111" s="61">
        <v>0.91</v>
      </c>
      <c r="J111" s="12">
        <f t="shared" si="6"/>
        <v>0</v>
      </c>
      <c r="K111" s="11">
        <f t="shared" si="4"/>
        <v>0.91</v>
      </c>
      <c r="L111" s="70"/>
      <c r="M111" s="9">
        <f t="shared" si="5"/>
        <v>72.8</v>
      </c>
      <c r="N111" s="9">
        <f t="shared" si="7"/>
        <v>72.8</v>
      </c>
    </row>
    <row r="112" spans="1:14" s="8" customFormat="1" ht="15" customHeight="1">
      <c r="A112" s="44" t="s">
        <v>1359</v>
      </c>
      <c r="C112" s="47">
        <v>854028</v>
      </c>
      <c r="D112" s="56" t="s">
        <v>620</v>
      </c>
      <c r="E112" s="13" t="s">
        <v>0</v>
      </c>
      <c r="F112" s="13">
        <v>10</v>
      </c>
      <c r="G112" s="13">
        <v>50</v>
      </c>
      <c r="H112" s="14"/>
      <c r="I112" s="61">
        <v>1.22</v>
      </c>
      <c r="J112" s="12">
        <f t="shared" si="6"/>
        <v>0</v>
      </c>
      <c r="K112" s="11">
        <f t="shared" si="4"/>
        <v>1.22</v>
      </c>
      <c r="L112" s="70"/>
      <c r="M112" s="9">
        <f t="shared" si="5"/>
        <v>97.600000000000009</v>
      </c>
      <c r="N112" s="9">
        <f t="shared" si="7"/>
        <v>97.6</v>
      </c>
    </row>
    <row r="113" spans="1:14" s="8" customFormat="1" ht="15" customHeight="1">
      <c r="A113" s="44" t="s">
        <v>1360</v>
      </c>
      <c r="C113" s="47">
        <v>854031</v>
      </c>
      <c r="D113" s="56" t="s">
        <v>619</v>
      </c>
      <c r="E113" s="13" t="s">
        <v>0</v>
      </c>
      <c r="F113" s="13">
        <v>11</v>
      </c>
      <c r="G113" s="13">
        <v>50</v>
      </c>
      <c r="H113" s="14"/>
      <c r="I113" s="61">
        <v>1.3</v>
      </c>
      <c r="J113" s="12">
        <f t="shared" si="6"/>
        <v>0</v>
      </c>
      <c r="K113" s="11">
        <f t="shared" si="4"/>
        <v>1.3</v>
      </c>
      <c r="L113" s="70"/>
      <c r="M113" s="9">
        <f t="shared" si="5"/>
        <v>104</v>
      </c>
      <c r="N113" s="9">
        <f t="shared" si="7"/>
        <v>104</v>
      </c>
    </row>
    <row r="114" spans="1:14" s="8" customFormat="1" ht="15" customHeight="1">
      <c r="A114" s="44" t="s">
        <v>1361</v>
      </c>
      <c r="C114" s="47">
        <v>854035</v>
      </c>
      <c r="D114" s="56" t="s">
        <v>618</v>
      </c>
      <c r="E114" s="13" t="s">
        <v>0</v>
      </c>
      <c r="F114" s="13">
        <v>12</v>
      </c>
      <c r="G114" s="13">
        <v>50</v>
      </c>
      <c r="H114" s="14"/>
      <c r="I114" s="61">
        <v>1.44</v>
      </c>
      <c r="J114" s="12">
        <f t="shared" si="6"/>
        <v>0</v>
      </c>
      <c r="K114" s="11">
        <f t="shared" si="4"/>
        <v>1.44</v>
      </c>
      <c r="L114" s="70"/>
      <c r="M114" s="9">
        <f t="shared" si="5"/>
        <v>115.2</v>
      </c>
      <c r="N114" s="9">
        <f t="shared" si="7"/>
        <v>115.2</v>
      </c>
    </row>
    <row r="115" spans="1:14" s="8" customFormat="1" ht="15" customHeight="1">
      <c r="A115" s="44" t="s">
        <v>1362</v>
      </c>
      <c r="C115" s="47">
        <v>854038</v>
      </c>
      <c r="D115" s="56" t="s">
        <v>617</v>
      </c>
      <c r="E115" s="13" t="s">
        <v>0</v>
      </c>
      <c r="F115" s="13">
        <v>15</v>
      </c>
      <c r="G115" s="13">
        <v>25</v>
      </c>
      <c r="H115" s="14"/>
      <c r="I115" s="61">
        <v>1.62</v>
      </c>
      <c r="J115" s="12">
        <f t="shared" si="6"/>
        <v>0</v>
      </c>
      <c r="K115" s="11">
        <f t="shared" si="4"/>
        <v>1.62</v>
      </c>
      <c r="L115" s="70"/>
      <c r="M115" s="9">
        <f t="shared" si="5"/>
        <v>129.6</v>
      </c>
      <c r="N115" s="9">
        <f t="shared" si="7"/>
        <v>129.6</v>
      </c>
    </row>
    <row r="116" spans="1:14" s="8" customFormat="1" ht="15" customHeight="1">
      <c r="A116" s="44" t="s">
        <v>1363</v>
      </c>
      <c r="C116" s="47">
        <v>854042</v>
      </c>
      <c r="D116" s="56" t="s">
        <v>616</v>
      </c>
      <c r="E116" s="13" t="s">
        <v>0</v>
      </c>
      <c r="F116" s="13">
        <v>18</v>
      </c>
      <c r="G116" s="13">
        <v>25</v>
      </c>
      <c r="H116" s="14"/>
      <c r="I116" s="61">
        <v>2.77</v>
      </c>
      <c r="J116" s="12">
        <f t="shared" si="6"/>
        <v>0</v>
      </c>
      <c r="K116" s="11">
        <f t="shared" si="4"/>
        <v>2.77</v>
      </c>
      <c r="L116" s="70"/>
      <c r="M116" s="9">
        <f t="shared" si="5"/>
        <v>221.6</v>
      </c>
      <c r="N116" s="9">
        <f t="shared" si="7"/>
        <v>221.6</v>
      </c>
    </row>
    <row r="117" spans="1:14" s="8" customFormat="1" ht="15" customHeight="1">
      <c r="A117" s="44" t="s">
        <v>1364</v>
      </c>
      <c r="C117" s="47">
        <v>854050</v>
      </c>
      <c r="D117" s="56" t="s">
        <v>615</v>
      </c>
      <c r="E117" s="13" t="s">
        <v>0</v>
      </c>
      <c r="F117" s="13">
        <v>20</v>
      </c>
      <c r="G117" s="13">
        <v>25</v>
      </c>
      <c r="H117" s="14"/>
      <c r="I117" s="61">
        <v>2.9</v>
      </c>
      <c r="J117" s="12">
        <f t="shared" si="6"/>
        <v>0</v>
      </c>
      <c r="K117" s="11">
        <f t="shared" si="4"/>
        <v>2.9</v>
      </c>
      <c r="L117" s="70"/>
      <c r="M117" s="9">
        <f t="shared" si="5"/>
        <v>232</v>
      </c>
      <c r="N117" s="9">
        <f t="shared" si="7"/>
        <v>232</v>
      </c>
    </row>
    <row r="118" spans="1:14" s="8" customFormat="1" ht="15" customHeight="1">
      <c r="A118" s="44" t="s">
        <v>1365</v>
      </c>
      <c r="C118" s="47">
        <v>854054</v>
      </c>
      <c r="D118" s="56" t="s">
        <v>614</v>
      </c>
      <c r="E118" s="13" t="s">
        <v>0</v>
      </c>
      <c r="F118" s="13">
        <v>23</v>
      </c>
      <c r="G118" s="13">
        <v>15</v>
      </c>
      <c r="H118" s="14"/>
      <c r="I118" s="61">
        <v>3.65</v>
      </c>
      <c r="J118" s="12">
        <f t="shared" si="6"/>
        <v>0</v>
      </c>
      <c r="K118" s="11">
        <f t="shared" si="4"/>
        <v>3.65</v>
      </c>
      <c r="L118" s="70"/>
      <c r="M118" s="9">
        <f t="shared" si="5"/>
        <v>292</v>
      </c>
      <c r="N118" s="9">
        <f t="shared" si="7"/>
        <v>292</v>
      </c>
    </row>
    <row r="119" spans="1:14" s="8" customFormat="1" ht="15" customHeight="1">
      <c r="A119" s="44" t="s">
        <v>1366</v>
      </c>
      <c r="C119" s="47">
        <v>854063</v>
      </c>
      <c r="D119" s="56" t="s">
        <v>613</v>
      </c>
      <c r="E119" s="13" t="s">
        <v>0</v>
      </c>
      <c r="F119" s="13">
        <v>33</v>
      </c>
      <c r="G119" s="13">
        <v>15</v>
      </c>
      <c r="H119" s="14"/>
      <c r="I119" s="61">
        <v>4.2300000000000004</v>
      </c>
      <c r="J119" s="12">
        <f t="shared" si="6"/>
        <v>0</v>
      </c>
      <c r="K119" s="11">
        <f t="shared" si="4"/>
        <v>4.2300000000000004</v>
      </c>
      <c r="L119" s="70"/>
      <c r="M119" s="9">
        <f t="shared" si="5"/>
        <v>338.40000000000003</v>
      </c>
      <c r="N119" s="9">
        <f t="shared" si="7"/>
        <v>338.4</v>
      </c>
    </row>
    <row r="120" spans="1:14" s="8" customFormat="1" ht="24" customHeight="1">
      <c r="A120" s="44" t="s">
        <v>1367</v>
      </c>
      <c r="C120" s="47">
        <v>854301</v>
      </c>
      <c r="D120" s="56" t="s">
        <v>612</v>
      </c>
      <c r="E120" s="13" t="s">
        <v>0</v>
      </c>
      <c r="F120" s="13">
        <v>3</v>
      </c>
      <c r="G120" s="13">
        <v>250</v>
      </c>
      <c r="H120" s="14"/>
      <c r="I120" s="61">
        <v>0.56999999999999995</v>
      </c>
      <c r="J120" s="12">
        <f t="shared" si="6"/>
        <v>0</v>
      </c>
      <c r="K120" s="11">
        <f t="shared" si="4"/>
        <v>0.56999999999999995</v>
      </c>
      <c r="L120" s="10"/>
      <c r="M120" s="9">
        <f t="shared" si="5"/>
        <v>45.6</v>
      </c>
      <c r="N120" s="9">
        <f t="shared" si="7"/>
        <v>45.6</v>
      </c>
    </row>
    <row r="121" spans="1:14" s="8" customFormat="1" ht="36" customHeight="1">
      <c r="A121" s="44" t="s">
        <v>1368</v>
      </c>
      <c r="C121" s="47">
        <v>854308</v>
      </c>
      <c r="D121" s="56" t="s">
        <v>611</v>
      </c>
      <c r="E121" s="13" t="s">
        <v>0</v>
      </c>
      <c r="F121" s="13">
        <v>1</v>
      </c>
      <c r="G121" s="13">
        <v>100</v>
      </c>
      <c r="H121" s="14"/>
      <c r="I121" s="61">
        <v>0.44</v>
      </c>
      <c r="J121" s="12">
        <f t="shared" si="6"/>
        <v>0</v>
      </c>
      <c r="K121" s="11">
        <f t="shared" si="4"/>
        <v>0.44</v>
      </c>
      <c r="L121" s="49"/>
      <c r="M121" s="9">
        <f t="shared" si="5"/>
        <v>35.200000000000003</v>
      </c>
      <c r="N121" s="9">
        <f t="shared" si="7"/>
        <v>35.200000000000003</v>
      </c>
    </row>
    <row r="122" spans="1:14" s="8" customFormat="1" ht="47.25" customHeight="1">
      <c r="A122" s="44" t="s">
        <v>2605</v>
      </c>
      <c r="C122" s="47">
        <v>854313</v>
      </c>
      <c r="D122" s="56" t="s">
        <v>2606</v>
      </c>
      <c r="E122" s="13" t="s">
        <v>0</v>
      </c>
      <c r="F122" s="13">
        <v>3</v>
      </c>
      <c r="G122" s="13">
        <v>20</v>
      </c>
      <c r="H122" s="14"/>
      <c r="I122" s="61">
        <v>0.7</v>
      </c>
      <c r="J122" s="12">
        <f t="shared" si="6"/>
        <v>0</v>
      </c>
      <c r="K122" s="11">
        <f t="shared" si="4"/>
        <v>0.7</v>
      </c>
      <c r="L122" s="49"/>
      <c r="M122" s="9">
        <f t="shared" si="5"/>
        <v>56</v>
      </c>
      <c r="N122" s="9">
        <f t="shared" si="7"/>
        <v>56</v>
      </c>
    </row>
    <row r="123" spans="1:14" s="8" customFormat="1" ht="48.75" customHeight="1">
      <c r="A123" s="44" t="s">
        <v>1369</v>
      </c>
      <c r="C123" s="47">
        <v>854332</v>
      </c>
      <c r="D123" s="56" t="s">
        <v>610</v>
      </c>
      <c r="E123" s="13" t="s">
        <v>0</v>
      </c>
      <c r="F123" s="13">
        <v>7</v>
      </c>
      <c r="G123" s="13">
        <v>50</v>
      </c>
      <c r="H123" s="14"/>
      <c r="I123" s="61">
        <v>1.41</v>
      </c>
      <c r="J123" s="12">
        <f t="shared" si="6"/>
        <v>0</v>
      </c>
      <c r="K123" s="11">
        <f t="shared" si="4"/>
        <v>1.41</v>
      </c>
      <c r="L123" s="10"/>
      <c r="M123" s="9">
        <f t="shared" si="5"/>
        <v>112.8</v>
      </c>
      <c r="N123" s="9">
        <f t="shared" si="7"/>
        <v>112.8</v>
      </c>
    </row>
    <row r="124" spans="1:14" s="8" customFormat="1" ht="27.75" customHeight="1">
      <c r="A124" s="44" t="s">
        <v>1370</v>
      </c>
      <c r="C124" s="47">
        <v>854356</v>
      </c>
      <c r="D124" s="56" t="s">
        <v>609</v>
      </c>
      <c r="E124" s="13" t="s">
        <v>0</v>
      </c>
      <c r="F124" s="13">
        <v>6</v>
      </c>
      <c r="G124" s="13">
        <v>100</v>
      </c>
      <c r="H124" s="14"/>
      <c r="I124" s="61">
        <v>0.91</v>
      </c>
      <c r="J124" s="12">
        <f t="shared" si="6"/>
        <v>0</v>
      </c>
      <c r="K124" s="11">
        <f t="shared" si="4"/>
        <v>0.91</v>
      </c>
      <c r="L124" s="70"/>
      <c r="M124" s="9">
        <f t="shared" si="5"/>
        <v>72.8</v>
      </c>
      <c r="N124" s="9">
        <f t="shared" si="7"/>
        <v>72.8</v>
      </c>
    </row>
    <row r="125" spans="1:14" s="8" customFormat="1" ht="27.75" customHeight="1">
      <c r="A125" s="44" t="s">
        <v>1371</v>
      </c>
      <c r="C125" s="47">
        <v>854358</v>
      </c>
      <c r="D125" s="56" t="s">
        <v>608</v>
      </c>
      <c r="E125" s="13" t="s">
        <v>0</v>
      </c>
      <c r="F125" s="13">
        <v>5</v>
      </c>
      <c r="G125" s="13">
        <v>100</v>
      </c>
      <c r="H125" s="14"/>
      <c r="I125" s="61">
        <v>1.05</v>
      </c>
      <c r="J125" s="12">
        <f t="shared" si="6"/>
        <v>0</v>
      </c>
      <c r="K125" s="11">
        <f t="shared" si="4"/>
        <v>1.05</v>
      </c>
      <c r="L125" s="70"/>
      <c r="M125" s="9">
        <f t="shared" si="5"/>
        <v>84</v>
      </c>
      <c r="N125" s="9">
        <f t="shared" si="7"/>
        <v>84</v>
      </c>
    </row>
    <row r="126" spans="1:14" s="8" customFormat="1" ht="24" customHeight="1">
      <c r="A126" s="44" t="s">
        <v>1372</v>
      </c>
      <c r="C126" s="47">
        <v>854510</v>
      </c>
      <c r="D126" s="56" t="s">
        <v>607</v>
      </c>
      <c r="E126" s="13" t="s">
        <v>0</v>
      </c>
      <c r="F126" s="13">
        <v>3</v>
      </c>
      <c r="G126" s="13">
        <v>25</v>
      </c>
      <c r="H126" s="14"/>
      <c r="I126" s="61">
        <v>1.32</v>
      </c>
      <c r="J126" s="12">
        <f t="shared" si="6"/>
        <v>0</v>
      </c>
      <c r="K126" s="11">
        <f t="shared" si="4"/>
        <v>1.32</v>
      </c>
      <c r="L126" s="10"/>
      <c r="M126" s="9">
        <f t="shared" si="5"/>
        <v>105.60000000000001</v>
      </c>
      <c r="N126" s="9">
        <f t="shared" si="7"/>
        <v>105.6</v>
      </c>
    </row>
    <row r="127" spans="1:14" s="8" customFormat="1" ht="34.5" customHeight="1">
      <c r="A127" s="44" t="s">
        <v>1373</v>
      </c>
      <c r="C127" s="47">
        <v>855000</v>
      </c>
      <c r="D127" s="56" t="s">
        <v>606</v>
      </c>
      <c r="E127" s="13" t="s">
        <v>0</v>
      </c>
      <c r="F127" s="13">
        <v>7</v>
      </c>
      <c r="G127" s="13">
        <v>100</v>
      </c>
      <c r="H127" s="14"/>
      <c r="I127" s="61">
        <v>1.33</v>
      </c>
      <c r="J127" s="12">
        <f t="shared" si="6"/>
        <v>0</v>
      </c>
      <c r="K127" s="11">
        <f t="shared" si="4"/>
        <v>1.33</v>
      </c>
      <c r="L127" s="10"/>
      <c r="M127" s="9">
        <f t="shared" si="5"/>
        <v>106.4</v>
      </c>
      <c r="N127" s="9">
        <f t="shared" si="7"/>
        <v>106.4</v>
      </c>
    </row>
    <row r="128" spans="1:14" s="8" customFormat="1" ht="15" customHeight="1">
      <c r="A128" s="44" t="s">
        <v>1374</v>
      </c>
      <c r="C128" s="47">
        <v>855010</v>
      </c>
      <c r="D128" s="56" t="s">
        <v>605</v>
      </c>
      <c r="E128" s="13" t="s">
        <v>0</v>
      </c>
      <c r="F128" s="13">
        <v>4</v>
      </c>
      <c r="G128" s="13">
        <v>100</v>
      </c>
      <c r="H128" s="14"/>
      <c r="I128" s="61">
        <v>1.29</v>
      </c>
      <c r="J128" s="12">
        <f t="shared" si="6"/>
        <v>0</v>
      </c>
      <c r="K128" s="11">
        <f t="shared" si="4"/>
        <v>1.29</v>
      </c>
      <c r="L128" s="70"/>
      <c r="M128" s="9">
        <f t="shared" si="5"/>
        <v>103.2</v>
      </c>
      <c r="N128" s="9">
        <f t="shared" si="7"/>
        <v>103.2</v>
      </c>
    </row>
    <row r="129" spans="1:14" s="8" customFormat="1" ht="15" customHeight="1">
      <c r="A129" s="44" t="s">
        <v>1375</v>
      </c>
      <c r="C129" s="47">
        <v>855012</v>
      </c>
      <c r="D129" s="56" t="s">
        <v>604</v>
      </c>
      <c r="E129" s="13" t="s">
        <v>0</v>
      </c>
      <c r="F129" s="13">
        <v>6</v>
      </c>
      <c r="G129" s="13">
        <v>100</v>
      </c>
      <c r="H129" s="14"/>
      <c r="I129" s="61">
        <v>0.68</v>
      </c>
      <c r="J129" s="12">
        <f t="shared" si="6"/>
        <v>0</v>
      </c>
      <c r="K129" s="11">
        <f t="shared" si="4"/>
        <v>0.68</v>
      </c>
      <c r="L129" s="70"/>
      <c r="M129" s="9">
        <f t="shared" si="5"/>
        <v>54.4</v>
      </c>
      <c r="N129" s="9">
        <f t="shared" si="7"/>
        <v>54.4</v>
      </c>
    </row>
    <row r="130" spans="1:14" s="8" customFormat="1" ht="15" customHeight="1">
      <c r="A130" s="44" t="s">
        <v>1376</v>
      </c>
      <c r="C130" s="47">
        <v>855015</v>
      </c>
      <c r="D130" s="56" t="s">
        <v>603</v>
      </c>
      <c r="E130" s="13" t="s">
        <v>0</v>
      </c>
      <c r="F130" s="13">
        <v>6</v>
      </c>
      <c r="G130" s="13">
        <v>100</v>
      </c>
      <c r="H130" s="14"/>
      <c r="I130" s="61">
        <v>0.68</v>
      </c>
      <c r="J130" s="12">
        <f t="shared" si="6"/>
        <v>0</v>
      </c>
      <c r="K130" s="11">
        <f t="shared" si="4"/>
        <v>0.68</v>
      </c>
      <c r="L130" s="70"/>
      <c r="M130" s="9">
        <f t="shared" si="5"/>
        <v>54.4</v>
      </c>
      <c r="N130" s="9">
        <f t="shared" si="7"/>
        <v>54.4</v>
      </c>
    </row>
    <row r="131" spans="1:14" s="8" customFormat="1" ht="15" customHeight="1">
      <c r="A131" s="44" t="s">
        <v>1377</v>
      </c>
      <c r="C131" s="47">
        <v>855018</v>
      </c>
      <c r="D131" s="56" t="s">
        <v>602</v>
      </c>
      <c r="E131" s="13" t="s">
        <v>0</v>
      </c>
      <c r="F131" s="13">
        <v>6</v>
      </c>
      <c r="G131" s="13">
        <v>100</v>
      </c>
      <c r="H131" s="14"/>
      <c r="I131" s="61">
        <v>0.91</v>
      </c>
      <c r="J131" s="12">
        <f t="shared" si="6"/>
        <v>0</v>
      </c>
      <c r="K131" s="11">
        <f t="shared" si="4"/>
        <v>0.91</v>
      </c>
      <c r="L131" s="70"/>
      <c r="M131" s="9">
        <f t="shared" si="5"/>
        <v>72.8</v>
      </c>
      <c r="N131" s="9">
        <f t="shared" si="7"/>
        <v>72.8</v>
      </c>
    </row>
    <row r="132" spans="1:14" s="8" customFormat="1" ht="15" customHeight="1">
      <c r="A132" s="44" t="s">
        <v>1378</v>
      </c>
      <c r="C132" s="47">
        <v>855022</v>
      </c>
      <c r="D132" s="56" t="s">
        <v>601</v>
      </c>
      <c r="E132" s="13" t="s">
        <v>0</v>
      </c>
      <c r="F132" s="13">
        <v>7</v>
      </c>
      <c r="G132" s="13">
        <v>50</v>
      </c>
      <c r="H132" s="14"/>
      <c r="I132" s="61">
        <v>0.91</v>
      </c>
      <c r="J132" s="12">
        <f t="shared" si="6"/>
        <v>0</v>
      </c>
      <c r="K132" s="11">
        <f t="shared" si="4"/>
        <v>0.91</v>
      </c>
      <c r="L132" s="70"/>
      <c r="M132" s="9">
        <f t="shared" si="5"/>
        <v>72.8</v>
      </c>
      <c r="N132" s="9">
        <f t="shared" si="7"/>
        <v>72.8</v>
      </c>
    </row>
    <row r="133" spans="1:14" s="8" customFormat="1" ht="15" customHeight="1">
      <c r="A133" s="44" t="s">
        <v>1379</v>
      </c>
      <c r="C133" s="47">
        <v>855028</v>
      </c>
      <c r="D133" s="56" t="s">
        <v>600</v>
      </c>
      <c r="E133" s="13" t="s">
        <v>0</v>
      </c>
      <c r="F133" s="13">
        <v>10</v>
      </c>
      <c r="G133" s="13">
        <v>50</v>
      </c>
      <c r="H133" s="14"/>
      <c r="I133" s="61">
        <v>1.22</v>
      </c>
      <c r="J133" s="12">
        <f t="shared" si="6"/>
        <v>0</v>
      </c>
      <c r="K133" s="11">
        <f t="shared" si="4"/>
        <v>1.22</v>
      </c>
      <c r="L133" s="70"/>
      <c r="M133" s="9">
        <f t="shared" si="5"/>
        <v>97.600000000000009</v>
      </c>
      <c r="N133" s="9">
        <f t="shared" si="7"/>
        <v>97.6</v>
      </c>
    </row>
    <row r="134" spans="1:14" s="8" customFormat="1" ht="15" customHeight="1">
      <c r="A134" s="44" t="s">
        <v>1380</v>
      </c>
      <c r="C134" s="47">
        <v>855031</v>
      </c>
      <c r="D134" s="56" t="s">
        <v>599</v>
      </c>
      <c r="E134" s="13" t="s">
        <v>0</v>
      </c>
      <c r="F134" s="13">
        <v>11</v>
      </c>
      <c r="G134" s="13">
        <v>50</v>
      </c>
      <c r="H134" s="14"/>
      <c r="I134" s="61">
        <v>1.29</v>
      </c>
      <c r="J134" s="12">
        <f t="shared" si="6"/>
        <v>0</v>
      </c>
      <c r="K134" s="11">
        <f t="shared" si="4"/>
        <v>1.29</v>
      </c>
      <c r="L134" s="70"/>
      <c r="M134" s="9">
        <f t="shared" si="5"/>
        <v>103.2</v>
      </c>
      <c r="N134" s="9">
        <f t="shared" si="7"/>
        <v>103.2</v>
      </c>
    </row>
    <row r="135" spans="1:14" s="8" customFormat="1" ht="15" customHeight="1">
      <c r="A135" s="44" t="s">
        <v>1381</v>
      </c>
      <c r="C135" s="47">
        <v>855035</v>
      </c>
      <c r="D135" s="56" t="s">
        <v>598</v>
      </c>
      <c r="E135" s="13" t="s">
        <v>0</v>
      </c>
      <c r="F135" s="13">
        <v>12</v>
      </c>
      <c r="G135" s="13">
        <v>50</v>
      </c>
      <c r="H135" s="14"/>
      <c r="I135" s="61">
        <v>1.44</v>
      </c>
      <c r="J135" s="12">
        <f t="shared" si="6"/>
        <v>0</v>
      </c>
      <c r="K135" s="11">
        <f t="shared" si="4"/>
        <v>1.44</v>
      </c>
      <c r="L135" s="70"/>
      <c r="M135" s="9">
        <f t="shared" si="5"/>
        <v>115.2</v>
      </c>
      <c r="N135" s="9">
        <f t="shared" si="7"/>
        <v>115.2</v>
      </c>
    </row>
    <row r="136" spans="1:14" s="8" customFormat="1" ht="15" customHeight="1">
      <c r="A136" s="44" t="s">
        <v>2607</v>
      </c>
      <c r="C136" s="47">
        <v>855038</v>
      </c>
      <c r="D136" s="56" t="s">
        <v>2472</v>
      </c>
      <c r="E136" s="13" t="s">
        <v>0</v>
      </c>
      <c r="F136" s="13">
        <v>15</v>
      </c>
      <c r="G136" s="13">
        <v>25</v>
      </c>
      <c r="H136" s="14"/>
      <c r="I136" s="61">
        <v>1.62</v>
      </c>
      <c r="J136" s="12">
        <f t="shared" si="6"/>
        <v>0</v>
      </c>
      <c r="K136" s="11">
        <f t="shared" si="4"/>
        <v>1.62</v>
      </c>
      <c r="L136" s="70"/>
      <c r="M136" s="9">
        <f t="shared" si="5"/>
        <v>129.6</v>
      </c>
      <c r="N136" s="9">
        <f t="shared" si="7"/>
        <v>129.6</v>
      </c>
    </row>
    <row r="137" spans="1:14" s="8" customFormat="1" ht="15" customHeight="1">
      <c r="A137" s="44" t="s">
        <v>1382</v>
      </c>
      <c r="C137" s="47">
        <v>855042</v>
      </c>
      <c r="D137" s="56" t="s">
        <v>597</v>
      </c>
      <c r="E137" s="13" t="s">
        <v>0</v>
      </c>
      <c r="F137" s="13">
        <v>18</v>
      </c>
      <c r="G137" s="13">
        <v>25</v>
      </c>
      <c r="H137" s="14"/>
      <c r="I137" s="61">
        <v>2.77</v>
      </c>
      <c r="J137" s="12">
        <f t="shared" si="6"/>
        <v>0</v>
      </c>
      <c r="K137" s="11">
        <f t="shared" si="4"/>
        <v>2.77</v>
      </c>
      <c r="L137" s="70"/>
      <c r="M137" s="9">
        <f t="shared" si="5"/>
        <v>221.6</v>
      </c>
      <c r="N137" s="9">
        <f t="shared" si="7"/>
        <v>221.6</v>
      </c>
    </row>
    <row r="138" spans="1:14" s="8" customFormat="1" ht="15" customHeight="1">
      <c r="A138" s="44" t="s">
        <v>1383</v>
      </c>
      <c r="C138" s="47">
        <v>855050</v>
      </c>
      <c r="D138" s="56" t="s">
        <v>596</v>
      </c>
      <c r="E138" s="13" t="s">
        <v>0</v>
      </c>
      <c r="F138" s="13">
        <v>20</v>
      </c>
      <c r="G138" s="13">
        <v>25</v>
      </c>
      <c r="H138" s="14"/>
      <c r="I138" s="61">
        <v>2.9</v>
      </c>
      <c r="J138" s="12">
        <f t="shared" si="6"/>
        <v>0</v>
      </c>
      <c r="K138" s="11">
        <f t="shared" si="4"/>
        <v>2.9</v>
      </c>
      <c r="L138" s="70"/>
      <c r="M138" s="9">
        <f t="shared" si="5"/>
        <v>232</v>
      </c>
      <c r="N138" s="9">
        <f t="shared" si="7"/>
        <v>232</v>
      </c>
    </row>
    <row r="139" spans="1:14" s="8" customFormat="1" ht="15" customHeight="1">
      <c r="A139" s="44" t="s">
        <v>2608</v>
      </c>
      <c r="C139" s="47">
        <v>855054</v>
      </c>
      <c r="D139" s="56" t="s">
        <v>2471</v>
      </c>
      <c r="E139" s="13" t="s">
        <v>0</v>
      </c>
      <c r="F139" s="13">
        <v>24</v>
      </c>
      <c r="G139" s="13">
        <v>15</v>
      </c>
      <c r="H139" s="14"/>
      <c r="I139" s="61">
        <v>3.65</v>
      </c>
      <c r="J139" s="12">
        <f t="shared" si="6"/>
        <v>0</v>
      </c>
      <c r="K139" s="11">
        <f t="shared" si="4"/>
        <v>3.65</v>
      </c>
      <c r="L139" s="70"/>
      <c r="M139" s="9">
        <f t="shared" si="5"/>
        <v>292</v>
      </c>
      <c r="N139" s="9">
        <f t="shared" si="7"/>
        <v>292</v>
      </c>
    </row>
    <row r="140" spans="1:14" s="8" customFormat="1" ht="15" customHeight="1">
      <c r="A140" s="44" t="s">
        <v>1384</v>
      </c>
      <c r="C140" s="47">
        <v>855063</v>
      </c>
      <c r="D140" s="56" t="s">
        <v>595</v>
      </c>
      <c r="E140" s="13" t="s">
        <v>0</v>
      </c>
      <c r="F140" s="13">
        <v>33</v>
      </c>
      <c r="G140" s="13">
        <v>15</v>
      </c>
      <c r="H140" s="14"/>
      <c r="I140" s="61">
        <v>4.2300000000000004</v>
      </c>
      <c r="J140" s="12">
        <f t="shared" si="6"/>
        <v>0</v>
      </c>
      <c r="K140" s="11">
        <f t="shared" si="4"/>
        <v>4.2300000000000004</v>
      </c>
      <c r="L140" s="70"/>
      <c r="M140" s="9">
        <f t="shared" si="5"/>
        <v>338.40000000000003</v>
      </c>
      <c r="N140" s="9">
        <f t="shared" si="7"/>
        <v>338.4</v>
      </c>
    </row>
    <row r="141" spans="1:14" s="8" customFormat="1" ht="15" customHeight="1">
      <c r="A141" s="44" t="s">
        <v>1385</v>
      </c>
      <c r="C141" s="47">
        <v>855812</v>
      </c>
      <c r="D141" s="56" t="s">
        <v>594</v>
      </c>
      <c r="E141" s="13" t="s">
        <v>0</v>
      </c>
      <c r="F141" s="13">
        <v>6</v>
      </c>
      <c r="G141" s="13">
        <v>100</v>
      </c>
      <c r="H141" s="14"/>
      <c r="I141" s="61">
        <v>0.76</v>
      </c>
      <c r="J141" s="12">
        <f t="shared" si="6"/>
        <v>0</v>
      </c>
      <c r="K141" s="11">
        <f t="shared" si="4"/>
        <v>0.76</v>
      </c>
      <c r="L141" s="70"/>
      <c r="M141" s="9">
        <f t="shared" si="5"/>
        <v>60.800000000000004</v>
      </c>
      <c r="N141" s="9">
        <f t="shared" si="7"/>
        <v>60.8</v>
      </c>
    </row>
    <row r="142" spans="1:14" s="8" customFormat="1" ht="15" customHeight="1">
      <c r="A142" s="44" t="s">
        <v>1386</v>
      </c>
      <c r="C142" s="47">
        <v>855815</v>
      </c>
      <c r="D142" s="56" t="s">
        <v>593</v>
      </c>
      <c r="E142" s="13" t="s">
        <v>0</v>
      </c>
      <c r="F142" s="13">
        <v>6</v>
      </c>
      <c r="G142" s="13">
        <v>100</v>
      </c>
      <c r="H142" s="14"/>
      <c r="I142" s="61">
        <v>0.79</v>
      </c>
      <c r="J142" s="12">
        <f t="shared" si="6"/>
        <v>0</v>
      </c>
      <c r="K142" s="11">
        <f t="shared" si="4"/>
        <v>0.79</v>
      </c>
      <c r="L142" s="70"/>
      <c r="M142" s="9">
        <f t="shared" si="5"/>
        <v>63.2</v>
      </c>
      <c r="N142" s="9">
        <f t="shared" si="7"/>
        <v>63.2</v>
      </c>
    </row>
    <row r="143" spans="1:14" s="8" customFormat="1" ht="15" customHeight="1">
      <c r="A143" s="44" t="s">
        <v>1387</v>
      </c>
      <c r="C143" s="47">
        <v>855818</v>
      </c>
      <c r="D143" s="56" t="s">
        <v>592</v>
      </c>
      <c r="E143" s="13" t="s">
        <v>0</v>
      </c>
      <c r="F143" s="13">
        <v>6</v>
      </c>
      <c r="G143" s="13">
        <v>100</v>
      </c>
      <c r="H143" s="14"/>
      <c r="I143" s="61">
        <v>1.0900000000000001</v>
      </c>
      <c r="J143" s="12">
        <f t="shared" si="6"/>
        <v>0</v>
      </c>
      <c r="K143" s="11">
        <f t="shared" si="4"/>
        <v>1.0900000000000001</v>
      </c>
      <c r="L143" s="70"/>
      <c r="M143" s="9">
        <f t="shared" si="5"/>
        <v>87.2</v>
      </c>
      <c r="N143" s="9">
        <f t="shared" si="7"/>
        <v>87.2</v>
      </c>
    </row>
    <row r="144" spans="1:14" s="8" customFormat="1" ht="15" customHeight="1">
      <c r="A144" s="44" t="s">
        <v>1388</v>
      </c>
      <c r="C144" s="47">
        <v>855822</v>
      </c>
      <c r="D144" s="56" t="s">
        <v>591</v>
      </c>
      <c r="E144" s="13" t="s">
        <v>0</v>
      </c>
      <c r="F144" s="13">
        <v>7</v>
      </c>
      <c r="G144" s="13">
        <v>50</v>
      </c>
      <c r="H144" s="14"/>
      <c r="I144" s="61">
        <v>1.1200000000000001</v>
      </c>
      <c r="J144" s="12">
        <f t="shared" si="6"/>
        <v>0</v>
      </c>
      <c r="K144" s="11">
        <f t="shared" ref="K144:K210" si="8">I144*((100-J144)/100)</f>
        <v>1.1200000000000001</v>
      </c>
      <c r="L144" s="70"/>
      <c r="M144" s="9">
        <f t="shared" ref="M144:M210" si="9">_xlfn.CEILING.MATH(I144*$N$2,0.02)</f>
        <v>89.600000000000009</v>
      </c>
      <c r="N144" s="9">
        <f t="shared" si="7"/>
        <v>89.6</v>
      </c>
    </row>
    <row r="145" spans="1:14" s="8" customFormat="1" ht="15" customHeight="1">
      <c r="A145" s="44" t="s">
        <v>1389</v>
      </c>
      <c r="C145" s="47">
        <v>855828</v>
      </c>
      <c r="D145" s="56" t="s">
        <v>590</v>
      </c>
      <c r="E145" s="13" t="s">
        <v>0</v>
      </c>
      <c r="F145" s="13">
        <v>10</v>
      </c>
      <c r="G145" s="13">
        <v>50</v>
      </c>
      <c r="H145" s="14"/>
      <c r="I145" s="61">
        <v>1.3800000000000001</v>
      </c>
      <c r="J145" s="12">
        <f t="shared" si="6"/>
        <v>0</v>
      </c>
      <c r="K145" s="11">
        <f t="shared" si="8"/>
        <v>1.3800000000000001</v>
      </c>
      <c r="L145" s="70"/>
      <c r="M145" s="9">
        <f t="shared" si="9"/>
        <v>110.4</v>
      </c>
      <c r="N145" s="9">
        <f t="shared" si="7"/>
        <v>110.4</v>
      </c>
    </row>
    <row r="146" spans="1:14" s="8" customFormat="1" ht="15" customHeight="1">
      <c r="A146" s="44" t="s">
        <v>1390</v>
      </c>
      <c r="C146" s="47">
        <v>855831</v>
      </c>
      <c r="D146" s="56" t="s">
        <v>589</v>
      </c>
      <c r="E146" s="13" t="s">
        <v>0</v>
      </c>
      <c r="F146" s="13">
        <v>13</v>
      </c>
      <c r="G146" s="13">
        <v>50</v>
      </c>
      <c r="H146" s="14"/>
      <c r="I146" s="61">
        <v>1.68</v>
      </c>
      <c r="J146" s="12">
        <f t="shared" si="6"/>
        <v>0</v>
      </c>
      <c r="K146" s="11">
        <f t="shared" si="8"/>
        <v>1.68</v>
      </c>
      <c r="L146" s="70"/>
      <c r="M146" s="9">
        <f t="shared" si="9"/>
        <v>134.4</v>
      </c>
      <c r="N146" s="9">
        <f t="shared" si="7"/>
        <v>134.4</v>
      </c>
    </row>
    <row r="147" spans="1:14" s="8" customFormat="1" ht="32.25" customHeight="1">
      <c r="A147" s="44" t="s">
        <v>1391</v>
      </c>
      <c r="C147" s="47">
        <v>870141</v>
      </c>
      <c r="D147" s="56" t="s">
        <v>3904</v>
      </c>
      <c r="E147" s="13" t="s">
        <v>0</v>
      </c>
      <c r="F147" s="13">
        <v>2</v>
      </c>
      <c r="G147" s="13">
        <v>200</v>
      </c>
      <c r="H147" s="14"/>
      <c r="I147" s="61">
        <v>0.18</v>
      </c>
      <c r="J147" s="12">
        <f t="shared" si="6"/>
        <v>0</v>
      </c>
      <c r="K147" s="11">
        <f t="shared" si="8"/>
        <v>0.18</v>
      </c>
      <c r="L147" s="73"/>
      <c r="M147" s="9">
        <f t="shared" si="9"/>
        <v>14.4</v>
      </c>
      <c r="N147" s="9">
        <f t="shared" si="7"/>
        <v>14.4</v>
      </c>
    </row>
    <row r="148" spans="1:14" s="8" customFormat="1" ht="32.25" customHeight="1">
      <c r="A148" s="44" t="s">
        <v>1392</v>
      </c>
      <c r="C148" s="47">
        <v>870158</v>
      </c>
      <c r="D148" s="56" t="s">
        <v>3905</v>
      </c>
      <c r="E148" s="13" t="s">
        <v>0</v>
      </c>
      <c r="F148" s="13">
        <v>2</v>
      </c>
      <c r="G148" s="13">
        <v>300</v>
      </c>
      <c r="H148" s="14"/>
      <c r="I148" s="61">
        <v>0.31</v>
      </c>
      <c r="J148" s="12">
        <f t="shared" si="6"/>
        <v>0</v>
      </c>
      <c r="K148" s="11">
        <f t="shared" si="8"/>
        <v>0.31</v>
      </c>
      <c r="L148" s="73"/>
      <c r="M148" s="9">
        <f t="shared" si="9"/>
        <v>24.8</v>
      </c>
      <c r="N148" s="9">
        <f t="shared" si="7"/>
        <v>24.8</v>
      </c>
    </row>
    <row r="149" spans="1:14" s="8" customFormat="1" ht="27" customHeight="1">
      <c r="A149" s="44" t="s">
        <v>1393</v>
      </c>
      <c r="C149" s="47">
        <v>870240</v>
      </c>
      <c r="D149" s="56" t="s">
        <v>588</v>
      </c>
      <c r="E149" s="13" t="s">
        <v>0</v>
      </c>
      <c r="F149" s="13">
        <v>1</v>
      </c>
      <c r="G149" s="13">
        <v>500</v>
      </c>
      <c r="H149" s="14"/>
      <c r="I149" s="61">
        <v>0.14000000000000001</v>
      </c>
      <c r="J149" s="12">
        <f t="shared" si="6"/>
        <v>0</v>
      </c>
      <c r="K149" s="11">
        <f t="shared" si="8"/>
        <v>0.14000000000000001</v>
      </c>
      <c r="L149" s="73"/>
      <c r="M149" s="9">
        <f t="shared" si="9"/>
        <v>11.200000000000001</v>
      </c>
      <c r="N149" s="9">
        <f t="shared" si="7"/>
        <v>11.2</v>
      </c>
    </row>
    <row r="150" spans="1:14" s="8" customFormat="1" ht="27" customHeight="1">
      <c r="A150" s="44" t="s">
        <v>1394</v>
      </c>
      <c r="C150" s="47">
        <v>870250</v>
      </c>
      <c r="D150" s="56" t="s">
        <v>587</v>
      </c>
      <c r="E150" s="13" t="s">
        <v>0</v>
      </c>
      <c r="F150" s="13">
        <v>2</v>
      </c>
      <c r="G150" s="13">
        <v>500</v>
      </c>
      <c r="H150" s="14"/>
      <c r="I150" s="61">
        <v>0.18</v>
      </c>
      <c r="J150" s="12">
        <f t="shared" ref="J150:J213" si="10">$J$13</f>
        <v>0</v>
      </c>
      <c r="K150" s="11">
        <f t="shared" si="8"/>
        <v>0.18</v>
      </c>
      <c r="L150" s="73"/>
      <c r="M150" s="9">
        <f t="shared" si="9"/>
        <v>14.4</v>
      </c>
      <c r="N150" s="9">
        <f t="shared" ref="N150:N216" si="11">M150*(100-J150)/100</f>
        <v>14.4</v>
      </c>
    </row>
    <row r="151" spans="1:14" s="8" customFormat="1" ht="15" customHeight="1">
      <c r="A151" s="44" t="s">
        <v>1395</v>
      </c>
      <c r="C151" s="47">
        <v>872018</v>
      </c>
      <c r="D151" s="56" t="s">
        <v>586</v>
      </c>
      <c r="E151" s="13" t="s">
        <v>0</v>
      </c>
      <c r="F151" s="13">
        <v>33</v>
      </c>
      <c r="G151" s="13">
        <v>50</v>
      </c>
      <c r="H151" s="14"/>
      <c r="I151" s="61">
        <v>1.93</v>
      </c>
      <c r="J151" s="12">
        <f t="shared" si="10"/>
        <v>0</v>
      </c>
      <c r="K151" s="11">
        <f t="shared" si="8"/>
        <v>1.93</v>
      </c>
      <c r="L151" s="70"/>
      <c r="M151" s="9">
        <f t="shared" si="9"/>
        <v>154.4</v>
      </c>
      <c r="N151" s="9">
        <f t="shared" si="11"/>
        <v>154.4</v>
      </c>
    </row>
    <row r="152" spans="1:14" s="8" customFormat="1" ht="15" customHeight="1">
      <c r="A152" s="44" t="s">
        <v>1396</v>
      </c>
      <c r="C152" s="47">
        <v>872023</v>
      </c>
      <c r="D152" s="56" t="s">
        <v>585</v>
      </c>
      <c r="E152" s="13" t="s">
        <v>0</v>
      </c>
      <c r="F152" s="13">
        <v>56</v>
      </c>
      <c r="G152" s="13">
        <v>50</v>
      </c>
      <c r="H152" s="14"/>
      <c r="I152" s="61">
        <v>3.67</v>
      </c>
      <c r="J152" s="12">
        <f t="shared" si="10"/>
        <v>0</v>
      </c>
      <c r="K152" s="11">
        <f t="shared" si="8"/>
        <v>3.67</v>
      </c>
      <c r="L152" s="70"/>
      <c r="M152" s="9">
        <f t="shared" si="9"/>
        <v>293.60000000000002</v>
      </c>
      <c r="N152" s="9">
        <f t="shared" si="11"/>
        <v>293.60000000000002</v>
      </c>
    </row>
    <row r="153" spans="1:14" s="8" customFormat="1" ht="15" customHeight="1">
      <c r="A153" s="44" t="s">
        <v>1397</v>
      </c>
      <c r="C153" s="47">
        <v>872029</v>
      </c>
      <c r="D153" s="56" t="s">
        <v>584</v>
      </c>
      <c r="E153" s="13" t="s">
        <v>0</v>
      </c>
      <c r="F153" s="13">
        <v>111</v>
      </c>
      <c r="G153" s="13">
        <v>50</v>
      </c>
      <c r="H153" s="14"/>
      <c r="I153" s="61">
        <v>5.1000000000000005</v>
      </c>
      <c r="J153" s="12">
        <f t="shared" si="10"/>
        <v>0</v>
      </c>
      <c r="K153" s="11">
        <f t="shared" si="8"/>
        <v>5.1000000000000005</v>
      </c>
      <c r="L153" s="70"/>
      <c r="M153" s="9">
        <f t="shared" si="9"/>
        <v>408</v>
      </c>
      <c r="N153" s="9">
        <f t="shared" si="11"/>
        <v>408</v>
      </c>
    </row>
    <row r="154" spans="1:14" s="8" customFormat="1" ht="15" customHeight="1">
      <c r="A154" s="44" t="s">
        <v>1398</v>
      </c>
      <c r="C154" s="47">
        <v>880015</v>
      </c>
      <c r="D154" s="56" t="s">
        <v>583</v>
      </c>
      <c r="E154" s="13" t="s">
        <v>0</v>
      </c>
      <c r="F154" s="13">
        <v>180</v>
      </c>
      <c r="G154" s="13">
        <v>10</v>
      </c>
      <c r="H154" s="14"/>
      <c r="I154" s="61">
        <v>36.82</v>
      </c>
      <c r="J154" s="12">
        <f t="shared" si="10"/>
        <v>0</v>
      </c>
      <c r="K154" s="11">
        <f t="shared" si="8"/>
        <v>36.82</v>
      </c>
      <c r="L154" s="70"/>
      <c r="M154" s="9">
        <f t="shared" si="9"/>
        <v>2945.6</v>
      </c>
      <c r="N154" s="9">
        <f t="shared" si="11"/>
        <v>2945.6</v>
      </c>
    </row>
    <row r="155" spans="1:14" s="8" customFormat="1" ht="15" customHeight="1">
      <c r="A155" s="44" t="s">
        <v>1399</v>
      </c>
      <c r="C155" s="47">
        <v>880017</v>
      </c>
      <c r="D155" s="56" t="s">
        <v>582</v>
      </c>
      <c r="E155" s="13" t="s">
        <v>0</v>
      </c>
      <c r="F155" s="13">
        <v>234</v>
      </c>
      <c r="G155" s="13">
        <v>10</v>
      </c>
      <c r="H155" s="14"/>
      <c r="I155" s="61">
        <v>36.82</v>
      </c>
      <c r="J155" s="12">
        <f t="shared" si="10"/>
        <v>0</v>
      </c>
      <c r="K155" s="11">
        <f t="shared" si="8"/>
        <v>36.82</v>
      </c>
      <c r="L155" s="70"/>
      <c r="M155" s="9">
        <f t="shared" si="9"/>
        <v>2945.6</v>
      </c>
      <c r="N155" s="9">
        <f t="shared" si="11"/>
        <v>2945.6</v>
      </c>
    </row>
    <row r="156" spans="1:14" s="8" customFormat="1" ht="15" customHeight="1">
      <c r="A156" s="44" t="s">
        <v>1400</v>
      </c>
      <c r="C156" s="47">
        <v>880018</v>
      </c>
      <c r="D156" s="56" t="s">
        <v>581</v>
      </c>
      <c r="E156" s="13" t="s">
        <v>0</v>
      </c>
      <c r="F156" s="13">
        <v>209</v>
      </c>
      <c r="G156" s="13">
        <v>10</v>
      </c>
      <c r="H156" s="14"/>
      <c r="I156" s="61">
        <v>41.25</v>
      </c>
      <c r="J156" s="12">
        <f t="shared" si="10"/>
        <v>0</v>
      </c>
      <c r="K156" s="11">
        <f t="shared" si="8"/>
        <v>41.25</v>
      </c>
      <c r="L156" s="70"/>
      <c r="M156" s="9">
        <f t="shared" si="9"/>
        <v>3300</v>
      </c>
      <c r="N156" s="9">
        <f t="shared" si="11"/>
        <v>3300</v>
      </c>
    </row>
    <row r="157" spans="1:14" s="8" customFormat="1" ht="15" customHeight="1">
      <c r="A157" s="44" t="s">
        <v>1401</v>
      </c>
      <c r="C157" s="47">
        <v>880021</v>
      </c>
      <c r="D157" s="56" t="s">
        <v>580</v>
      </c>
      <c r="E157" s="13" t="s">
        <v>0</v>
      </c>
      <c r="F157" s="13">
        <v>232</v>
      </c>
      <c r="G157" s="13">
        <v>10</v>
      </c>
      <c r="H157" s="14"/>
      <c r="I157" s="61">
        <v>44.19</v>
      </c>
      <c r="J157" s="12">
        <f t="shared" si="10"/>
        <v>0</v>
      </c>
      <c r="K157" s="11">
        <f t="shared" si="8"/>
        <v>44.19</v>
      </c>
      <c r="L157" s="70"/>
      <c r="M157" s="9">
        <f t="shared" si="9"/>
        <v>3535.2000000000003</v>
      </c>
      <c r="N157" s="9">
        <f t="shared" si="11"/>
        <v>3535.2</v>
      </c>
    </row>
    <row r="158" spans="1:14" s="8" customFormat="1" ht="15" customHeight="1">
      <c r="A158" s="44" t="s">
        <v>1402</v>
      </c>
      <c r="C158" s="47">
        <v>880022</v>
      </c>
      <c r="D158" s="56" t="s">
        <v>579</v>
      </c>
      <c r="E158" s="13" t="s">
        <v>0</v>
      </c>
      <c r="F158" s="13">
        <v>158</v>
      </c>
      <c r="G158" s="13">
        <v>10</v>
      </c>
      <c r="H158" s="14"/>
      <c r="I158" s="61">
        <v>47.14</v>
      </c>
      <c r="J158" s="12">
        <f t="shared" si="10"/>
        <v>0</v>
      </c>
      <c r="K158" s="11">
        <f t="shared" si="8"/>
        <v>47.14</v>
      </c>
      <c r="L158" s="70"/>
      <c r="M158" s="9">
        <f t="shared" si="9"/>
        <v>3771.2000000000003</v>
      </c>
      <c r="N158" s="9">
        <f t="shared" si="11"/>
        <v>3771.2</v>
      </c>
    </row>
    <row r="159" spans="1:14" s="8" customFormat="1" ht="15" customHeight="1">
      <c r="A159" s="44" t="s">
        <v>1403</v>
      </c>
      <c r="C159" s="47">
        <v>880027</v>
      </c>
      <c r="D159" s="56" t="s">
        <v>578</v>
      </c>
      <c r="E159" s="13" t="s">
        <v>0</v>
      </c>
      <c r="F159" s="13">
        <v>233</v>
      </c>
      <c r="G159" s="13">
        <v>10</v>
      </c>
      <c r="H159" s="14"/>
      <c r="I159" s="61">
        <v>50.08</v>
      </c>
      <c r="J159" s="12">
        <f t="shared" si="10"/>
        <v>0</v>
      </c>
      <c r="K159" s="11">
        <f t="shared" si="8"/>
        <v>50.08</v>
      </c>
      <c r="L159" s="70"/>
      <c r="M159" s="9">
        <f t="shared" si="9"/>
        <v>4006.4</v>
      </c>
      <c r="N159" s="9">
        <f t="shared" si="11"/>
        <v>4006.4</v>
      </c>
    </row>
    <row r="160" spans="1:14" s="8" customFormat="1" ht="15" customHeight="1">
      <c r="A160" s="44" t="s">
        <v>1404</v>
      </c>
      <c r="C160" s="47">
        <v>880028</v>
      </c>
      <c r="D160" s="56" t="s">
        <v>577</v>
      </c>
      <c r="E160" s="13" t="s">
        <v>0</v>
      </c>
      <c r="F160" s="13">
        <v>161</v>
      </c>
      <c r="G160" s="13">
        <v>10</v>
      </c>
      <c r="H160" s="14"/>
      <c r="I160" s="61">
        <v>51.56</v>
      </c>
      <c r="J160" s="12">
        <f t="shared" si="10"/>
        <v>0</v>
      </c>
      <c r="K160" s="11">
        <f t="shared" si="8"/>
        <v>51.56</v>
      </c>
      <c r="L160" s="70"/>
      <c r="M160" s="9">
        <f t="shared" si="9"/>
        <v>4124.8</v>
      </c>
      <c r="N160" s="9">
        <f t="shared" si="11"/>
        <v>4124.8</v>
      </c>
    </row>
    <row r="161" spans="1:14" s="8" customFormat="1" ht="15" customHeight="1">
      <c r="A161" s="44" t="s">
        <v>1405</v>
      </c>
      <c r="C161" s="47">
        <v>880033</v>
      </c>
      <c r="D161" s="56" t="s">
        <v>576</v>
      </c>
      <c r="E161" s="13" t="s">
        <v>0</v>
      </c>
      <c r="F161" s="13">
        <v>257</v>
      </c>
      <c r="G161" s="13">
        <v>10</v>
      </c>
      <c r="H161" s="14"/>
      <c r="I161" s="61">
        <v>51.56</v>
      </c>
      <c r="J161" s="12">
        <f t="shared" si="10"/>
        <v>0</v>
      </c>
      <c r="K161" s="11">
        <f t="shared" si="8"/>
        <v>51.56</v>
      </c>
      <c r="L161" s="70"/>
      <c r="M161" s="9">
        <f t="shared" si="9"/>
        <v>4124.8</v>
      </c>
      <c r="N161" s="9">
        <f t="shared" si="11"/>
        <v>4124.8</v>
      </c>
    </row>
    <row r="162" spans="1:14" s="8" customFormat="1" ht="15" customHeight="1">
      <c r="A162" s="44" t="s">
        <v>1406</v>
      </c>
      <c r="C162" s="47">
        <v>880035</v>
      </c>
      <c r="D162" s="56" t="s">
        <v>575</v>
      </c>
      <c r="E162" s="13" t="s">
        <v>0</v>
      </c>
      <c r="F162" s="13">
        <v>277</v>
      </c>
      <c r="G162" s="13">
        <v>10</v>
      </c>
      <c r="H162" s="14"/>
      <c r="I162" s="61">
        <v>53.02</v>
      </c>
      <c r="J162" s="12">
        <f t="shared" si="10"/>
        <v>0</v>
      </c>
      <c r="K162" s="11">
        <f t="shared" si="8"/>
        <v>53.02</v>
      </c>
      <c r="L162" s="70"/>
      <c r="M162" s="9">
        <f t="shared" si="9"/>
        <v>4241.6000000000004</v>
      </c>
      <c r="N162" s="9">
        <f t="shared" si="11"/>
        <v>4241.6000000000004</v>
      </c>
    </row>
    <row r="163" spans="1:14" s="8" customFormat="1" ht="15" customHeight="1">
      <c r="A163" s="44" t="s">
        <v>1407</v>
      </c>
      <c r="C163" s="47">
        <v>880042</v>
      </c>
      <c r="D163" s="56" t="s">
        <v>574</v>
      </c>
      <c r="E163" s="13" t="s">
        <v>0</v>
      </c>
      <c r="F163" s="13">
        <v>300</v>
      </c>
      <c r="G163" s="13">
        <v>10</v>
      </c>
      <c r="H163" s="14"/>
      <c r="I163" s="61">
        <v>61.86</v>
      </c>
      <c r="J163" s="12">
        <f t="shared" si="10"/>
        <v>0</v>
      </c>
      <c r="K163" s="11">
        <f t="shared" si="8"/>
        <v>61.86</v>
      </c>
      <c r="L163" s="70"/>
      <c r="M163" s="9">
        <f t="shared" si="9"/>
        <v>4948.8</v>
      </c>
      <c r="N163" s="9">
        <f t="shared" si="11"/>
        <v>4948.8</v>
      </c>
    </row>
    <row r="164" spans="1:14" s="8" customFormat="1" ht="15" customHeight="1">
      <c r="A164" s="44" t="s">
        <v>1408</v>
      </c>
      <c r="C164" s="47">
        <v>880048</v>
      </c>
      <c r="D164" s="56" t="s">
        <v>573</v>
      </c>
      <c r="E164" s="13" t="s">
        <v>0</v>
      </c>
      <c r="F164" s="13">
        <v>320</v>
      </c>
      <c r="G164" s="13">
        <v>10</v>
      </c>
      <c r="H164" s="14"/>
      <c r="I164" s="61">
        <v>64.8</v>
      </c>
      <c r="J164" s="12">
        <f t="shared" si="10"/>
        <v>0</v>
      </c>
      <c r="K164" s="11">
        <f t="shared" si="8"/>
        <v>64.8</v>
      </c>
      <c r="L164" s="70"/>
      <c r="M164" s="9">
        <f t="shared" si="9"/>
        <v>5184</v>
      </c>
      <c r="N164" s="9">
        <f t="shared" si="11"/>
        <v>5184</v>
      </c>
    </row>
    <row r="165" spans="1:14" s="8" customFormat="1" ht="15" customHeight="1">
      <c r="A165" s="44" t="s">
        <v>1409</v>
      </c>
      <c r="C165" s="47">
        <v>880054</v>
      </c>
      <c r="D165" s="56" t="s">
        <v>572</v>
      </c>
      <c r="E165" s="13" t="s">
        <v>0</v>
      </c>
      <c r="F165" s="13">
        <v>350</v>
      </c>
      <c r="G165" s="13">
        <v>10</v>
      </c>
      <c r="H165" s="14"/>
      <c r="I165" s="61">
        <v>69.22</v>
      </c>
      <c r="J165" s="12">
        <f t="shared" si="10"/>
        <v>0</v>
      </c>
      <c r="K165" s="11">
        <f t="shared" si="8"/>
        <v>69.22</v>
      </c>
      <c r="L165" s="70"/>
      <c r="M165" s="9">
        <f t="shared" si="9"/>
        <v>5537.6</v>
      </c>
      <c r="N165" s="9">
        <f t="shared" si="11"/>
        <v>5537.6</v>
      </c>
    </row>
    <row r="166" spans="1:14" s="8" customFormat="1" ht="15" customHeight="1">
      <c r="A166" s="44" t="s">
        <v>1410</v>
      </c>
      <c r="C166" s="47">
        <v>880057</v>
      </c>
      <c r="D166" s="56" t="s">
        <v>571</v>
      </c>
      <c r="E166" s="13" t="s">
        <v>0</v>
      </c>
      <c r="F166" s="13">
        <v>340</v>
      </c>
      <c r="G166" s="13">
        <v>10</v>
      </c>
      <c r="H166" s="14"/>
      <c r="I166" s="61">
        <v>69.22</v>
      </c>
      <c r="J166" s="12">
        <f t="shared" si="10"/>
        <v>0</v>
      </c>
      <c r="K166" s="11">
        <f t="shared" si="8"/>
        <v>69.22</v>
      </c>
      <c r="L166" s="70"/>
      <c r="M166" s="9">
        <f t="shared" si="9"/>
        <v>5537.6</v>
      </c>
      <c r="N166" s="9">
        <f t="shared" si="11"/>
        <v>5537.6</v>
      </c>
    </row>
    <row r="167" spans="1:14" s="8" customFormat="1" ht="15" customHeight="1">
      <c r="A167" s="44" t="s">
        <v>1411</v>
      </c>
      <c r="C167" s="47">
        <v>880060</v>
      </c>
      <c r="D167" s="56" t="s">
        <v>570</v>
      </c>
      <c r="E167" s="13" t="s">
        <v>0</v>
      </c>
      <c r="F167" s="13">
        <v>421</v>
      </c>
      <c r="G167" s="13">
        <v>10</v>
      </c>
      <c r="H167" s="14"/>
      <c r="I167" s="61">
        <v>72.17</v>
      </c>
      <c r="J167" s="12">
        <f t="shared" si="10"/>
        <v>0</v>
      </c>
      <c r="K167" s="11">
        <f t="shared" si="8"/>
        <v>72.17</v>
      </c>
      <c r="L167" s="70"/>
      <c r="M167" s="9">
        <f t="shared" si="9"/>
        <v>5773.6</v>
      </c>
      <c r="N167" s="9">
        <f t="shared" si="11"/>
        <v>5773.6</v>
      </c>
    </row>
    <row r="168" spans="1:14" s="8" customFormat="1" ht="15" customHeight="1">
      <c r="A168" s="44" t="s">
        <v>1412</v>
      </c>
      <c r="C168" s="47">
        <v>880076</v>
      </c>
      <c r="D168" s="56" t="s">
        <v>569</v>
      </c>
      <c r="E168" s="13" t="s">
        <v>0</v>
      </c>
      <c r="F168" s="13">
        <v>406</v>
      </c>
      <c r="G168" s="13">
        <v>10</v>
      </c>
      <c r="H168" s="14"/>
      <c r="I168" s="61">
        <v>88.37</v>
      </c>
      <c r="J168" s="12">
        <f t="shared" si="10"/>
        <v>0</v>
      </c>
      <c r="K168" s="11">
        <f t="shared" si="8"/>
        <v>88.37</v>
      </c>
      <c r="L168" s="70"/>
      <c r="M168" s="9">
        <f t="shared" si="9"/>
        <v>7069.6</v>
      </c>
      <c r="N168" s="9">
        <f t="shared" si="11"/>
        <v>7069.6</v>
      </c>
    </row>
    <row r="169" spans="1:14" s="8" customFormat="1" ht="15" customHeight="1">
      <c r="A169" s="44" t="s">
        <v>1413</v>
      </c>
      <c r="C169" s="47">
        <v>880089</v>
      </c>
      <c r="D169" s="56" t="s">
        <v>568</v>
      </c>
      <c r="E169" s="13" t="s">
        <v>0</v>
      </c>
      <c r="F169" s="13">
        <v>732</v>
      </c>
      <c r="G169" s="13">
        <v>10</v>
      </c>
      <c r="H169" s="14"/>
      <c r="I169" s="61">
        <v>106.04</v>
      </c>
      <c r="J169" s="12">
        <f t="shared" si="10"/>
        <v>0</v>
      </c>
      <c r="K169" s="11">
        <f t="shared" si="8"/>
        <v>106.04</v>
      </c>
      <c r="L169" s="70"/>
      <c r="M169" s="9">
        <f t="shared" si="9"/>
        <v>8483.2000000000007</v>
      </c>
      <c r="N169" s="9">
        <f t="shared" si="11"/>
        <v>8483.2000000000007</v>
      </c>
    </row>
    <row r="170" spans="1:14" s="8" customFormat="1" ht="15" customHeight="1">
      <c r="A170" s="44" t="s">
        <v>1414</v>
      </c>
      <c r="C170" s="47">
        <v>880108</v>
      </c>
      <c r="D170" s="56" t="s">
        <v>567</v>
      </c>
      <c r="E170" s="13" t="s">
        <v>0</v>
      </c>
      <c r="F170" s="13">
        <v>834</v>
      </c>
      <c r="G170" s="13">
        <v>10</v>
      </c>
      <c r="H170" s="14"/>
      <c r="I170" s="61">
        <v>110.45</v>
      </c>
      <c r="J170" s="12">
        <f t="shared" si="10"/>
        <v>0</v>
      </c>
      <c r="K170" s="11">
        <f t="shared" si="8"/>
        <v>110.45</v>
      </c>
      <c r="L170" s="70"/>
      <c r="M170" s="9">
        <f t="shared" si="9"/>
        <v>8836</v>
      </c>
      <c r="N170" s="9">
        <f t="shared" si="11"/>
        <v>8836</v>
      </c>
    </row>
    <row r="171" spans="1:14" s="8" customFormat="1" ht="15" customHeight="1">
      <c r="A171" s="44" t="s">
        <v>1415</v>
      </c>
      <c r="C171" s="47">
        <v>880114</v>
      </c>
      <c r="D171" s="56" t="s">
        <v>566</v>
      </c>
      <c r="E171" s="13" t="s">
        <v>0</v>
      </c>
      <c r="F171" s="13">
        <v>1766</v>
      </c>
      <c r="G171" s="13">
        <v>5</v>
      </c>
      <c r="H171" s="14"/>
      <c r="I171" s="61">
        <v>120.77</v>
      </c>
      <c r="J171" s="12">
        <f t="shared" si="10"/>
        <v>0</v>
      </c>
      <c r="K171" s="11">
        <f t="shared" si="8"/>
        <v>120.77</v>
      </c>
      <c r="L171" s="70"/>
      <c r="M171" s="9">
        <f t="shared" si="9"/>
        <v>9661.6</v>
      </c>
      <c r="N171" s="9">
        <f t="shared" si="11"/>
        <v>9661.6</v>
      </c>
    </row>
    <row r="172" spans="1:14" s="8" customFormat="1" ht="15" customHeight="1">
      <c r="A172" s="44" t="s">
        <v>1416</v>
      </c>
      <c r="C172" s="47">
        <v>880133</v>
      </c>
      <c r="D172" s="56" t="s">
        <v>565</v>
      </c>
      <c r="E172" s="13" t="s">
        <v>0</v>
      </c>
      <c r="F172" s="13">
        <v>1440</v>
      </c>
      <c r="G172" s="13">
        <v>5</v>
      </c>
      <c r="H172" s="14"/>
      <c r="I172" s="61">
        <v>134.02000000000001</v>
      </c>
      <c r="J172" s="12">
        <f t="shared" si="10"/>
        <v>0</v>
      </c>
      <c r="K172" s="11">
        <f t="shared" si="8"/>
        <v>134.02000000000001</v>
      </c>
      <c r="L172" s="70"/>
      <c r="M172" s="9">
        <f t="shared" si="9"/>
        <v>10721.6</v>
      </c>
      <c r="N172" s="9">
        <f t="shared" si="11"/>
        <v>10721.6</v>
      </c>
    </row>
    <row r="173" spans="1:14" s="8" customFormat="1" ht="15" customHeight="1">
      <c r="A173" s="44" t="s">
        <v>1417</v>
      </c>
      <c r="C173" s="47">
        <v>880139</v>
      </c>
      <c r="D173" s="56" t="s">
        <v>830</v>
      </c>
      <c r="E173" s="13" t="s">
        <v>0</v>
      </c>
      <c r="F173" s="13">
        <v>1680</v>
      </c>
      <c r="G173" s="13">
        <v>5</v>
      </c>
      <c r="H173" s="14"/>
      <c r="I173" s="61">
        <v>139.91</v>
      </c>
      <c r="J173" s="12">
        <f t="shared" si="10"/>
        <v>0</v>
      </c>
      <c r="K173" s="11">
        <f t="shared" si="8"/>
        <v>139.91</v>
      </c>
      <c r="L173" s="70"/>
      <c r="M173" s="9">
        <f t="shared" si="9"/>
        <v>11192.800000000001</v>
      </c>
      <c r="N173" s="9">
        <f t="shared" si="11"/>
        <v>11192.8</v>
      </c>
    </row>
    <row r="174" spans="1:14" s="8" customFormat="1" ht="15" customHeight="1">
      <c r="A174" s="44" t="s">
        <v>1418</v>
      </c>
      <c r="C174" s="47">
        <v>880159</v>
      </c>
      <c r="D174" s="56" t="s">
        <v>564</v>
      </c>
      <c r="E174" s="13" t="s">
        <v>0</v>
      </c>
      <c r="F174" s="13">
        <v>1900</v>
      </c>
      <c r="G174" s="13">
        <v>5</v>
      </c>
      <c r="H174" s="14"/>
      <c r="I174" s="61">
        <v>156.11000000000001</v>
      </c>
      <c r="J174" s="12">
        <f t="shared" si="10"/>
        <v>0</v>
      </c>
      <c r="K174" s="11">
        <f t="shared" si="8"/>
        <v>156.11000000000001</v>
      </c>
      <c r="L174" s="70"/>
      <c r="M174" s="9">
        <f t="shared" si="9"/>
        <v>12488.800000000001</v>
      </c>
      <c r="N174" s="9">
        <f t="shared" si="11"/>
        <v>12488.8</v>
      </c>
    </row>
    <row r="175" spans="1:14" s="8" customFormat="1" ht="15" customHeight="1">
      <c r="A175" s="44" t="s">
        <v>1419</v>
      </c>
      <c r="C175" s="47">
        <v>880168</v>
      </c>
      <c r="D175" s="56" t="s">
        <v>563</v>
      </c>
      <c r="E175" s="13" t="s">
        <v>0</v>
      </c>
      <c r="F175" s="13">
        <v>2049</v>
      </c>
      <c r="G175" s="13">
        <v>5</v>
      </c>
      <c r="H175" s="14"/>
      <c r="I175" s="61">
        <v>184.08</v>
      </c>
      <c r="J175" s="12">
        <f t="shared" si="10"/>
        <v>0</v>
      </c>
      <c r="K175" s="11">
        <f t="shared" si="8"/>
        <v>184.08</v>
      </c>
      <c r="L175" s="70"/>
      <c r="M175" s="9">
        <f t="shared" si="9"/>
        <v>14726.4</v>
      </c>
      <c r="N175" s="9">
        <f t="shared" si="11"/>
        <v>14726.4</v>
      </c>
    </row>
    <row r="176" spans="1:14" s="8" customFormat="1" ht="15" customHeight="1">
      <c r="A176" s="44" t="s">
        <v>1420</v>
      </c>
      <c r="C176" s="47">
        <v>880219</v>
      </c>
      <c r="D176" s="56" t="s">
        <v>4089</v>
      </c>
      <c r="E176" s="13" t="s">
        <v>0</v>
      </c>
      <c r="F176" s="13">
        <v>2819</v>
      </c>
      <c r="G176" s="13">
        <v>5</v>
      </c>
      <c r="H176" s="14"/>
      <c r="I176" s="61">
        <v>283.06</v>
      </c>
      <c r="J176" s="12">
        <f t="shared" si="10"/>
        <v>0</v>
      </c>
      <c r="K176" s="11">
        <f t="shared" si="8"/>
        <v>283.06</v>
      </c>
      <c r="L176" s="70"/>
      <c r="M176" s="9">
        <f t="shared" si="9"/>
        <v>22644.799999999999</v>
      </c>
      <c r="N176" s="9">
        <f t="shared" si="11"/>
        <v>22644.799999999999</v>
      </c>
    </row>
    <row r="177" spans="1:14" s="8" customFormat="1" ht="15" customHeight="1">
      <c r="A177" s="44" t="s">
        <v>3895</v>
      </c>
      <c r="C177" s="47" t="s">
        <v>3895</v>
      </c>
      <c r="D177" s="56" t="s">
        <v>3906</v>
      </c>
      <c r="E177" s="13" t="s">
        <v>0</v>
      </c>
      <c r="F177" s="13">
        <v>3250</v>
      </c>
      <c r="G177" s="13">
        <v>5</v>
      </c>
      <c r="H177" s="14"/>
      <c r="I177" s="61">
        <v>272.16000000000003</v>
      </c>
      <c r="J177" s="12">
        <f t="shared" si="10"/>
        <v>0</v>
      </c>
      <c r="K177" s="11">
        <f t="shared" si="8"/>
        <v>272.16000000000003</v>
      </c>
      <c r="L177" s="53"/>
      <c r="M177" s="9">
        <f t="shared" si="9"/>
        <v>21772.799999999999</v>
      </c>
      <c r="N177" s="9">
        <f t="shared" si="11"/>
        <v>21772.799999999999</v>
      </c>
    </row>
    <row r="178" spans="1:14" s="8" customFormat="1" ht="15" customHeight="1">
      <c r="A178" s="44" t="s">
        <v>1421</v>
      </c>
      <c r="C178" s="47">
        <v>880273</v>
      </c>
      <c r="D178" s="56" t="s">
        <v>562</v>
      </c>
      <c r="E178" s="13" t="s">
        <v>0</v>
      </c>
      <c r="F178" s="13">
        <v>4000</v>
      </c>
      <c r="G178" s="13">
        <v>3</v>
      </c>
      <c r="H178" s="14"/>
      <c r="I178" s="61" t="s">
        <v>2</v>
      </c>
      <c r="J178" s="12">
        <f t="shared" si="10"/>
        <v>0</v>
      </c>
      <c r="K178" s="61" t="s">
        <v>2</v>
      </c>
      <c r="L178" s="70"/>
      <c r="M178" s="9" t="s">
        <v>2</v>
      </c>
      <c r="N178" s="9" t="s">
        <v>2</v>
      </c>
    </row>
    <row r="179" spans="1:14" s="8" customFormat="1" ht="15.75" customHeight="1">
      <c r="A179" s="62" t="s">
        <v>1422</v>
      </c>
      <c r="C179" s="47">
        <v>880324</v>
      </c>
      <c r="D179" s="56" t="s">
        <v>831</v>
      </c>
      <c r="E179" s="13" t="s">
        <v>0</v>
      </c>
      <c r="F179" s="13">
        <v>6990</v>
      </c>
      <c r="G179" s="13">
        <v>1</v>
      </c>
      <c r="H179" s="14"/>
      <c r="I179" s="61" t="s">
        <v>2</v>
      </c>
      <c r="J179" s="12">
        <f t="shared" si="10"/>
        <v>0</v>
      </c>
      <c r="K179" s="61" t="s">
        <v>2</v>
      </c>
      <c r="L179" s="70"/>
      <c r="M179" s="9" t="s">
        <v>2</v>
      </c>
      <c r="N179" s="9" t="s">
        <v>2</v>
      </c>
    </row>
    <row r="180" spans="1:14" s="8" customFormat="1" ht="15.75" customHeight="1">
      <c r="A180" s="62" t="s">
        <v>3896</v>
      </c>
      <c r="C180" s="47">
        <v>880368</v>
      </c>
      <c r="D180" s="56" t="s">
        <v>3893</v>
      </c>
      <c r="E180" s="13" t="s">
        <v>0</v>
      </c>
      <c r="F180" s="13">
        <v>8200</v>
      </c>
      <c r="G180" s="13">
        <v>1</v>
      </c>
      <c r="H180" s="14"/>
      <c r="I180" s="61" t="s">
        <v>2</v>
      </c>
      <c r="J180" s="12">
        <f t="shared" si="10"/>
        <v>0</v>
      </c>
      <c r="K180" s="61" t="s">
        <v>2</v>
      </c>
      <c r="L180" s="70"/>
      <c r="M180" s="9" t="s">
        <v>2</v>
      </c>
      <c r="N180" s="9" t="s">
        <v>2</v>
      </c>
    </row>
    <row r="181" spans="1:14" s="8" customFormat="1" ht="15.75" customHeight="1">
      <c r="A181" s="62" t="s">
        <v>3897</v>
      </c>
      <c r="C181" s="47">
        <v>880377</v>
      </c>
      <c r="D181" s="56" t="s">
        <v>3894</v>
      </c>
      <c r="E181" s="13" t="s">
        <v>0</v>
      </c>
      <c r="F181" s="13">
        <v>8500</v>
      </c>
      <c r="G181" s="13">
        <v>1</v>
      </c>
      <c r="H181" s="14"/>
      <c r="I181" s="61" t="s">
        <v>2</v>
      </c>
      <c r="J181" s="12">
        <f t="shared" si="10"/>
        <v>0</v>
      </c>
      <c r="K181" s="61" t="s">
        <v>2</v>
      </c>
      <c r="L181" s="70"/>
      <c r="M181" s="9" t="s">
        <v>2</v>
      </c>
      <c r="N181" s="9" t="s">
        <v>2</v>
      </c>
    </row>
    <row r="182" spans="1:14" s="8" customFormat="1" ht="15.75" customHeight="1">
      <c r="A182" s="62" t="s">
        <v>1423</v>
      </c>
      <c r="C182" s="47">
        <v>880406</v>
      </c>
      <c r="D182" s="56" t="s">
        <v>832</v>
      </c>
      <c r="E182" s="13" t="s">
        <v>0</v>
      </c>
      <c r="F182" s="13">
        <v>8759</v>
      </c>
      <c r="G182" s="13">
        <v>1</v>
      </c>
      <c r="H182" s="14"/>
      <c r="I182" s="61" t="s">
        <v>2</v>
      </c>
      <c r="J182" s="12">
        <f t="shared" si="10"/>
        <v>0</v>
      </c>
      <c r="K182" s="61" t="s">
        <v>2</v>
      </c>
      <c r="L182" s="70"/>
      <c r="M182" s="9" t="s">
        <v>2</v>
      </c>
      <c r="N182" s="9" t="s">
        <v>2</v>
      </c>
    </row>
    <row r="183" spans="1:14" s="8" customFormat="1" ht="15.75" customHeight="1">
      <c r="A183" s="44" t="s">
        <v>2609</v>
      </c>
      <c r="C183" s="47">
        <v>880426</v>
      </c>
      <c r="D183" s="56" t="s">
        <v>2610</v>
      </c>
      <c r="E183" s="13" t="s">
        <v>0</v>
      </c>
      <c r="F183" s="13">
        <v>5333</v>
      </c>
      <c r="G183" s="13">
        <v>1</v>
      </c>
      <c r="H183" s="14"/>
      <c r="I183" s="61" t="s">
        <v>2</v>
      </c>
      <c r="J183" s="12">
        <f t="shared" si="10"/>
        <v>0</v>
      </c>
      <c r="K183" s="61" t="s">
        <v>2</v>
      </c>
      <c r="L183" s="70"/>
      <c r="M183" s="9" t="s">
        <v>2</v>
      </c>
      <c r="N183" s="9" t="s">
        <v>2</v>
      </c>
    </row>
    <row r="184" spans="1:14" s="8" customFormat="1" ht="15.75" customHeight="1">
      <c r="A184" s="44" t="s">
        <v>1424</v>
      </c>
      <c r="C184" s="47">
        <v>880458</v>
      </c>
      <c r="D184" s="56" t="s">
        <v>833</v>
      </c>
      <c r="E184" s="13" t="s">
        <v>0</v>
      </c>
      <c r="F184" s="13">
        <v>12310</v>
      </c>
      <c r="G184" s="13">
        <v>1</v>
      </c>
      <c r="H184" s="14"/>
      <c r="I184" s="61" t="s">
        <v>2</v>
      </c>
      <c r="J184" s="12">
        <f t="shared" si="10"/>
        <v>0</v>
      </c>
      <c r="K184" s="61" t="s">
        <v>2</v>
      </c>
      <c r="L184" s="70"/>
      <c r="M184" s="9" t="s">
        <v>2</v>
      </c>
      <c r="N184" s="9" t="s">
        <v>2</v>
      </c>
    </row>
    <row r="185" spans="1:14" s="8" customFormat="1" ht="15.75" customHeight="1">
      <c r="A185" s="44" t="s">
        <v>1425</v>
      </c>
      <c r="C185" s="47">
        <v>880508</v>
      </c>
      <c r="D185" s="56" t="s">
        <v>834</v>
      </c>
      <c r="E185" s="13" t="s">
        <v>0</v>
      </c>
      <c r="F185" s="13">
        <v>10959</v>
      </c>
      <c r="G185" s="13">
        <v>1</v>
      </c>
      <c r="H185" s="14"/>
      <c r="I185" s="61" t="s">
        <v>2</v>
      </c>
      <c r="J185" s="12">
        <f t="shared" si="10"/>
        <v>0</v>
      </c>
      <c r="K185" s="61" t="s">
        <v>2</v>
      </c>
      <c r="L185" s="70"/>
      <c r="M185" s="9" t="s">
        <v>2</v>
      </c>
      <c r="N185" s="9" t="s">
        <v>2</v>
      </c>
    </row>
    <row r="186" spans="1:14" s="8" customFormat="1" ht="15.75" customHeight="1">
      <c r="A186" s="44" t="s">
        <v>1426</v>
      </c>
      <c r="C186" s="47">
        <v>880609</v>
      </c>
      <c r="D186" s="56" t="s">
        <v>4090</v>
      </c>
      <c r="E186" s="13" t="s">
        <v>0</v>
      </c>
      <c r="F186" s="13">
        <v>13138</v>
      </c>
      <c r="G186" s="13">
        <v>1</v>
      </c>
      <c r="H186" s="14"/>
      <c r="I186" s="61" t="s">
        <v>2</v>
      </c>
      <c r="J186" s="12">
        <f t="shared" si="10"/>
        <v>0</v>
      </c>
      <c r="K186" s="61" t="s">
        <v>2</v>
      </c>
      <c r="L186" s="70"/>
      <c r="M186" s="9" t="s">
        <v>2</v>
      </c>
      <c r="N186" s="9" t="s">
        <v>2</v>
      </c>
    </row>
    <row r="187" spans="1:14" s="8" customFormat="1" ht="15.75" customHeight="1">
      <c r="A187" s="44" t="s">
        <v>1427</v>
      </c>
      <c r="C187" s="47">
        <v>880630</v>
      </c>
      <c r="D187" s="56" t="s">
        <v>4091</v>
      </c>
      <c r="E187" s="13" t="s">
        <v>0</v>
      </c>
      <c r="F187" s="13">
        <v>14000</v>
      </c>
      <c r="G187" s="13">
        <v>1</v>
      </c>
      <c r="H187" s="14"/>
      <c r="I187" s="61" t="s">
        <v>2</v>
      </c>
      <c r="J187" s="12">
        <f t="shared" si="10"/>
        <v>0</v>
      </c>
      <c r="K187" s="61" t="s">
        <v>2</v>
      </c>
      <c r="L187" s="70"/>
      <c r="M187" s="9" t="s">
        <v>2</v>
      </c>
      <c r="N187" s="9" t="s">
        <v>2</v>
      </c>
    </row>
    <row r="188" spans="1:14" s="8" customFormat="1" ht="15.75" customHeight="1">
      <c r="A188" s="44" t="s">
        <v>1428</v>
      </c>
      <c r="C188" s="47">
        <v>880711</v>
      </c>
      <c r="D188" s="56" t="s">
        <v>4092</v>
      </c>
      <c r="E188" s="13" t="s">
        <v>0</v>
      </c>
      <c r="F188" s="13"/>
      <c r="G188" s="13">
        <v>1</v>
      </c>
      <c r="H188" s="14"/>
      <c r="I188" s="61" t="s">
        <v>2</v>
      </c>
      <c r="J188" s="12">
        <f t="shared" si="10"/>
        <v>0</v>
      </c>
      <c r="K188" s="61" t="s">
        <v>2</v>
      </c>
      <c r="L188" s="70"/>
      <c r="M188" s="9" t="s">
        <v>2</v>
      </c>
      <c r="N188" s="9" t="s">
        <v>2</v>
      </c>
    </row>
    <row r="189" spans="1:14" s="8" customFormat="1" ht="18" customHeight="1">
      <c r="A189" s="44" t="s">
        <v>1429</v>
      </c>
      <c r="C189" s="47">
        <v>4621140</v>
      </c>
      <c r="D189" s="56" t="s">
        <v>4093</v>
      </c>
      <c r="E189" s="13" t="s">
        <v>0</v>
      </c>
      <c r="F189" s="13">
        <v>2000</v>
      </c>
      <c r="G189" s="13">
        <v>1</v>
      </c>
      <c r="H189" s="14" t="s">
        <v>92</v>
      </c>
      <c r="I189" s="61" t="s">
        <v>2</v>
      </c>
      <c r="J189" s="12">
        <f t="shared" si="10"/>
        <v>0</v>
      </c>
      <c r="K189" s="61" t="s">
        <v>2</v>
      </c>
      <c r="L189" s="73"/>
      <c r="M189" s="9" t="s">
        <v>2</v>
      </c>
      <c r="N189" s="9" t="s">
        <v>2</v>
      </c>
    </row>
    <row r="190" spans="1:14" s="8" customFormat="1" ht="18" customHeight="1">
      <c r="A190" s="44" t="s">
        <v>1430</v>
      </c>
      <c r="C190" s="47">
        <v>4621169</v>
      </c>
      <c r="D190" s="56" t="s">
        <v>4094</v>
      </c>
      <c r="E190" s="13" t="s">
        <v>0</v>
      </c>
      <c r="F190" s="13">
        <v>2000</v>
      </c>
      <c r="G190" s="13">
        <v>1</v>
      </c>
      <c r="H190" s="14" t="s">
        <v>92</v>
      </c>
      <c r="I190" s="61" t="s">
        <v>2</v>
      </c>
      <c r="J190" s="12">
        <f t="shared" si="10"/>
        <v>0</v>
      </c>
      <c r="K190" s="61" t="s">
        <v>2</v>
      </c>
      <c r="L190" s="73"/>
      <c r="M190" s="9" t="s">
        <v>2</v>
      </c>
      <c r="N190" s="9" t="s">
        <v>2</v>
      </c>
    </row>
    <row r="191" spans="1:14" s="8" customFormat="1" ht="18" customHeight="1">
      <c r="A191" s="44" t="s">
        <v>1431</v>
      </c>
      <c r="C191" s="47">
        <v>4621220</v>
      </c>
      <c r="D191" s="56" t="s">
        <v>4095</v>
      </c>
      <c r="E191" s="13" t="s">
        <v>0</v>
      </c>
      <c r="F191" s="13">
        <v>2500</v>
      </c>
      <c r="G191" s="13">
        <v>1</v>
      </c>
      <c r="H191" s="14" t="s">
        <v>92</v>
      </c>
      <c r="I191" s="61" t="s">
        <v>2</v>
      </c>
      <c r="J191" s="12">
        <f t="shared" si="10"/>
        <v>0</v>
      </c>
      <c r="K191" s="61" t="s">
        <v>2</v>
      </c>
      <c r="L191" s="73"/>
      <c r="M191" s="9" t="s">
        <v>2</v>
      </c>
      <c r="N191" s="9" t="s">
        <v>2</v>
      </c>
    </row>
    <row r="192" spans="1:14" s="8" customFormat="1" ht="18" customHeight="1">
      <c r="A192" s="44" t="s">
        <v>1432</v>
      </c>
      <c r="C192" s="47">
        <v>4621273</v>
      </c>
      <c r="D192" s="56" t="s">
        <v>4096</v>
      </c>
      <c r="E192" s="13" t="s">
        <v>0</v>
      </c>
      <c r="F192" s="13">
        <v>4000</v>
      </c>
      <c r="G192" s="13">
        <v>1</v>
      </c>
      <c r="H192" s="14" t="s">
        <v>92</v>
      </c>
      <c r="I192" s="61" t="s">
        <v>2</v>
      </c>
      <c r="J192" s="12">
        <f t="shared" si="10"/>
        <v>0</v>
      </c>
      <c r="K192" s="61" t="s">
        <v>2</v>
      </c>
      <c r="L192" s="73"/>
      <c r="M192" s="9" t="s">
        <v>2</v>
      </c>
      <c r="N192" s="9" t="s">
        <v>2</v>
      </c>
    </row>
    <row r="193" spans="1:14" s="8" customFormat="1" ht="15.75" customHeight="1">
      <c r="A193" s="44" t="s">
        <v>1433</v>
      </c>
      <c r="C193" s="47">
        <v>4621324</v>
      </c>
      <c r="D193" s="56" t="s">
        <v>4096</v>
      </c>
      <c r="E193" s="13" t="s">
        <v>0</v>
      </c>
      <c r="F193" s="13">
        <v>4447</v>
      </c>
      <c r="G193" s="13">
        <v>1</v>
      </c>
      <c r="H193" s="14" t="s">
        <v>92</v>
      </c>
      <c r="I193" s="61" t="s">
        <v>2</v>
      </c>
      <c r="J193" s="12">
        <f t="shared" si="10"/>
        <v>0</v>
      </c>
      <c r="K193" s="61" t="s">
        <v>2</v>
      </c>
      <c r="L193" s="73"/>
      <c r="M193" s="9" t="s">
        <v>2</v>
      </c>
      <c r="N193" s="9" t="s">
        <v>2</v>
      </c>
    </row>
    <row r="194" spans="1:14" s="8" customFormat="1" ht="32.25" customHeight="1">
      <c r="A194" s="44" t="s">
        <v>1434</v>
      </c>
      <c r="C194" s="47">
        <v>909010</v>
      </c>
      <c r="D194" s="56" t="s">
        <v>561</v>
      </c>
      <c r="E194" s="13" t="s">
        <v>0</v>
      </c>
      <c r="F194" s="13">
        <v>317</v>
      </c>
      <c r="G194" s="13">
        <v>6</v>
      </c>
      <c r="H194" s="14"/>
      <c r="I194" s="61">
        <v>89.72</v>
      </c>
      <c r="J194" s="12">
        <f t="shared" si="10"/>
        <v>0</v>
      </c>
      <c r="K194" s="11">
        <f t="shared" si="8"/>
        <v>89.72</v>
      </c>
      <c r="L194" s="70"/>
      <c r="M194" s="9">
        <f t="shared" si="9"/>
        <v>7177.6</v>
      </c>
      <c r="N194" s="9">
        <f t="shared" si="11"/>
        <v>7177.6</v>
      </c>
    </row>
    <row r="195" spans="1:14" s="8" customFormat="1" ht="32.25" customHeight="1">
      <c r="A195" s="44" t="s">
        <v>1435</v>
      </c>
      <c r="C195" s="47">
        <v>909011</v>
      </c>
      <c r="D195" s="56" t="s">
        <v>560</v>
      </c>
      <c r="E195" s="13" t="s">
        <v>0</v>
      </c>
      <c r="F195" s="13">
        <v>317</v>
      </c>
      <c r="G195" s="13">
        <v>6</v>
      </c>
      <c r="H195" s="14"/>
      <c r="I195" s="61">
        <v>89.72</v>
      </c>
      <c r="J195" s="12">
        <f t="shared" si="10"/>
        <v>0</v>
      </c>
      <c r="K195" s="11">
        <f t="shared" si="8"/>
        <v>89.72</v>
      </c>
      <c r="L195" s="70"/>
      <c r="M195" s="9">
        <f t="shared" si="9"/>
        <v>7177.6</v>
      </c>
      <c r="N195" s="9">
        <f t="shared" si="11"/>
        <v>7177.6</v>
      </c>
    </row>
    <row r="196" spans="1:14" s="8" customFormat="1" ht="32.25" customHeight="1">
      <c r="A196" s="44" t="s">
        <v>1436</v>
      </c>
      <c r="C196" s="47">
        <v>909060</v>
      </c>
      <c r="D196" s="56" t="s">
        <v>559</v>
      </c>
      <c r="E196" s="13" t="s">
        <v>0</v>
      </c>
      <c r="F196" s="13">
        <v>680</v>
      </c>
      <c r="G196" s="13">
        <v>9</v>
      </c>
      <c r="H196" s="14"/>
      <c r="I196" s="61">
        <v>160.94</v>
      </c>
      <c r="J196" s="12">
        <f t="shared" si="10"/>
        <v>0</v>
      </c>
      <c r="K196" s="11">
        <f t="shared" si="8"/>
        <v>160.94</v>
      </c>
      <c r="L196" s="70"/>
      <c r="M196" s="9">
        <f t="shared" si="9"/>
        <v>12875.2</v>
      </c>
      <c r="N196" s="9">
        <f t="shared" si="11"/>
        <v>12875.2</v>
      </c>
    </row>
    <row r="197" spans="1:14" s="8" customFormat="1" ht="32.25" customHeight="1">
      <c r="A197" s="44" t="s">
        <v>1437</v>
      </c>
      <c r="C197" s="47">
        <v>909061</v>
      </c>
      <c r="D197" s="56" t="s">
        <v>558</v>
      </c>
      <c r="E197" s="13" t="s">
        <v>0</v>
      </c>
      <c r="F197" s="13">
        <v>680</v>
      </c>
      <c r="G197" s="13">
        <v>9</v>
      </c>
      <c r="H197" s="14"/>
      <c r="I197" s="61">
        <v>160.94</v>
      </c>
      <c r="J197" s="12">
        <f t="shared" si="10"/>
        <v>0</v>
      </c>
      <c r="K197" s="11">
        <f t="shared" si="8"/>
        <v>160.94</v>
      </c>
      <c r="L197" s="70"/>
      <c r="M197" s="9">
        <f t="shared" si="9"/>
        <v>12875.2</v>
      </c>
      <c r="N197" s="9">
        <f t="shared" si="11"/>
        <v>12875.2</v>
      </c>
    </row>
    <row r="198" spans="1:14" s="8" customFormat="1" ht="15" customHeight="1">
      <c r="A198" s="44" t="s">
        <v>1438</v>
      </c>
      <c r="C198" s="47">
        <v>909120</v>
      </c>
      <c r="D198" s="56" t="s">
        <v>557</v>
      </c>
      <c r="E198" s="13" t="s">
        <v>0</v>
      </c>
      <c r="F198" s="13">
        <v>88</v>
      </c>
      <c r="G198" s="13">
        <v>2</v>
      </c>
      <c r="H198" s="14"/>
      <c r="I198" s="61">
        <v>26.07</v>
      </c>
      <c r="J198" s="12">
        <f t="shared" si="10"/>
        <v>0</v>
      </c>
      <c r="K198" s="11">
        <f t="shared" si="8"/>
        <v>26.07</v>
      </c>
      <c r="L198" s="70"/>
      <c r="M198" s="9">
        <f t="shared" si="9"/>
        <v>2085.6</v>
      </c>
      <c r="N198" s="9">
        <f t="shared" si="11"/>
        <v>2085.6</v>
      </c>
    </row>
    <row r="199" spans="1:14" s="8" customFormat="1" ht="15" customHeight="1">
      <c r="A199" s="44" t="s">
        <v>1439</v>
      </c>
      <c r="C199" s="47">
        <v>909121</v>
      </c>
      <c r="D199" s="56" t="s">
        <v>835</v>
      </c>
      <c r="E199" s="13" t="s">
        <v>0</v>
      </c>
      <c r="F199" s="13">
        <v>88</v>
      </c>
      <c r="G199" s="13">
        <v>2</v>
      </c>
      <c r="H199" s="14"/>
      <c r="I199" s="61">
        <v>26.07</v>
      </c>
      <c r="J199" s="12">
        <f t="shared" si="10"/>
        <v>0</v>
      </c>
      <c r="K199" s="11">
        <f t="shared" si="8"/>
        <v>26.07</v>
      </c>
      <c r="L199" s="70"/>
      <c r="M199" s="9">
        <f t="shared" si="9"/>
        <v>2085.6</v>
      </c>
      <c r="N199" s="9">
        <f t="shared" si="11"/>
        <v>2085.6</v>
      </c>
    </row>
    <row r="200" spans="1:14" s="8" customFormat="1" ht="15" customHeight="1">
      <c r="A200" s="44" t="s">
        <v>1440</v>
      </c>
      <c r="C200" s="47">
        <v>909200</v>
      </c>
      <c r="D200" s="56" t="s">
        <v>836</v>
      </c>
      <c r="E200" s="13" t="s">
        <v>0</v>
      </c>
      <c r="F200" s="13">
        <v>6</v>
      </c>
      <c r="G200" s="13">
        <v>10</v>
      </c>
      <c r="H200" s="14"/>
      <c r="I200" s="61">
        <v>1.76</v>
      </c>
      <c r="J200" s="12">
        <f t="shared" si="10"/>
        <v>0</v>
      </c>
      <c r="K200" s="11">
        <f t="shared" si="8"/>
        <v>1.76</v>
      </c>
      <c r="L200" s="70"/>
      <c r="M200" s="9">
        <f t="shared" si="9"/>
        <v>140.80000000000001</v>
      </c>
      <c r="N200" s="9">
        <f t="shared" si="11"/>
        <v>140.80000000000001</v>
      </c>
    </row>
    <row r="201" spans="1:14" s="8" customFormat="1" ht="15" customHeight="1">
      <c r="A201" s="44" t="s">
        <v>1441</v>
      </c>
      <c r="C201" s="47">
        <v>909201</v>
      </c>
      <c r="D201" s="56" t="s">
        <v>837</v>
      </c>
      <c r="E201" s="13" t="s">
        <v>0</v>
      </c>
      <c r="F201" s="13">
        <v>6</v>
      </c>
      <c r="G201" s="13">
        <v>10</v>
      </c>
      <c r="H201" s="14"/>
      <c r="I201" s="61">
        <v>1.76</v>
      </c>
      <c r="J201" s="12">
        <f t="shared" si="10"/>
        <v>0</v>
      </c>
      <c r="K201" s="11">
        <f t="shared" si="8"/>
        <v>1.76</v>
      </c>
      <c r="L201" s="70"/>
      <c r="M201" s="9">
        <f t="shared" si="9"/>
        <v>140.80000000000001</v>
      </c>
      <c r="N201" s="9">
        <f t="shared" si="11"/>
        <v>140.80000000000001</v>
      </c>
    </row>
    <row r="202" spans="1:14" s="8" customFormat="1" ht="15" customHeight="1">
      <c r="A202" s="44" t="s">
        <v>1442</v>
      </c>
      <c r="C202" s="47">
        <v>909211</v>
      </c>
      <c r="D202" s="56" t="s">
        <v>838</v>
      </c>
      <c r="E202" s="13" t="s">
        <v>0</v>
      </c>
      <c r="F202" s="13">
        <v>10</v>
      </c>
      <c r="G202" s="13">
        <v>50</v>
      </c>
      <c r="H202" s="14"/>
      <c r="I202" s="61">
        <v>1.76</v>
      </c>
      <c r="J202" s="12">
        <f t="shared" si="10"/>
        <v>0</v>
      </c>
      <c r="K202" s="11">
        <f t="shared" si="8"/>
        <v>1.76</v>
      </c>
      <c r="L202" s="70"/>
      <c r="M202" s="9">
        <f t="shared" si="9"/>
        <v>140.80000000000001</v>
      </c>
      <c r="N202" s="9">
        <f t="shared" si="11"/>
        <v>140.80000000000001</v>
      </c>
    </row>
    <row r="203" spans="1:14" s="8" customFormat="1" ht="24" customHeight="1">
      <c r="A203" s="44" t="s">
        <v>1443</v>
      </c>
      <c r="C203" s="47">
        <v>909920</v>
      </c>
      <c r="D203" s="56" t="s">
        <v>556</v>
      </c>
      <c r="E203" s="13" t="s">
        <v>0</v>
      </c>
      <c r="F203" s="13">
        <v>5</v>
      </c>
      <c r="G203" s="13">
        <v>5</v>
      </c>
      <c r="H203" s="14"/>
      <c r="I203" s="61">
        <v>6.73</v>
      </c>
      <c r="J203" s="12">
        <f t="shared" si="10"/>
        <v>0</v>
      </c>
      <c r="K203" s="11">
        <f t="shared" si="8"/>
        <v>6.73</v>
      </c>
      <c r="L203" s="73"/>
      <c r="M203" s="9">
        <f t="shared" si="9"/>
        <v>538.4</v>
      </c>
      <c r="N203" s="9">
        <f t="shared" si="11"/>
        <v>538.4</v>
      </c>
    </row>
    <row r="204" spans="1:14" s="8" customFormat="1" ht="24" customHeight="1">
      <c r="A204" s="44" t="s">
        <v>1444</v>
      </c>
      <c r="C204" s="47">
        <v>909940</v>
      </c>
      <c r="D204" s="56" t="s">
        <v>555</v>
      </c>
      <c r="E204" s="13" t="s">
        <v>0</v>
      </c>
      <c r="F204" s="13">
        <v>7</v>
      </c>
      <c r="G204" s="13">
        <v>1</v>
      </c>
      <c r="H204" s="14"/>
      <c r="I204" s="61">
        <v>21.82</v>
      </c>
      <c r="J204" s="12">
        <f t="shared" si="10"/>
        <v>0</v>
      </c>
      <c r="K204" s="11">
        <f t="shared" si="8"/>
        <v>21.82</v>
      </c>
      <c r="L204" s="73"/>
      <c r="M204" s="9">
        <f t="shared" si="9"/>
        <v>1745.6000000000001</v>
      </c>
      <c r="N204" s="9">
        <f t="shared" si="11"/>
        <v>1745.6</v>
      </c>
    </row>
    <row r="205" spans="1:14" s="8" customFormat="1" ht="15" customHeight="1">
      <c r="A205" s="44" t="s">
        <v>1445</v>
      </c>
      <c r="C205" s="47">
        <v>3017017</v>
      </c>
      <c r="D205" s="56" t="s">
        <v>839</v>
      </c>
      <c r="E205" s="13" t="s">
        <v>0</v>
      </c>
      <c r="F205" s="13">
        <v>36</v>
      </c>
      <c r="G205" s="13">
        <v>50</v>
      </c>
      <c r="H205" s="14" t="s">
        <v>62</v>
      </c>
      <c r="I205" s="61">
        <v>5.63</v>
      </c>
      <c r="J205" s="12">
        <f t="shared" si="10"/>
        <v>0</v>
      </c>
      <c r="K205" s="11">
        <f t="shared" si="8"/>
        <v>5.63</v>
      </c>
      <c r="L205" s="70"/>
      <c r="M205" s="9">
        <f t="shared" si="9"/>
        <v>450.40000000000003</v>
      </c>
      <c r="N205" s="9">
        <f t="shared" si="11"/>
        <v>450.4</v>
      </c>
    </row>
    <row r="206" spans="1:14" s="8" customFormat="1" ht="15" customHeight="1">
      <c r="A206" s="44" t="s">
        <v>1446</v>
      </c>
      <c r="C206" s="47">
        <v>3017022</v>
      </c>
      <c r="D206" s="56" t="s">
        <v>840</v>
      </c>
      <c r="E206" s="13" t="s">
        <v>0</v>
      </c>
      <c r="F206" s="13">
        <v>44</v>
      </c>
      <c r="G206" s="13">
        <v>50</v>
      </c>
      <c r="H206" s="14" t="s">
        <v>62</v>
      </c>
      <c r="I206" s="61">
        <v>6.28</v>
      </c>
      <c r="J206" s="12">
        <f t="shared" si="10"/>
        <v>0</v>
      </c>
      <c r="K206" s="11">
        <f t="shared" si="8"/>
        <v>6.28</v>
      </c>
      <c r="L206" s="70"/>
      <c r="M206" s="9">
        <f t="shared" si="9"/>
        <v>502.40000000000003</v>
      </c>
      <c r="N206" s="9">
        <f t="shared" si="11"/>
        <v>502.4</v>
      </c>
    </row>
    <row r="207" spans="1:14" s="8" customFormat="1" ht="15" customHeight="1">
      <c r="A207" s="44" t="s">
        <v>1447</v>
      </c>
      <c r="C207" s="47">
        <v>3017030</v>
      </c>
      <c r="D207" s="56" t="s">
        <v>841</v>
      </c>
      <c r="E207" s="13" t="s">
        <v>0</v>
      </c>
      <c r="F207" s="13">
        <v>46</v>
      </c>
      <c r="G207" s="13">
        <v>50</v>
      </c>
      <c r="H207" s="14" t="s">
        <v>62</v>
      </c>
      <c r="I207" s="61">
        <v>6.78</v>
      </c>
      <c r="J207" s="12">
        <f t="shared" si="10"/>
        <v>0</v>
      </c>
      <c r="K207" s="11">
        <f t="shared" si="8"/>
        <v>6.78</v>
      </c>
      <c r="L207" s="70"/>
      <c r="M207" s="9">
        <f t="shared" si="9"/>
        <v>542.4</v>
      </c>
      <c r="N207" s="9">
        <f t="shared" si="11"/>
        <v>542.4</v>
      </c>
    </row>
    <row r="208" spans="1:14" s="8" customFormat="1" ht="15" customHeight="1">
      <c r="A208" s="44" t="s">
        <v>1448</v>
      </c>
      <c r="C208" s="47">
        <v>3017034</v>
      </c>
      <c r="D208" s="56" t="s">
        <v>842</v>
      </c>
      <c r="E208" s="13" t="s">
        <v>0</v>
      </c>
      <c r="F208" s="13">
        <v>52</v>
      </c>
      <c r="G208" s="13">
        <v>50</v>
      </c>
      <c r="H208" s="14" t="s">
        <v>62</v>
      </c>
      <c r="I208" s="61">
        <v>6.72</v>
      </c>
      <c r="J208" s="12">
        <f t="shared" si="10"/>
        <v>0</v>
      </c>
      <c r="K208" s="11">
        <f t="shared" si="8"/>
        <v>6.72</v>
      </c>
      <c r="L208" s="70"/>
      <c r="M208" s="9">
        <f t="shared" si="9"/>
        <v>537.6</v>
      </c>
      <c r="N208" s="9">
        <f t="shared" si="11"/>
        <v>537.6</v>
      </c>
    </row>
    <row r="209" spans="1:14" s="8" customFormat="1" ht="15" customHeight="1">
      <c r="A209" s="44" t="s">
        <v>1449</v>
      </c>
      <c r="C209" s="47">
        <v>3017042</v>
      </c>
      <c r="D209" s="56" t="s">
        <v>843</v>
      </c>
      <c r="E209" s="13" t="s">
        <v>0</v>
      </c>
      <c r="F209" s="13">
        <v>56</v>
      </c>
      <c r="G209" s="13">
        <v>50</v>
      </c>
      <c r="H209" s="14" t="s">
        <v>62</v>
      </c>
      <c r="I209" s="61">
        <v>7.04</v>
      </c>
      <c r="J209" s="12">
        <f t="shared" si="10"/>
        <v>0</v>
      </c>
      <c r="K209" s="11">
        <f t="shared" si="8"/>
        <v>7.04</v>
      </c>
      <c r="L209" s="70"/>
      <c r="M209" s="9">
        <f t="shared" si="9"/>
        <v>563.20000000000005</v>
      </c>
      <c r="N209" s="9">
        <f t="shared" si="11"/>
        <v>563.20000000000005</v>
      </c>
    </row>
    <row r="210" spans="1:14" s="8" customFormat="1" ht="15" customHeight="1">
      <c r="A210" s="44" t="s">
        <v>1450</v>
      </c>
      <c r="C210" s="47">
        <v>3017051</v>
      </c>
      <c r="D210" s="56" t="s">
        <v>554</v>
      </c>
      <c r="E210" s="13" t="s">
        <v>0</v>
      </c>
      <c r="F210" s="13">
        <v>62</v>
      </c>
      <c r="G210" s="13">
        <v>50</v>
      </c>
      <c r="H210" s="14" t="s">
        <v>62</v>
      </c>
      <c r="I210" s="61">
        <v>7.43</v>
      </c>
      <c r="J210" s="12">
        <f t="shared" si="10"/>
        <v>0</v>
      </c>
      <c r="K210" s="11">
        <f t="shared" si="8"/>
        <v>7.43</v>
      </c>
      <c r="L210" s="70"/>
      <c r="M210" s="9">
        <f t="shared" si="9"/>
        <v>594.4</v>
      </c>
      <c r="N210" s="9">
        <f t="shared" si="11"/>
        <v>594.4</v>
      </c>
    </row>
    <row r="211" spans="1:14" s="8" customFormat="1" ht="15" customHeight="1">
      <c r="A211" s="44" t="s">
        <v>1451</v>
      </c>
      <c r="C211" s="47">
        <v>3017060</v>
      </c>
      <c r="D211" s="56" t="s">
        <v>553</v>
      </c>
      <c r="E211" s="13" t="s">
        <v>0</v>
      </c>
      <c r="F211" s="13">
        <v>74</v>
      </c>
      <c r="G211" s="13">
        <v>50</v>
      </c>
      <c r="H211" s="14" t="s">
        <v>62</v>
      </c>
      <c r="I211" s="61">
        <v>7.92</v>
      </c>
      <c r="J211" s="12">
        <f t="shared" si="10"/>
        <v>0</v>
      </c>
      <c r="K211" s="11">
        <f t="shared" ref="K211:K274" si="12">I211*((100-J211)/100)</f>
        <v>7.92</v>
      </c>
      <c r="L211" s="70"/>
      <c r="M211" s="9">
        <f t="shared" ref="M211:M274" si="13">_xlfn.CEILING.MATH(I211*$N$2,0.02)</f>
        <v>633.6</v>
      </c>
      <c r="N211" s="9">
        <f t="shared" si="11"/>
        <v>633.6</v>
      </c>
    </row>
    <row r="212" spans="1:14" s="8" customFormat="1" ht="15" customHeight="1">
      <c r="A212" s="44" t="s">
        <v>1452</v>
      </c>
      <c r="C212" s="47">
        <v>3017076</v>
      </c>
      <c r="D212" s="56" t="s">
        <v>552</v>
      </c>
      <c r="E212" s="13" t="s">
        <v>0</v>
      </c>
      <c r="F212" s="13">
        <v>102</v>
      </c>
      <c r="G212" s="13">
        <v>25</v>
      </c>
      <c r="H212" s="14" t="s">
        <v>62</v>
      </c>
      <c r="I212" s="61">
        <v>15.36</v>
      </c>
      <c r="J212" s="12">
        <f t="shared" si="10"/>
        <v>0</v>
      </c>
      <c r="K212" s="11">
        <f t="shared" si="12"/>
        <v>15.36</v>
      </c>
      <c r="L212" s="70"/>
      <c r="M212" s="9">
        <f t="shared" si="13"/>
        <v>1228.8</v>
      </c>
      <c r="N212" s="9">
        <f t="shared" si="11"/>
        <v>1228.8</v>
      </c>
    </row>
    <row r="213" spans="1:14" s="8" customFormat="1" ht="15" customHeight="1">
      <c r="A213" s="44" t="s">
        <v>1453</v>
      </c>
      <c r="C213" s="47">
        <v>3017089</v>
      </c>
      <c r="D213" s="56" t="s">
        <v>551</v>
      </c>
      <c r="E213" s="13" t="s">
        <v>0</v>
      </c>
      <c r="F213" s="13">
        <v>117</v>
      </c>
      <c r="G213" s="13">
        <v>25</v>
      </c>
      <c r="H213" s="14" t="s">
        <v>62</v>
      </c>
      <c r="I213" s="61">
        <v>17.36</v>
      </c>
      <c r="J213" s="12">
        <f t="shared" si="10"/>
        <v>0</v>
      </c>
      <c r="K213" s="11">
        <f t="shared" si="12"/>
        <v>17.36</v>
      </c>
      <c r="L213" s="70"/>
      <c r="M213" s="9">
        <f t="shared" si="13"/>
        <v>1388.8</v>
      </c>
      <c r="N213" s="9">
        <f t="shared" si="11"/>
        <v>1388.8</v>
      </c>
    </row>
    <row r="214" spans="1:14" s="8" customFormat="1" ht="15" customHeight="1">
      <c r="A214" s="44" t="s">
        <v>1454</v>
      </c>
      <c r="C214" s="47">
        <v>3017118</v>
      </c>
      <c r="D214" s="56" t="s">
        <v>550</v>
      </c>
      <c r="E214" s="13" t="s">
        <v>0</v>
      </c>
      <c r="F214" s="13">
        <v>174</v>
      </c>
      <c r="G214" s="13">
        <v>25</v>
      </c>
      <c r="H214" s="14" t="s">
        <v>62</v>
      </c>
      <c r="I214" s="61">
        <v>25.05</v>
      </c>
      <c r="J214" s="12">
        <f t="shared" ref="J214:J277" si="14">$J$13</f>
        <v>0</v>
      </c>
      <c r="K214" s="11">
        <f t="shared" si="12"/>
        <v>25.05</v>
      </c>
      <c r="L214" s="70"/>
      <c r="M214" s="9">
        <f t="shared" si="13"/>
        <v>2004</v>
      </c>
      <c r="N214" s="9">
        <f t="shared" si="11"/>
        <v>2004</v>
      </c>
    </row>
    <row r="215" spans="1:14" s="8" customFormat="1" ht="15" customHeight="1">
      <c r="A215" s="44" t="s">
        <v>1455</v>
      </c>
      <c r="C215" s="47">
        <v>3027068</v>
      </c>
      <c r="D215" s="56" t="s">
        <v>549</v>
      </c>
      <c r="E215" s="13" t="s">
        <v>0</v>
      </c>
      <c r="F215" s="13">
        <v>98</v>
      </c>
      <c r="G215" s="13">
        <v>50</v>
      </c>
      <c r="H215" s="14" t="s">
        <v>62</v>
      </c>
      <c r="I215" s="61">
        <v>12.96</v>
      </c>
      <c r="J215" s="12">
        <f t="shared" si="14"/>
        <v>0</v>
      </c>
      <c r="K215" s="11">
        <f t="shared" si="12"/>
        <v>12.96</v>
      </c>
      <c r="L215" s="70"/>
      <c r="M215" s="9">
        <f t="shared" si="13"/>
        <v>1036.8</v>
      </c>
      <c r="N215" s="9">
        <f t="shared" si="11"/>
        <v>1036.8</v>
      </c>
    </row>
    <row r="216" spans="1:14" s="8" customFormat="1" ht="15" customHeight="1">
      <c r="A216" s="44" t="s">
        <v>1456</v>
      </c>
      <c r="C216" s="47">
        <v>3027076</v>
      </c>
      <c r="D216" s="56" t="s">
        <v>548</v>
      </c>
      <c r="E216" s="13" t="s">
        <v>0</v>
      </c>
      <c r="F216" s="13">
        <v>107</v>
      </c>
      <c r="G216" s="13">
        <v>25</v>
      </c>
      <c r="H216" s="14" t="s">
        <v>62</v>
      </c>
      <c r="I216" s="61">
        <v>14.99</v>
      </c>
      <c r="J216" s="12">
        <f t="shared" si="14"/>
        <v>0</v>
      </c>
      <c r="K216" s="11">
        <f t="shared" si="12"/>
        <v>14.99</v>
      </c>
      <c r="L216" s="70"/>
      <c r="M216" s="9">
        <f t="shared" si="13"/>
        <v>1199.2</v>
      </c>
      <c r="N216" s="9">
        <f t="shared" si="11"/>
        <v>1199.2</v>
      </c>
    </row>
    <row r="217" spans="1:14" s="8" customFormat="1" ht="15" customHeight="1">
      <c r="A217" s="44" t="s">
        <v>1457</v>
      </c>
      <c r="C217" s="47">
        <v>3027085</v>
      </c>
      <c r="D217" s="56" t="s">
        <v>547</v>
      </c>
      <c r="E217" s="13" t="s">
        <v>0</v>
      </c>
      <c r="F217" s="13">
        <v>118</v>
      </c>
      <c r="G217" s="13">
        <v>25</v>
      </c>
      <c r="H217" s="14" t="s">
        <v>62</v>
      </c>
      <c r="I217" s="61">
        <v>21.26</v>
      </c>
      <c r="J217" s="12">
        <f t="shared" si="14"/>
        <v>0</v>
      </c>
      <c r="K217" s="11">
        <f t="shared" si="12"/>
        <v>21.26</v>
      </c>
      <c r="L217" s="70"/>
      <c r="M217" s="9">
        <f t="shared" si="13"/>
        <v>1700.8</v>
      </c>
      <c r="N217" s="9">
        <f t="shared" ref="N217:N280" si="15">M217*(100-J217)/100</f>
        <v>1700.8</v>
      </c>
    </row>
    <row r="218" spans="1:14" s="8" customFormat="1" ht="15" customHeight="1">
      <c r="A218" s="44" t="s">
        <v>1458</v>
      </c>
      <c r="C218" s="47">
        <v>3027089</v>
      </c>
      <c r="D218" s="56" t="s">
        <v>546</v>
      </c>
      <c r="E218" s="13" t="s">
        <v>0</v>
      </c>
      <c r="F218" s="13">
        <v>120</v>
      </c>
      <c r="G218" s="13">
        <v>25</v>
      </c>
      <c r="H218" s="14" t="s">
        <v>62</v>
      </c>
      <c r="I218" s="61">
        <v>16.14</v>
      </c>
      <c r="J218" s="12">
        <f t="shared" si="14"/>
        <v>0</v>
      </c>
      <c r="K218" s="11">
        <f t="shared" si="12"/>
        <v>16.14</v>
      </c>
      <c r="L218" s="70"/>
      <c r="M218" s="9">
        <f t="shared" si="13"/>
        <v>1291.2</v>
      </c>
      <c r="N218" s="9">
        <f t="shared" si="15"/>
        <v>1291.2</v>
      </c>
    </row>
    <row r="219" spans="1:14" s="8" customFormat="1" ht="15" customHeight="1">
      <c r="A219" s="44" t="s">
        <v>1459</v>
      </c>
      <c r="C219" s="47">
        <v>3027105</v>
      </c>
      <c r="D219" s="56" t="s">
        <v>545</v>
      </c>
      <c r="E219" s="13" t="s">
        <v>0</v>
      </c>
      <c r="F219" s="13">
        <v>138</v>
      </c>
      <c r="G219" s="13">
        <v>25</v>
      </c>
      <c r="H219" s="14" t="s">
        <v>62</v>
      </c>
      <c r="I219" s="61">
        <v>19.2</v>
      </c>
      <c r="J219" s="12">
        <f t="shared" si="14"/>
        <v>0</v>
      </c>
      <c r="K219" s="11">
        <f t="shared" si="12"/>
        <v>19.2</v>
      </c>
      <c r="L219" s="70"/>
      <c r="M219" s="9">
        <f t="shared" si="13"/>
        <v>1536</v>
      </c>
      <c r="N219" s="9">
        <f t="shared" si="15"/>
        <v>1536</v>
      </c>
    </row>
    <row r="220" spans="1:14" s="8" customFormat="1" ht="15" customHeight="1">
      <c r="A220" s="44" t="s">
        <v>1460</v>
      </c>
      <c r="C220" s="47">
        <v>3027111</v>
      </c>
      <c r="D220" s="56" t="s">
        <v>544</v>
      </c>
      <c r="E220" s="13" t="s">
        <v>0</v>
      </c>
      <c r="F220" s="13">
        <v>172</v>
      </c>
      <c r="G220" s="13">
        <v>25</v>
      </c>
      <c r="H220" s="14" t="s">
        <v>62</v>
      </c>
      <c r="I220" s="61">
        <v>19.830000000000002</v>
      </c>
      <c r="J220" s="12">
        <f t="shared" si="14"/>
        <v>0</v>
      </c>
      <c r="K220" s="11">
        <f t="shared" si="12"/>
        <v>19.830000000000002</v>
      </c>
      <c r="L220" s="70"/>
      <c r="M220" s="9">
        <f t="shared" si="13"/>
        <v>1586.4</v>
      </c>
      <c r="N220" s="9">
        <f t="shared" si="15"/>
        <v>1586.4</v>
      </c>
    </row>
    <row r="221" spans="1:14" s="8" customFormat="1" ht="15" customHeight="1">
      <c r="A221" s="44" t="s">
        <v>1461</v>
      </c>
      <c r="C221" s="47">
        <v>3027118</v>
      </c>
      <c r="D221" s="56" t="s">
        <v>543</v>
      </c>
      <c r="E221" s="13" t="s">
        <v>0</v>
      </c>
      <c r="F221" s="13">
        <v>180</v>
      </c>
      <c r="G221" s="13">
        <v>25</v>
      </c>
      <c r="H221" s="14" t="s">
        <v>62</v>
      </c>
      <c r="I221" s="61">
        <v>21.02</v>
      </c>
      <c r="J221" s="12">
        <f t="shared" si="14"/>
        <v>0</v>
      </c>
      <c r="K221" s="11">
        <f t="shared" si="12"/>
        <v>21.02</v>
      </c>
      <c r="L221" s="70"/>
      <c r="M221" s="9">
        <f t="shared" si="13"/>
        <v>1681.6000000000001</v>
      </c>
      <c r="N221" s="9">
        <f t="shared" si="15"/>
        <v>1681.6</v>
      </c>
    </row>
    <row r="222" spans="1:14" s="8" customFormat="1" ht="15" customHeight="1">
      <c r="A222" s="44" t="s">
        <v>1462</v>
      </c>
      <c r="C222" s="47">
        <v>3027127</v>
      </c>
      <c r="D222" s="56" t="s">
        <v>542</v>
      </c>
      <c r="E222" s="13" t="s">
        <v>0</v>
      </c>
      <c r="F222" s="13">
        <v>189</v>
      </c>
      <c r="G222" s="13">
        <v>25</v>
      </c>
      <c r="H222" s="14" t="s">
        <v>62</v>
      </c>
      <c r="I222" s="61">
        <v>36.6</v>
      </c>
      <c r="J222" s="12">
        <f t="shared" si="14"/>
        <v>0</v>
      </c>
      <c r="K222" s="11">
        <f t="shared" si="12"/>
        <v>36.6</v>
      </c>
      <c r="L222" s="70"/>
      <c r="M222" s="9">
        <f t="shared" si="13"/>
        <v>2928</v>
      </c>
      <c r="N222" s="9">
        <f t="shared" si="15"/>
        <v>2928</v>
      </c>
    </row>
    <row r="223" spans="1:14" s="8" customFormat="1" ht="15" customHeight="1">
      <c r="A223" s="44" t="s">
        <v>1463</v>
      </c>
      <c r="C223" s="47">
        <v>3027134</v>
      </c>
      <c r="D223" s="56" t="s">
        <v>541</v>
      </c>
      <c r="E223" s="13" t="s">
        <v>0</v>
      </c>
      <c r="F223" s="13">
        <v>200</v>
      </c>
      <c r="G223" s="13">
        <v>25</v>
      </c>
      <c r="H223" s="14" t="s">
        <v>62</v>
      </c>
      <c r="I223" s="61">
        <v>61.18</v>
      </c>
      <c r="J223" s="12">
        <f t="shared" si="14"/>
        <v>0</v>
      </c>
      <c r="K223" s="11">
        <f t="shared" si="12"/>
        <v>61.18</v>
      </c>
      <c r="L223" s="70"/>
      <c r="M223" s="9">
        <f t="shared" si="13"/>
        <v>4894.4000000000005</v>
      </c>
      <c r="N223" s="9">
        <f t="shared" si="15"/>
        <v>4894.4000000000005</v>
      </c>
    </row>
    <row r="224" spans="1:14" s="8" customFormat="1" ht="15" customHeight="1">
      <c r="A224" s="44" t="s">
        <v>1464</v>
      </c>
      <c r="C224" s="47">
        <v>3027144</v>
      </c>
      <c r="D224" s="56" t="s">
        <v>540</v>
      </c>
      <c r="E224" s="13" t="s">
        <v>0</v>
      </c>
      <c r="F224" s="13">
        <v>213</v>
      </c>
      <c r="G224" s="13">
        <v>25</v>
      </c>
      <c r="H224" s="14" t="s">
        <v>62</v>
      </c>
      <c r="I224" s="61">
        <v>61.800000000000004</v>
      </c>
      <c r="J224" s="12">
        <f t="shared" si="14"/>
        <v>0</v>
      </c>
      <c r="K224" s="11">
        <f t="shared" si="12"/>
        <v>61.800000000000004</v>
      </c>
      <c r="L224" s="70"/>
      <c r="M224" s="9">
        <f t="shared" si="13"/>
        <v>4944</v>
      </c>
      <c r="N224" s="9">
        <f t="shared" si="15"/>
        <v>4944</v>
      </c>
    </row>
    <row r="225" spans="1:14" s="8" customFormat="1" ht="15" customHeight="1">
      <c r="A225" s="44" t="s">
        <v>1465</v>
      </c>
      <c r="C225" s="47">
        <v>3027155</v>
      </c>
      <c r="D225" s="56" t="s">
        <v>539</v>
      </c>
      <c r="E225" s="13" t="s">
        <v>0</v>
      </c>
      <c r="F225" s="13">
        <v>227</v>
      </c>
      <c r="G225" s="13">
        <v>25</v>
      </c>
      <c r="H225" s="14" t="s">
        <v>62</v>
      </c>
      <c r="I225" s="61">
        <v>47.33</v>
      </c>
      <c r="J225" s="12">
        <f t="shared" si="14"/>
        <v>0</v>
      </c>
      <c r="K225" s="11">
        <f t="shared" si="12"/>
        <v>47.33</v>
      </c>
      <c r="L225" s="70"/>
      <c r="M225" s="9">
        <f t="shared" si="13"/>
        <v>3786.4</v>
      </c>
      <c r="N225" s="9">
        <f t="shared" si="15"/>
        <v>3786.4</v>
      </c>
    </row>
    <row r="226" spans="1:14" s="8" customFormat="1" ht="15" customHeight="1">
      <c r="A226" s="44" t="s">
        <v>1466</v>
      </c>
      <c r="C226" s="47">
        <v>3027162</v>
      </c>
      <c r="D226" s="56" t="s">
        <v>538</v>
      </c>
      <c r="E226" s="13" t="s">
        <v>0</v>
      </c>
      <c r="F226" s="13">
        <v>232</v>
      </c>
      <c r="G226" s="13">
        <v>25</v>
      </c>
      <c r="H226" s="14" t="s">
        <v>62</v>
      </c>
      <c r="I226" s="61">
        <v>22.53</v>
      </c>
      <c r="J226" s="12">
        <f t="shared" si="14"/>
        <v>0</v>
      </c>
      <c r="K226" s="11">
        <f t="shared" si="12"/>
        <v>22.53</v>
      </c>
      <c r="L226" s="70"/>
      <c r="M226" s="9">
        <f t="shared" si="13"/>
        <v>1802.4</v>
      </c>
      <c r="N226" s="9">
        <f t="shared" si="15"/>
        <v>1802.4</v>
      </c>
    </row>
    <row r="227" spans="1:14" s="8" customFormat="1" ht="15" customHeight="1">
      <c r="A227" s="44" t="s">
        <v>1467</v>
      </c>
      <c r="C227" s="47">
        <v>3027169</v>
      </c>
      <c r="D227" s="56" t="s">
        <v>537</v>
      </c>
      <c r="E227" s="13" t="s">
        <v>0</v>
      </c>
      <c r="F227" s="13">
        <v>238</v>
      </c>
      <c r="G227" s="13">
        <v>25</v>
      </c>
      <c r="H227" s="14" t="s">
        <v>62</v>
      </c>
      <c r="I227" s="61">
        <v>25.72</v>
      </c>
      <c r="J227" s="12">
        <f t="shared" si="14"/>
        <v>0</v>
      </c>
      <c r="K227" s="11">
        <f t="shared" si="12"/>
        <v>25.72</v>
      </c>
      <c r="L227" s="70"/>
      <c r="M227" s="9">
        <f t="shared" si="13"/>
        <v>2057.6</v>
      </c>
      <c r="N227" s="9">
        <f t="shared" si="15"/>
        <v>2057.6</v>
      </c>
    </row>
    <row r="228" spans="1:14" s="8" customFormat="1" ht="15" customHeight="1">
      <c r="A228" s="44" t="s">
        <v>1468</v>
      </c>
      <c r="C228" s="47">
        <v>3027200</v>
      </c>
      <c r="D228" s="56" t="s">
        <v>536</v>
      </c>
      <c r="E228" s="13" t="s">
        <v>0</v>
      </c>
      <c r="F228" s="13">
        <v>390</v>
      </c>
      <c r="G228" s="13">
        <v>15</v>
      </c>
      <c r="H228" s="14" t="s">
        <v>62</v>
      </c>
      <c r="I228" s="61">
        <v>108.51</v>
      </c>
      <c r="J228" s="12">
        <f t="shared" si="14"/>
        <v>0</v>
      </c>
      <c r="K228" s="11">
        <f t="shared" si="12"/>
        <v>108.51</v>
      </c>
      <c r="L228" s="70"/>
      <c r="M228" s="9">
        <f t="shared" si="13"/>
        <v>8680.7999999999993</v>
      </c>
      <c r="N228" s="9">
        <f t="shared" si="15"/>
        <v>8680.7999999999993</v>
      </c>
    </row>
    <row r="229" spans="1:14" s="8" customFormat="1" ht="15" customHeight="1">
      <c r="A229" s="44" t="s">
        <v>1469</v>
      </c>
      <c r="C229" s="47">
        <v>3027219</v>
      </c>
      <c r="D229" s="56" t="s">
        <v>535</v>
      </c>
      <c r="E229" s="13" t="s">
        <v>0</v>
      </c>
      <c r="F229" s="13">
        <v>473</v>
      </c>
      <c r="G229" s="13">
        <v>15</v>
      </c>
      <c r="H229" s="14" t="s">
        <v>62</v>
      </c>
      <c r="I229" s="61">
        <v>73.58</v>
      </c>
      <c r="J229" s="12">
        <f t="shared" si="14"/>
        <v>0</v>
      </c>
      <c r="K229" s="11">
        <f t="shared" si="12"/>
        <v>73.58</v>
      </c>
      <c r="L229" s="70"/>
      <c r="M229" s="9">
        <f t="shared" si="13"/>
        <v>5886.4000000000005</v>
      </c>
      <c r="N229" s="9">
        <f t="shared" si="15"/>
        <v>5886.4</v>
      </c>
    </row>
    <row r="230" spans="1:14" s="8" customFormat="1" ht="15" customHeight="1">
      <c r="A230" s="44" t="s">
        <v>2566</v>
      </c>
      <c r="C230" s="47">
        <v>31085014</v>
      </c>
      <c r="D230" s="56" t="s">
        <v>3907</v>
      </c>
      <c r="E230" s="13" t="s">
        <v>0</v>
      </c>
      <c r="F230" s="13">
        <v>55</v>
      </c>
      <c r="G230" s="13">
        <v>50</v>
      </c>
      <c r="H230" s="14" t="s">
        <v>1</v>
      </c>
      <c r="I230" s="61">
        <v>2.61</v>
      </c>
      <c r="J230" s="12">
        <f t="shared" si="14"/>
        <v>0</v>
      </c>
      <c r="K230" s="11">
        <f t="shared" si="12"/>
        <v>2.61</v>
      </c>
      <c r="L230" s="70"/>
      <c r="M230" s="9">
        <f t="shared" si="13"/>
        <v>208.8</v>
      </c>
      <c r="N230" s="9">
        <f t="shared" si="15"/>
        <v>208.8</v>
      </c>
    </row>
    <row r="231" spans="1:14" s="8" customFormat="1" ht="15" customHeight="1">
      <c r="A231" s="44" t="s">
        <v>2567</v>
      </c>
      <c r="C231" s="47">
        <v>31085019</v>
      </c>
      <c r="D231" s="56" t="s">
        <v>3908</v>
      </c>
      <c r="E231" s="13" t="s">
        <v>0</v>
      </c>
      <c r="F231" s="13">
        <v>59</v>
      </c>
      <c r="G231" s="13">
        <v>50</v>
      </c>
      <c r="H231" s="14" t="s">
        <v>1</v>
      </c>
      <c r="I231" s="61">
        <v>2.72</v>
      </c>
      <c r="J231" s="12">
        <f t="shared" si="14"/>
        <v>0</v>
      </c>
      <c r="K231" s="11">
        <f t="shared" si="12"/>
        <v>2.72</v>
      </c>
      <c r="L231" s="70"/>
      <c r="M231" s="9">
        <f t="shared" si="13"/>
        <v>217.6</v>
      </c>
      <c r="N231" s="9">
        <f t="shared" si="15"/>
        <v>217.6</v>
      </c>
    </row>
    <row r="232" spans="1:14" s="8" customFormat="1" ht="15" customHeight="1">
      <c r="A232" s="44" t="s">
        <v>2568</v>
      </c>
      <c r="C232" s="47">
        <v>31085023</v>
      </c>
      <c r="D232" s="56" t="s">
        <v>3909</v>
      </c>
      <c r="E232" s="13" t="s">
        <v>0</v>
      </c>
      <c r="F232" s="13">
        <v>63</v>
      </c>
      <c r="G232" s="13">
        <v>50</v>
      </c>
      <c r="H232" s="14" t="s">
        <v>1</v>
      </c>
      <c r="I232" s="61">
        <v>2.72</v>
      </c>
      <c r="J232" s="12">
        <f t="shared" si="14"/>
        <v>0</v>
      </c>
      <c r="K232" s="11">
        <f t="shared" si="12"/>
        <v>2.72</v>
      </c>
      <c r="L232" s="70"/>
      <c r="M232" s="9">
        <f t="shared" si="13"/>
        <v>217.6</v>
      </c>
      <c r="N232" s="9">
        <f t="shared" si="15"/>
        <v>217.6</v>
      </c>
    </row>
    <row r="233" spans="1:14" s="8" customFormat="1" ht="15" customHeight="1">
      <c r="A233" s="44" t="s">
        <v>2569</v>
      </c>
      <c r="C233" s="47">
        <v>31085028</v>
      </c>
      <c r="D233" s="56" t="s">
        <v>3910</v>
      </c>
      <c r="E233" s="13" t="s">
        <v>0</v>
      </c>
      <c r="F233" s="13">
        <v>70</v>
      </c>
      <c r="G233" s="13">
        <v>50</v>
      </c>
      <c r="H233" s="14" t="s">
        <v>1</v>
      </c>
      <c r="I233" s="61">
        <v>2.77</v>
      </c>
      <c r="J233" s="12">
        <f t="shared" si="14"/>
        <v>0</v>
      </c>
      <c r="K233" s="11">
        <f t="shared" si="12"/>
        <v>2.77</v>
      </c>
      <c r="L233" s="70"/>
      <c r="M233" s="9">
        <f t="shared" si="13"/>
        <v>221.6</v>
      </c>
      <c r="N233" s="9">
        <f t="shared" si="15"/>
        <v>221.6</v>
      </c>
    </row>
    <row r="234" spans="1:14" s="8" customFormat="1" ht="15" customHeight="1">
      <c r="A234" s="44" t="s">
        <v>2570</v>
      </c>
      <c r="C234" s="47">
        <v>31085035</v>
      </c>
      <c r="D234" s="56" t="s">
        <v>3911</v>
      </c>
      <c r="E234" s="13" t="s">
        <v>0</v>
      </c>
      <c r="F234" s="13">
        <v>77</v>
      </c>
      <c r="G234" s="13">
        <v>50</v>
      </c>
      <c r="H234" s="14" t="s">
        <v>1</v>
      </c>
      <c r="I234" s="61">
        <v>2.88</v>
      </c>
      <c r="J234" s="12">
        <f t="shared" si="14"/>
        <v>0</v>
      </c>
      <c r="K234" s="11">
        <f t="shared" si="12"/>
        <v>2.88</v>
      </c>
      <c r="L234" s="70"/>
      <c r="M234" s="9">
        <f t="shared" si="13"/>
        <v>230.4</v>
      </c>
      <c r="N234" s="9">
        <f t="shared" si="15"/>
        <v>230.4</v>
      </c>
    </row>
    <row r="235" spans="1:14" s="8" customFormat="1" ht="15" customHeight="1">
      <c r="A235" s="44" t="s">
        <v>2571</v>
      </c>
      <c r="C235" s="47">
        <v>31085039</v>
      </c>
      <c r="D235" s="56" t="s">
        <v>3912</v>
      </c>
      <c r="E235" s="13" t="s">
        <v>0</v>
      </c>
      <c r="F235" s="13">
        <v>81</v>
      </c>
      <c r="G235" s="13">
        <v>50</v>
      </c>
      <c r="H235" s="14" t="s">
        <v>1</v>
      </c>
      <c r="I235" s="61">
        <v>3.3000000000000003</v>
      </c>
      <c r="J235" s="12">
        <f t="shared" si="14"/>
        <v>0</v>
      </c>
      <c r="K235" s="11">
        <f t="shared" si="12"/>
        <v>3.3000000000000003</v>
      </c>
      <c r="L235" s="70"/>
      <c r="M235" s="9">
        <f t="shared" si="13"/>
        <v>264</v>
      </c>
      <c r="N235" s="9">
        <f t="shared" si="15"/>
        <v>264</v>
      </c>
    </row>
    <row r="236" spans="1:14" s="8" customFormat="1" ht="15" customHeight="1">
      <c r="A236" s="44" t="s">
        <v>2572</v>
      </c>
      <c r="C236" s="47">
        <v>31085045</v>
      </c>
      <c r="D236" s="56" t="s">
        <v>3913</v>
      </c>
      <c r="E236" s="13" t="s">
        <v>0</v>
      </c>
      <c r="F236" s="13">
        <v>88</v>
      </c>
      <c r="G236" s="13">
        <v>50</v>
      </c>
      <c r="H236" s="14" t="s">
        <v>1</v>
      </c>
      <c r="I236" s="61">
        <v>3.47</v>
      </c>
      <c r="J236" s="12">
        <f t="shared" si="14"/>
        <v>0</v>
      </c>
      <c r="K236" s="11">
        <f t="shared" si="12"/>
        <v>3.47</v>
      </c>
      <c r="L236" s="70"/>
      <c r="M236" s="9">
        <f t="shared" si="13"/>
        <v>277.60000000000002</v>
      </c>
      <c r="N236" s="9">
        <f t="shared" si="15"/>
        <v>277.60000000000002</v>
      </c>
    </row>
    <row r="237" spans="1:14" s="8" customFormat="1" ht="15" customHeight="1">
      <c r="A237" s="44" t="s">
        <v>2573</v>
      </c>
      <c r="C237" s="47">
        <v>31085052</v>
      </c>
      <c r="D237" s="56" t="s">
        <v>3914</v>
      </c>
      <c r="E237" s="13" t="s">
        <v>0</v>
      </c>
      <c r="F237" s="13">
        <v>97</v>
      </c>
      <c r="G237" s="13">
        <v>50</v>
      </c>
      <c r="H237" s="14" t="s">
        <v>1</v>
      </c>
      <c r="I237" s="61">
        <v>3.77</v>
      </c>
      <c r="J237" s="12">
        <f t="shared" si="14"/>
        <v>0</v>
      </c>
      <c r="K237" s="11">
        <f t="shared" si="12"/>
        <v>3.77</v>
      </c>
      <c r="L237" s="70"/>
      <c r="M237" s="9">
        <f t="shared" si="13"/>
        <v>301.60000000000002</v>
      </c>
      <c r="N237" s="9">
        <f t="shared" si="15"/>
        <v>301.60000000000002</v>
      </c>
    </row>
    <row r="238" spans="1:14" s="8" customFormat="1" ht="15" customHeight="1">
      <c r="A238" s="44" t="s">
        <v>2574</v>
      </c>
      <c r="C238" s="47">
        <v>31085058</v>
      </c>
      <c r="D238" s="56" t="s">
        <v>3915</v>
      </c>
      <c r="E238" s="13" t="s">
        <v>0</v>
      </c>
      <c r="F238" s="13">
        <v>103</v>
      </c>
      <c r="G238" s="13">
        <v>50</v>
      </c>
      <c r="H238" s="14" t="s">
        <v>1</v>
      </c>
      <c r="I238" s="61">
        <v>3.81</v>
      </c>
      <c r="J238" s="12">
        <f t="shared" si="14"/>
        <v>0</v>
      </c>
      <c r="K238" s="11">
        <f t="shared" si="12"/>
        <v>3.81</v>
      </c>
      <c r="L238" s="70"/>
      <c r="M238" s="9">
        <f t="shared" si="13"/>
        <v>304.8</v>
      </c>
      <c r="N238" s="9">
        <f t="shared" si="15"/>
        <v>304.8</v>
      </c>
    </row>
    <row r="239" spans="1:14" s="8" customFormat="1" ht="15" customHeight="1">
      <c r="A239" s="44" t="s">
        <v>2575</v>
      </c>
      <c r="C239" s="47">
        <v>31085064</v>
      </c>
      <c r="D239" s="56" t="s">
        <v>3916</v>
      </c>
      <c r="E239" s="13" t="s">
        <v>0</v>
      </c>
      <c r="F239" s="13">
        <v>110</v>
      </c>
      <c r="G239" s="13">
        <v>50</v>
      </c>
      <c r="H239" s="14" t="s">
        <v>1</v>
      </c>
      <c r="I239" s="61">
        <v>5.51</v>
      </c>
      <c r="J239" s="12">
        <f t="shared" si="14"/>
        <v>0</v>
      </c>
      <c r="K239" s="11">
        <f t="shared" si="12"/>
        <v>5.51</v>
      </c>
      <c r="L239" s="70"/>
      <c r="M239" s="9">
        <f t="shared" si="13"/>
        <v>440.8</v>
      </c>
      <c r="N239" s="9">
        <f t="shared" si="15"/>
        <v>440.8</v>
      </c>
    </row>
    <row r="240" spans="1:14" s="8" customFormat="1" ht="15" customHeight="1">
      <c r="A240" s="44" t="s">
        <v>2576</v>
      </c>
      <c r="C240" s="47">
        <v>31085070</v>
      </c>
      <c r="D240" s="56" t="s">
        <v>3917</v>
      </c>
      <c r="E240" s="13" t="s">
        <v>0</v>
      </c>
      <c r="F240" s="13">
        <v>134</v>
      </c>
      <c r="G240" s="13">
        <v>50</v>
      </c>
      <c r="H240" s="14" t="s">
        <v>1</v>
      </c>
      <c r="I240" s="61">
        <v>6.14</v>
      </c>
      <c r="J240" s="12">
        <f t="shared" si="14"/>
        <v>0</v>
      </c>
      <c r="K240" s="11">
        <f t="shared" si="12"/>
        <v>6.14</v>
      </c>
      <c r="L240" s="70"/>
      <c r="M240" s="9">
        <f t="shared" si="13"/>
        <v>491.2</v>
      </c>
      <c r="N240" s="9">
        <f t="shared" si="15"/>
        <v>491.2</v>
      </c>
    </row>
    <row r="241" spans="1:14" s="8" customFormat="1" ht="15" customHeight="1">
      <c r="A241" s="44" t="s">
        <v>2577</v>
      </c>
      <c r="C241" s="47">
        <v>31085079</v>
      </c>
      <c r="D241" s="56" t="s">
        <v>3918</v>
      </c>
      <c r="E241" s="13" t="s">
        <v>0</v>
      </c>
      <c r="F241" s="13">
        <v>142</v>
      </c>
      <c r="G241" s="13">
        <v>50</v>
      </c>
      <c r="H241" s="14" t="s">
        <v>1</v>
      </c>
      <c r="I241" s="61">
        <v>6.73</v>
      </c>
      <c r="J241" s="12">
        <f t="shared" si="14"/>
        <v>0</v>
      </c>
      <c r="K241" s="11">
        <f t="shared" si="12"/>
        <v>6.73</v>
      </c>
      <c r="L241" s="70"/>
      <c r="M241" s="9">
        <f t="shared" si="13"/>
        <v>538.4</v>
      </c>
      <c r="N241" s="9">
        <f t="shared" si="15"/>
        <v>538.4</v>
      </c>
    </row>
    <row r="242" spans="1:14" s="8" customFormat="1" ht="15" customHeight="1">
      <c r="A242" s="44" t="s">
        <v>2578</v>
      </c>
      <c r="C242" s="47">
        <v>31085083</v>
      </c>
      <c r="D242" s="56" t="s">
        <v>3919</v>
      </c>
      <c r="E242" s="13" t="s">
        <v>0</v>
      </c>
      <c r="F242" s="13">
        <v>151</v>
      </c>
      <c r="G242" s="13">
        <v>50</v>
      </c>
      <c r="H242" s="14" t="s">
        <v>1</v>
      </c>
      <c r="I242" s="61">
        <v>7.42</v>
      </c>
      <c r="J242" s="12">
        <f t="shared" si="14"/>
        <v>0</v>
      </c>
      <c r="K242" s="11">
        <f t="shared" si="12"/>
        <v>7.42</v>
      </c>
      <c r="L242" s="70"/>
      <c r="M242" s="9">
        <f t="shared" si="13"/>
        <v>593.6</v>
      </c>
      <c r="N242" s="9">
        <f t="shared" si="15"/>
        <v>593.6</v>
      </c>
    </row>
    <row r="243" spans="1:14" s="8" customFormat="1" ht="15" customHeight="1">
      <c r="A243" s="44" t="s">
        <v>2579</v>
      </c>
      <c r="C243" s="47">
        <v>31085091</v>
      </c>
      <c r="D243" s="56" t="s">
        <v>3920</v>
      </c>
      <c r="E243" s="13" t="s">
        <v>0</v>
      </c>
      <c r="F243" s="13">
        <v>224</v>
      </c>
      <c r="G243" s="13">
        <v>25</v>
      </c>
      <c r="H243" s="14" t="s">
        <v>1</v>
      </c>
      <c r="I243" s="61">
        <v>7.63</v>
      </c>
      <c r="J243" s="12">
        <f t="shared" si="14"/>
        <v>0</v>
      </c>
      <c r="K243" s="11">
        <f t="shared" si="12"/>
        <v>7.63</v>
      </c>
      <c r="L243" s="70"/>
      <c r="M243" s="9">
        <f t="shared" si="13"/>
        <v>610.4</v>
      </c>
      <c r="N243" s="9">
        <f t="shared" si="15"/>
        <v>610.4</v>
      </c>
    </row>
    <row r="244" spans="1:14" s="8" customFormat="1" ht="15" customHeight="1">
      <c r="A244" s="44" t="s">
        <v>2580</v>
      </c>
      <c r="C244" s="47">
        <v>31085097</v>
      </c>
      <c r="D244" s="56" t="s">
        <v>3921</v>
      </c>
      <c r="E244" s="13" t="s">
        <v>0</v>
      </c>
      <c r="F244" s="13">
        <v>238</v>
      </c>
      <c r="G244" s="13">
        <v>25</v>
      </c>
      <c r="H244" s="14" t="s">
        <v>1</v>
      </c>
      <c r="I244" s="61">
        <v>7.99</v>
      </c>
      <c r="J244" s="12">
        <f t="shared" si="14"/>
        <v>0</v>
      </c>
      <c r="K244" s="11">
        <f t="shared" si="12"/>
        <v>7.99</v>
      </c>
      <c r="L244" s="70"/>
      <c r="M244" s="9">
        <f t="shared" si="13"/>
        <v>639.20000000000005</v>
      </c>
      <c r="N244" s="9">
        <f t="shared" si="15"/>
        <v>639.20000000000005</v>
      </c>
    </row>
    <row r="245" spans="1:14" s="8" customFormat="1" ht="15" customHeight="1">
      <c r="A245" s="44" t="s">
        <v>2581</v>
      </c>
      <c r="C245" s="47">
        <v>31085105</v>
      </c>
      <c r="D245" s="56" t="s">
        <v>3922</v>
      </c>
      <c r="E245" s="13" t="s">
        <v>0</v>
      </c>
      <c r="F245" s="13">
        <v>246</v>
      </c>
      <c r="G245" s="13">
        <v>25</v>
      </c>
      <c r="H245" s="14" t="s">
        <v>1</v>
      </c>
      <c r="I245" s="61">
        <v>8.19</v>
      </c>
      <c r="J245" s="12">
        <f t="shared" si="14"/>
        <v>0</v>
      </c>
      <c r="K245" s="11">
        <f t="shared" si="12"/>
        <v>8.19</v>
      </c>
      <c r="L245" s="70"/>
      <c r="M245" s="9">
        <f t="shared" si="13"/>
        <v>655.20000000000005</v>
      </c>
      <c r="N245" s="9">
        <f t="shared" si="15"/>
        <v>655.20000000000005</v>
      </c>
    </row>
    <row r="246" spans="1:14" s="8" customFormat="1" ht="15" customHeight="1">
      <c r="A246" s="44" t="s">
        <v>2582</v>
      </c>
      <c r="C246" s="47">
        <v>31085115</v>
      </c>
      <c r="D246" s="56" t="s">
        <v>3923</v>
      </c>
      <c r="E246" s="13" t="s">
        <v>0</v>
      </c>
      <c r="F246" s="13">
        <v>263</v>
      </c>
      <c r="G246" s="13">
        <v>25</v>
      </c>
      <c r="H246" s="14" t="s">
        <v>1</v>
      </c>
      <c r="I246" s="61">
        <v>8.32</v>
      </c>
      <c r="J246" s="12">
        <f t="shared" si="14"/>
        <v>0</v>
      </c>
      <c r="K246" s="11">
        <f t="shared" si="12"/>
        <v>8.32</v>
      </c>
      <c r="L246" s="70"/>
      <c r="M246" s="9">
        <f t="shared" si="13"/>
        <v>665.6</v>
      </c>
      <c r="N246" s="9">
        <f t="shared" si="15"/>
        <v>665.6</v>
      </c>
    </row>
    <row r="247" spans="1:14" s="8" customFormat="1" ht="15" customHeight="1">
      <c r="A247" s="44" t="s">
        <v>2583</v>
      </c>
      <c r="C247" s="47">
        <v>31085130</v>
      </c>
      <c r="D247" s="56" t="s">
        <v>3924</v>
      </c>
      <c r="E247" s="13" t="s">
        <v>0</v>
      </c>
      <c r="F247" s="13">
        <v>293</v>
      </c>
      <c r="G247" s="13">
        <v>25</v>
      </c>
      <c r="H247" s="14" t="s">
        <v>1</v>
      </c>
      <c r="I247" s="61">
        <v>10.85</v>
      </c>
      <c r="J247" s="12">
        <f t="shared" si="14"/>
        <v>0</v>
      </c>
      <c r="K247" s="11">
        <f t="shared" si="12"/>
        <v>10.85</v>
      </c>
      <c r="L247" s="70"/>
      <c r="M247" s="9">
        <f t="shared" si="13"/>
        <v>868</v>
      </c>
      <c r="N247" s="9">
        <f t="shared" si="15"/>
        <v>868</v>
      </c>
    </row>
    <row r="248" spans="1:14" s="8" customFormat="1" ht="15" customHeight="1">
      <c r="A248" s="44" t="s">
        <v>2584</v>
      </c>
      <c r="C248" s="47">
        <v>31085140</v>
      </c>
      <c r="D248" s="56" t="s">
        <v>3925</v>
      </c>
      <c r="E248" s="13" t="s">
        <v>0</v>
      </c>
      <c r="F248" s="13">
        <v>309</v>
      </c>
      <c r="G248" s="13">
        <v>25</v>
      </c>
      <c r="H248" s="14" t="s">
        <v>1</v>
      </c>
      <c r="I248" s="61">
        <v>11.38</v>
      </c>
      <c r="J248" s="12">
        <f t="shared" si="14"/>
        <v>0</v>
      </c>
      <c r="K248" s="11">
        <f t="shared" si="12"/>
        <v>11.38</v>
      </c>
      <c r="L248" s="70"/>
      <c r="M248" s="9">
        <f t="shared" si="13"/>
        <v>910.4</v>
      </c>
      <c r="N248" s="9">
        <f t="shared" si="15"/>
        <v>910.4</v>
      </c>
    </row>
    <row r="249" spans="1:14" s="8" customFormat="1" ht="15" customHeight="1">
      <c r="A249" s="44" t="s">
        <v>2585</v>
      </c>
      <c r="C249" s="47">
        <v>31085160</v>
      </c>
      <c r="D249" s="56" t="s">
        <v>3926</v>
      </c>
      <c r="E249" s="13" t="s">
        <v>0</v>
      </c>
      <c r="F249" s="13">
        <v>344</v>
      </c>
      <c r="G249" s="13">
        <v>25</v>
      </c>
      <c r="H249" s="14" t="s">
        <v>1</v>
      </c>
      <c r="I249" s="61">
        <v>15.22</v>
      </c>
      <c r="J249" s="12">
        <f t="shared" si="14"/>
        <v>0</v>
      </c>
      <c r="K249" s="11">
        <f t="shared" si="12"/>
        <v>15.22</v>
      </c>
      <c r="L249" s="70"/>
      <c r="M249" s="9">
        <f t="shared" si="13"/>
        <v>1217.6000000000001</v>
      </c>
      <c r="N249" s="9">
        <f t="shared" si="15"/>
        <v>1217.6000000000001</v>
      </c>
    </row>
    <row r="250" spans="1:14" s="8" customFormat="1" ht="15" customHeight="1">
      <c r="A250" s="44" t="s">
        <v>2586</v>
      </c>
      <c r="C250" s="47">
        <v>31085169</v>
      </c>
      <c r="D250" s="56" t="s">
        <v>3927</v>
      </c>
      <c r="E250" s="13" t="s">
        <v>0</v>
      </c>
      <c r="F250" s="13">
        <v>476</v>
      </c>
      <c r="G250" s="13">
        <v>10</v>
      </c>
      <c r="H250" s="14" t="s">
        <v>1</v>
      </c>
      <c r="I250" s="61">
        <v>17.940000000000001</v>
      </c>
      <c r="J250" s="12">
        <f t="shared" si="14"/>
        <v>0</v>
      </c>
      <c r="K250" s="11">
        <f t="shared" si="12"/>
        <v>17.940000000000001</v>
      </c>
      <c r="L250" s="70"/>
      <c r="M250" s="9">
        <f t="shared" si="13"/>
        <v>1435.2</v>
      </c>
      <c r="N250" s="9">
        <f t="shared" si="15"/>
        <v>1435.2</v>
      </c>
    </row>
    <row r="251" spans="1:14" s="8" customFormat="1" ht="15.75" customHeight="1">
      <c r="A251" s="44" t="s">
        <v>1470</v>
      </c>
      <c r="C251" s="47">
        <v>3117015</v>
      </c>
      <c r="D251" s="56" t="s">
        <v>3928</v>
      </c>
      <c r="E251" s="13" t="s">
        <v>0</v>
      </c>
      <c r="F251" s="13">
        <v>40</v>
      </c>
      <c r="G251" s="13">
        <v>50</v>
      </c>
      <c r="H251" s="14" t="s">
        <v>62</v>
      </c>
      <c r="I251" s="61">
        <v>6.84</v>
      </c>
      <c r="J251" s="12">
        <f t="shared" si="14"/>
        <v>0</v>
      </c>
      <c r="K251" s="11">
        <f t="shared" si="12"/>
        <v>6.84</v>
      </c>
      <c r="L251" s="70"/>
      <c r="M251" s="9">
        <f t="shared" si="13"/>
        <v>547.20000000000005</v>
      </c>
      <c r="N251" s="9">
        <f t="shared" si="15"/>
        <v>547.20000000000005</v>
      </c>
    </row>
    <row r="252" spans="1:14" s="8" customFormat="1" ht="15.75" customHeight="1">
      <c r="A252" s="44" t="s">
        <v>1471</v>
      </c>
      <c r="C252" s="47">
        <v>3117018</v>
      </c>
      <c r="D252" s="56" t="s">
        <v>3929</v>
      </c>
      <c r="E252" s="13" t="s">
        <v>0</v>
      </c>
      <c r="F252" s="13">
        <v>55</v>
      </c>
      <c r="G252" s="13">
        <v>50</v>
      </c>
      <c r="H252" s="14" t="s">
        <v>62</v>
      </c>
      <c r="I252" s="61">
        <v>6.84</v>
      </c>
      <c r="J252" s="12">
        <f t="shared" si="14"/>
        <v>0</v>
      </c>
      <c r="K252" s="11">
        <f t="shared" si="12"/>
        <v>6.84</v>
      </c>
      <c r="L252" s="70"/>
      <c r="M252" s="9">
        <f t="shared" si="13"/>
        <v>547.20000000000005</v>
      </c>
      <c r="N252" s="9">
        <f t="shared" si="15"/>
        <v>547.20000000000005</v>
      </c>
    </row>
    <row r="253" spans="1:14" s="8" customFormat="1" ht="15.75" customHeight="1">
      <c r="A253" s="44" t="s">
        <v>1472</v>
      </c>
      <c r="C253" s="47">
        <v>3117023</v>
      </c>
      <c r="D253" s="56" t="s">
        <v>3930</v>
      </c>
      <c r="E253" s="13" t="s">
        <v>0</v>
      </c>
      <c r="F253" s="13">
        <v>50</v>
      </c>
      <c r="G253" s="13">
        <v>50</v>
      </c>
      <c r="H253" s="14" t="s">
        <v>62</v>
      </c>
      <c r="I253" s="61">
        <v>6.98</v>
      </c>
      <c r="J253" s="12">
        <f t="shared" si="14"/>
        <v>0</v>
      </c>
      <c r="K253" s="11">
        <f t="shared" si="12"/>
        <v>6.98</v>
      </c>
      <c r="L253" s="70"/>
      <c r="M253" s="9">
        <f t="shared" si="13"/>
        <v>558.4</v>
      </c>
      <c r="N253" s="9">
        <f t="shared" si="15"/>
        <v>558.4</v>
      </c>
    </row>
    <row r="254" spans="1:14" s="8" customFormat="1" ht="15.75" customHeight="1">
      <c r="A254" s="44" t="s">
        <v>1473</v>
      </c>
      <c r="C254" s="47">
        <v>3117029</v>
      </c>
      <c r="D254" s="56" t="s">
        <v>3931</v>
      </c>
      <c r="E254" s="13" t="s">
        <v>0</v>
      </c>
      <c r="F254" s="13">
        <v>55</v>
      </c>
      <c r="G254" s="13">
        <v>50</v>
      </c>
      <c r="H254" s="14" t="s">
        <v>62</v>
      </c>
      <c r="I254" s="61">
        <v>6.71</v>
      </c>
      <c r="J254" s="12">
        <f t="shared" si="14"/>
        <v>0</v>
      </c>
      <c r="K254" s="11">
        <f t="shared" si="12"/>
        <v>6.71</v>
      </c>
      <c r="L254" s="70"/>
      <c r="M254" s="9">
        <f t="shared" si="13"/>
        <v>536.79999999999995</v>
      </c>
      <c r="N254" s="9">
        <f t="shared" si="15"/>
        <v>536.79999999999995</v>
      </c>
    </row>
    <row r="255" spans="1:14" s="8" customFormat="1" ht="15.75" customHeight="1">
      <c r="A255" s="44" t="s">
        <v>1474</v>
      </c>
      <c r="C255" s="47">
        <v>3117035</v>
      </c>
      <c r="D255" s="56" t="s">
        <v>3932</v>
      </c>
      <c r="E255" s="13" t="s">
        <v>0</v>
      </c>
      <c r="F255" s="13">
        <v>71</v>
      </c>
      <c r="G255" s="13">
        <v>50</v>
      </c>
      <c r="H255" s="14" t="s">
        <v>62</v>
      </c>
      <c r="I255" s="61">
        <v>7.9</v>
      </c>
      <c r="J255" s="12">
        <f t="shared" si="14"/>
        <v>0</v>
      </c>
      <c r="K255" s="11">
        <f t="shared" si="12"/>
        <v>7.9</v>
      </c>
      <c r="L255" s="70"/>
      <c r="M255" s="9">
        <f t="shared" si="13"/>
        <v>632</v>
      </c>
      <c r="N255" s="9">
        <f t="shared" si="15"/>
        <v>632</v>
      </c>
    </row>
    <row r="256" spans="1:14" s="8" customFormat="1" ht="15.75" customHeight="1">
      <c r="A256" s="44" t="s">
        <v>1475</v>
      </c>
      <c r="C256" s="47">
        <v>3117043</v>
      </c>
      <c r="D256" s="56" t="s">
        <v>3933</v>
      </c>
      <c r="E256" s="13" t="s">
        <v>0</v>
      </c>
      <c r="F256" s="13">
        <v>80</v>
      </c>
      <c r="G256" s="13">
        <v>50</v>
      </c>
      <c r="H256" s="14" t="s">
        <v>62</v>
      </c>
      <c r="I256" s="61">
        <v>8.85</v>
      </c>
      <c r="J256" s="12">
        <f t="shared" si="14"/>
        <v>0</v>
      </c>
      <c r="K256" s="11">
        <f t="shared" si="12"/>
        <v>8.85</v>
      </c>
      <c r="L256" s="70"/>
      <c r="M256" s="9">
        <f t="shared" si="13"/>
        <v>708</v>
      </c>
      <c r="N256" s="9">
        <f t="shared" si="15"/>
        <v>708</v>
      </c>
    </row>
    <row r="257" spans="1:14" s="8" customFormat="1" ht="15.75" customHeight="1">
      <c r="A257" s="44" t="s">
        <v>1476</v>
      </c>
      <c r="C257" s="47">
        <v>3117049</v>
      </c>
      <c r="D257" s="56" t="s">
        <v>3934</v>
      </c>
      <c r="E257" s="13" t="s">
        <v>0</v>
      </c>
      <c r="F257" s="13">
        <v>90</v>
      </c>
      <c r="G257" s="13">
        <v>50</v>
      </c>
      <c r="H257" s="14" t="s">
        <v>62</v>
      </c>
      <c r="I257" s="61">
        <v>9.7899999999999991</v>
      </c>
      <c r="J257" s="12">
        <f t="shared" si="14"/>
        <v>0</v>
      </c>
      <c r="K257" s="11">
        <f t="shared" si="12"/>
        <v>9.7899999999999991</v>
      </c>
      <c r="L257" s="70"/>
      <c r="M257" s="9">
        <f t="shared" si="13"/>
        <v>783.2</v>
      </c>
      <c r="N257" s="9">
        <f t="shared" si="15"/>
        <v>783.2</v>
      </c>
    </row>
    <row r="258" spans="1:14" s="8" customFormat="1" ht="15.75" customHeight="1">
      <c r="A258" s="44" t="s">
        <v>1477</v>
      </c>
      <c r="C258" s="47">
        <v>3117056</v>
      </c>
      <c r="D258" s="56" t="s">
        <v>3935</v>
      </c>
      <c r="E258" s="13" t="s">
        <v>0</v>
      </c>
      <c r="F258" s="13">
        <v>105</v>
      </c>
      <c r="G258" s="13">
        <v>50</v>
      </c>
      <c r="H258" s="14" t="s">
        <v>62</v>
      </c>
      <c r="I258" s="61">
        <v>10.8</v>
      </c>
      <c r="J258" s="12">
        <f t="shared" si="14"/>
        <v>0</v>
      </c>
      <c r="K258" s="11">
        <f t="shared" si="12"/>
        <v>10.8</v>
      </c>
      <c r="L258" s="70"/>
      <c r="M258" s="9">
        <f t="shared" si="13"/>
        <v>864</v>
      </c>
      <c r="N258" s="9">
        <f t="shared" si="15"/>
        <v>864</v>
      </c>
    </row>
    <row r="259" spans="1:14" s="8" customFormat="1" ht="15.75" customHeight="1">
      <c r="A259" s="44" t="s">
        <v>1478</v>
      </c>
      <c r="C259" s="47">
        <v>3117063</v>
      </c>
      <c r="D259" s="56" t="s">
        <v>3936</v>
      </c>
      <c r="E259" s="13" t="s">
        <v>0</v>
      </c>
      <c r="F259" s="13">
        <v>118</v>
      </c>
      <c r="G259" s="13">
        <v>50</v>
      </c>
      <c r="H259" s="14" t="s">
        <v>62</v>
      </c>
      <c r="I259" s="61">
        <v>12.66</v>
      </c>
      <c r="J259" s="12">
        <f t="shared" si="14"/>
        <v>0</v>
      </c>
      <c r="K259" s="11">
        <f t="shared" si="12"/>
        <v>12.66</v>
      </c>
      <c r="L259" s="70"/>
      <c r="M259" s="9">
        <f t="shared" si="13"/>
        <v>1012.8000000000001</v>
      </c>
      <c r="N259" s="9">
        <f t="shared" si="15"/>
        <v>1012.8</v>
      </c>
    </row>
    <row r="260" spans="1:14" s="8" customFormat="1" ht="15.75" customHeight="1">
      <c r="A260" s="44" t="s">
        <v>1479</v>
      </c>
      <c r="C260" s="47">
        <v>3117067</v>
      </c>
      <c r="D260" s="56" t="s">
        <v>534</v>
      </c>
      <c r="E260" s="13" t="s">
        <v>0</v>
      </c>
      <c r="F260" s="13">
        <v>132</v>
      </c>
      <c r="G260" s="13">
        <v>25</v>
      </c>
      <c r="H260" s="14" t="s">
        <v>62</v>
      </c>
      <c r="I260" s="61">
        <v>15.75</v>
      </c>
      <c r="J260" s="12">
        <f t="shared" si="14"/>
        <v>0</v>
      </c>
      <c r="K260" s="11">
        <f t="shared" si="12"/>
        <v>15.75</v>
      </c>
      <c r="L260" s="70"/>
      <c r="M260" s="9">
        <f t="shared" si="13"/>
        <v>1260</v>
      </c>
      <c r="N260" s="9">
        <f t="shared" si="15"/>
        <v>1260</v>
      </c>
    </row>
    <row r="261" spans="1:14" s="8" customFormat="1" ht="15.75" customHeight="1">
      <c r="A261" s="44" t="s">
        <v>1480</v>
      </c>
      <c r="C261" s="47">
        <v>3117076</v>
      </c>
      <c r="D261" s="56" t="s">
        <v>533</v>
      </c>
      <c r="E261" s="13" t="s">
        <v>0</v>
      </c>
      <c r="F261" s="13">
        <v>140</v>
      </c>
      <c r="G261" s="13">
        <v>25</v>
      </c>
      <c r="H261" s="14" t="s">
        <v>62</v>
      </c>
      <c r="I261" s="61">
        <v>17.3</v>
      </c>
      <c r="J261" s="12">
        <f t="shared" si="14"/>
        <v>0</v>
      </c>
      <c r="K261" s="11">
        <f t="shared" si="12"/>
        <v>17.3</v>
      </c>
      <c r="L261" s="70"/>
      <c r="M261" s="9">
        <f t="shared" si="13"/>
        <v>1384</v>
      </c>
      <c r="N261" s="9">
        <f t="shared" si="15"/>
        <v>1384</v>
      </c>
    </row>
    <row r="262" spans="1:14" s="8" customFormat="1" ht="15.75" customHeight="1">
      <c r="A262" s="44" t="s">
        <v>1481</v>
      </c>
      <c r="C262" s="47">
        <v>3117091</v>
      </c>
      <c r="D262" s="56" t="s">
        <v>532</v>
      </c>
      <c r="E262" s="13" t="s">
        <v>0</v>
      </c>
      <c r="F262" s="13">
        <v>154</v>
      </c>
      <c r="G262" s="13">
        <v>25</v>
      </c>
      <c r="H262" s="14" t="s">
        <v>62</v>
      </c>
      <c r="I262" s="61">
        <v>17.52</v>
      </c>
      <c r="J262" s="12">
        <f t="shared" si="14"/>
        <v>0</v>
      </c>
      <c r="K262" s="11">
        <f t="shared" si="12"/>
        <v>17.52</v>
      </c>
      <c r="L262" s="70"/>
      <c r="M262" s="9">
        <f t="shared" si="13"/>
        <v>1401.6000000000001</v>
      </c>
      <c r="N262" s="9">
        <f t="shared" si="15"/>
        <v>1401.6</v>
      </c>
    </row>
    <row r="263" spans="1:14" s="8" customFormat="1" ht="15.75" customHeight="1">
      <c r="A263" s="44" t="s">
        <v>1482</v>
      </c>
      <c r="C263" s="47">
        <v>3117106</v>
      </c>
      <c r="D263" s="56" t="s">
        <v>531</v>
      </c>
      <c r="E263" s="13" t="s">
        <v>0</v>
      </c>
      <c r="F263" s="13">
        <v>224</v>
      </c>
      <c r="G263" s="13">
        <v>25</v>
      </c>
      <c r="H263" s="14" t="s">
        <v>62</v>
      </c>
      <c r="I263" s="61">
        <v>24.51</v>
      </c>
      <c r="J263" s="12">
        <f t="shared" si="14"/>
        <v>0</v>
      </c>
      <c r="K263" s="11">
        <f t="shared" si="12"/>
        <v>24.51</v>
      </c>
      <c r="L263" s="70"/>
      <c r="M263" s="9">
        <f t="shared" si="13"/>
        <v>1960.8</v>
      </c>
      <c r="N263" s="9">
        <f t="shared" si="15"/>
        <v>1960.8</v>
      </c>
    </row>
    <row r="264" spans="1:14" s="8" customFormat="1" ht="15.75" customHeight="1">
      <c r="A264" s="44" t="s">
        <v>1483</v>
      </c>
      <c r="C264" s="47">
        <v>3117116</v>
      </c>
      <c r="D264" s="56" t="s">
        <v>530</v>
      </c>
      <c r="E264" s="13" t="s">
        <v>0</v>
      </c>
      <c r="F264" s="13">
        <v>220</v>
      </c>
      <c r="G264" s="13">
        <v>25</v>
      </c>
      <c r="H264" s="14" t="s">
        <v>62</v>
      </c>
      <c r="I264" s="61">
        <v>20.84</v>
      </c>
      <c r="J264" s="12">
        <f t="shared" si="14"/>
        <v>0</v>
      </c>
      <c r="K264" s="11">
        <f t="shared" si="12"/>
        <v>20.84</v>
      </c>
      <c r="L264" s="70"/>
      <c r="M264" s="9">
        <f t="shared" si="13"/>
        <v>1667.2</v>
      </c>
      <c r="N264" s="9">
        <f t="shared" si="15"/>
        <v>1667.2</v>
      </c>
    </row>
    <row r="265" spans="1:14" s="8" customFormat="1" ht="15" customHeight="1">
      <c r="A265" s="44" t="s">
        <v>1484</v>
      </c>
      <c r="C265" s="47">
        <v>3127018</v>
      </c>
      <c r="D265" s="56" t="s">
        <v>3937</v>
      </c>
      <c r="E265" s="13" t="s">
        <v>0</v>
      </c>
      <c r="F265" s="13">
        <v>56</v>
      </c>
      <c r="G265" s="13">
        <v>50</v>
      </c>
      <c r="H265" s="14" t="s">
        <v>62</v>
      </c>
      <c r="I265" s="61">
        <v>9.64</v>
      </c>
      <c r="J265" s="12">
        <f t="shared" si="14"/>
        <v>0</v>
      </c>
      <c r="K265" s="11">
        <f t="shared" si="12"/>
        <v>9.64</v>
      </c>
      <c r="L265" s="70"/>
      <c r="M265" s="9">
        <f t="shared" si="13"/>
        <v>771.2</v>
      </c>
      <c r="N265" s="9">
        <f t="shared" si="15"/>
        <v>771.2</v>
      </c>
    </row>
    <row r="266" spans="1:14" s="8" customFormat="1" ht="15" customHeight="1">
      <c r="A266" s="44" t="s">
        <v>1485</v>
      </c>
      <c r="C266" s="47">
        <v>3127023</v>
      </c>
      <c r="D266" s="56" t="s">
        <v>3938</v>
      </c>
      <c r="E266" s="13" t="s">
        <v>0</v>
      </c>
      <c r="F266" s="13">
        <v>62</v>
      </c>
      <c r="G266" s="13">
        <v>50</v>
      </c>
      <c r="H266" s="14" t="s">
        <v>62</v>
      </c>
      <c r="I266" s="61">
        <v>8.23</v>
      </c>
      <c r="J266" s="12">
        <f t="shared" si="14"/>
        <v>0</v>
      </c>
      <c r="K266" s="11">
        <f t="shared" si="12"/>
        <v>8.23</v>
      </c>
      <c r="L266" s="70"/>
      <c r="M266" s="9">
        <f t="shared" si="13"/>
        <v>658.4</v>
      </c>
      <c r="N266" s="9">
        <f t="shared" si="15"/>
        <v>658.4</v>
      </c>
    </row>
    <row r="267" spans="1:14" s="8" customFormat="1" ht="15" customHeight="1">
      <c r="A267" s="44" t="s">
        <v>1486</v>
      </c>
      <c r="C267" s="47">
        <v>3127029</v>
      </c>
      <c r="D267" s="56" t="s">
        <v>3939</v>
      </c>
      <c r="E267" s="13" t="s">
        <v>0</v>
      </c>
      <c r="F267" s="13">
        <v>68</v>
      </c>
      <c r="G267" s="13">
        <v>50</v>
      </c>
      <c r="H267" s="14" t="s">
        <v>62</v>
      </c>
      <c r="I267" s="61">
        <v>9.59</v>
      </c>
      <c r="J267" s="12">
        <f t="shared" si="14"/>
        <v>0</v>
      </c>
      <c r="K267" s="11">
        <f t="shared" si="12"/>
        <v>9.59</v>
      </c>
      <c r="L267" s="70"/>
      <c r="M267" s="9">
        <f t="shared" si="13"/>
        <v>767.2</v>
      </c>
      <c r="N267" s="9">
        <f t="shared" si="15"/>
        <v>767.2</v>
      </c>
    </row>
    <row r="268" spans="1:14" s="8" customFormat="1" ht="15" customHeight="1">
      <c r="A268" s="44" t="s">
        <v>1487</v>
      </c>
      <c r="C268" s="47">
        <v>3127035</v>
      </c>
      <c r="D268" s="56" t="s">
        <v>3940</v>
      </c>
      <c r="E268" s="13" t="s">
        <v>0</v>
      </c>
      <c r="F268" s="13">
        <v>72</v>
      </c>
      <c r="G268" s="13">
        <v>50</v>
      </c>
      <c r="H268" s="14" t="s">
        <v>62</v>
      </c>
      <c r="I268" s="61">
        <v>9.57</v>
      </c>
      <c r="J268" s="12">
        <f t="shared" si="14"/>
        <v>0</v>
      </c>
      <c r="K268" s="11">
        <f t="shared" si="12"/>
        <v>9.57</v>
      </c>
      <c r="L268" s="70"/>
      <c r="M268" s="9">
        <f t="shared" si="13"/>
        <v>765.6</v>
      </c>
      <c r="N268" s="9">
        <f t="shared" si="15"/>
        <v>765.6</v>
      </c>
    </row>
    <row r="269" spans="1:14" s="8" customFormat="1" ht="15" customHeight="1">
      <c r="A269" s="44" t="s">
        <v>1488</v>
      </c>
      <c r="C269" s="47">
        <v>3127043</v>
      </c>
      <c r="D269" s="56" t="s">
        <v>3941</v>
      </c>
      <c r="E269" s="13" t="s">
        <v>0</v>
      </c>
      <c r="F269" s="13">
        <v>88</v>
      </c>
      <c r="G269" s="13">
        <v>50</v>
      </c>
      <c r="H269" s="14" t="s">
        <v>62</v>
      </c>
      <c r="I269" s="61">
        <v>9.0500000000000007</v>
      </c>
      <c r="J269" s="12">
        <f t="shared" si="14"/>
        <v>0</v>
      </c>
      <c r="K269" s="11">
        <f t="shared" si="12"/>
        <v>9.0500000000000007</v>
      </c>
      <c r="L269" s="70"/>
      <c r="M269" s="9">
        <f t="shared" si="13"/>
        <v>724</v>
      </c>
      <c r="N269" s="9">
        <f t="shared" si="15"/>
        <v>724</v>
      </c>
    </row>
    <row r="270" spans="1:14" s="8" customFormat="1" ht="15" customHeight="1">
      <c r="A270" s="44" t="s">
        <v>1489</v>
      </c>
      <c r="C270" s="47">
        <v>3127049</v>
      </c>
      <c r="D270" s="56" t="s">
        <v>3942</v>
      </c>
      <c r="E270" s="13" t="s">
        <v>0</v>
      </c>
      <c r="F270" s="13">
        <v>95</v>
      </c>
      <c r="G270" s="13">
        <v>50</v>
      </c>
      <c r="H270" s="14" t="s">
        <v>62</v>
      </c>
      <c r="I270" s="61">
        <v>11.31</v>
      </c>
      <c r="J270" s="12">
        <f t="shared" si="14"/>
        <v>0</v>
      </c>
      <c r="K270" s="11">
        <f t="shared" si="12"/>
        <v>11.31</v>
      </c>
      <c r="L270" s="70"/>
      <c r="M270" s="9">
        <f t="shared" si="13"/>
        <v>904.80000000000007</v>
      </c>
      <c r="N270" s="9">
        <f t="shared" si="15"/>
        <v>904.8</v>
      </c>
    </row>
    <row r="271" spans="1:14" s="8" customFormat="1" ht="15" customHeight="1">
      <c r="A271" s="44" t="s">
        <v>1490</v>
      </c>
      <c r="C271" s="47">
        <v>3127056</v>
      </c>
      <c r="D271" s="56" t="s">
        <v>3943</v>
      </c>
      <c r="E271" s="13" t="s">
        <v>0</v>
      </c>
      <c r="F271" s="13">
        <v>110</v>
      </c>
      <c r="G271" s="13">
        <v>50</v>
      </c>
      <c r="H271" s="14" t="s">
        <v>62</v>
      </c>
      <c r="I271" s="61">
        <v>11.620000000000001</v>
      </c>
      <c r="J271" s="12">
        <f t="shared" si="14"/>
        <v>0</v>
      </c>
      <c r="K271" s="11">
        <f t="shared" si="12"/>
        <v>11.620000000000001</v>
      </c>
      <c r="L271" s="70"/>
      <c r="M271" s="9">
        <f t="shared" si="13"/>
        <v>929.6</v>
      </c>
      <c r="N271" s="9">
        <f t="shared" si="15"/>
        <v>929.6</v>
      </c>
    </row>
    <row r="272" spans="1:14" s="8" customFormat="1" ht="15" customHeight="1">
      <c r="A272" s="44" t="s">
        <v>1491</v>
      </c>
      <c r="C272" s="47">
        <v>3127063</v>
      </c>
      <c r="D272" s="56" t="s">
        <v>3944</v>
      </c>
      <c r="E272" s="13" t="s">
        <v>0</v>
      </c>
      <c r="F272" s="13">
        <v>122</v>
      </c>
      <c r="G272" s="13">
        <v>50</v>
      </c>
      <c r="H272" s="14" t="s">
        <v>62</v>
      </c>
      <c r="I272" s="61">
        <v>12.92</v>
      </c>
      <c r="J272" s="12">
        <f t="shared" si="14"/>
        <v>0</v>
      </c>
      <c r="K272" s="11">
        <f t="shared" si="12"/>
        <v>12.92</v>
      </c>
      <c r="L272" s="70"/>
      <c r="M272" s="9">
        <f t="shared" si="13"/>
        <v>1033.5999999999999</v>
      </c>
      <c r="N272" s="9">
        <f t="shared" si="15"/>
        <v>1033.5999999999999</v>
      </c>
    </row>
    <row r="273" spans="1:14" s="8" customFormat="1" ht="15" customHeight="1">
      <c r="A273" s="44" t="s">
        <v>1492</v>
      </c>
      <c r="C273" s="47">
        <v>3127067</v>
      </c>
      <c r="D273" s="56" t="s">
        <v>529</v>
      </c>
      <c r="E273" s="13" t="s">
        <v>0</v>
      </c>
      <c r="F273" s="13">
        <v>133</v>
      </c>
      <c r="G273" s="13">
        <v>25</v>
      </c>
      <c r="H273" s="14" t="s">
        <v>62</v>
      </c>
      <c r="I273" s="61">
        <v>15.22</v>
      </c>
      <c r="J273" s="12">
        <f t="shared" si="14"/>
        <v>0</v>
      </c>
      <c r="K273" s="11">
        <f t="shared" si="12"/>
        <v>15.22</v>
      </c>
      <c r="L273" s="70"/>
      <c r="M273" s="9">
        <f t="shared" si="13"/>
        <v>1217.6000000000001</v>
      </c>
      <c r="N273" s="9">
        <f t="shared" si="15"/>
        <v>1217.6000000000001</v>
      </c>
    </row>
    <row r="274" spans="1:14" s="8" customFormat="1" ht="15" customHeight="1">
      <c r="A274" s="44" t="s">
        <v>1493</v>
      </c>
      <c r="C274" s="47">
        <v>3127076</v>
      </c>
      <c r="D274" s="56" t="s">
        <v>528</v>
      </c>
      <c r="E274" s="13" t="s">
        <v>0</v>
      </c>
      <c r="F274" s="13">
        <v>137</v>
      </c>
      <c r="G274" s="13">
        <v>25</v>
      </c>
      <c r="H274" s="14" t="s">
        <v>62</v>
      </c>
      <c r="I274" s="61">
        <v>16.46</v>
      </c>
      <c r="J274" s="12">
        <f t="shared" si="14"/>
        <v>0</v>
      </c>
      <c r="K274" s="11">
        <f t="shared" si="12"/>
        <v>16.46</v>
      </c>
      <c r="L274" s="70"/>
      <c r="M274" s="9">
        <f t="shared" si="13"/>
        <v>1316.8</v>
      </c>
      <c r="N274" s="9">
        <f t="shared" si="15"/>
        <v>1316.8</v>
      </c>
    </row>
    <row r="275" spans="1:14" s="8" customFormat="1" ht="15" customHeight="1">
      <c r="A275" s="44" t="s">
        <v>1494</v>
      </c>
      <c r="C275" s="47">
        <v>3127085</v>
      </c>
      <c r="D275" s="56" t="s">
        <v>527</v>
      </c>
      <c r="E275" s="13" t="s">
        <v>0</v>
      </c>
      <c r="F275" s="13">
        <v>166</v>
      </c>
      <c r="G275" s="13">
        <v>25</v>
      </c>
      <c r="H275" s="14" t="s">
        <v>62</v>
      </c>
      <c r="I275" s="61">
        <v>18.29</v>
      </c>
      <c r="J275" s="12">
        <f t="shared" si="14"/>
        <v>0</v>
      </c>
      <c r="K275" s="11">
        <f t="shared" ref="K275:K338" si="16">I275*((100-J275)/100)</f>
        <v>18.29</v>
      </c>
      <c r="L275" s="70"/>
      <c r="M275" s="9">
        <f t="shared" ref="M275:M338" si="17">_xlfn.CEILING.MATH(I275*$N$2,0.02)</f>
        <v>1463.2</v>
      </c>
      <c r="N275" s="9">
        <f t="shared" si="15"/>
        <v>1463.2</v>
      </c>
    </row>
    <row r="276" spans="1:14" s="8" customFormat="1" ht="15" customHeight="1">
      <c r="A276" s="44" t="s">
        <v>1495</v>
      </c>
      <c r="C276" s="47">
        <v>3127091</v>
      </c>
      <c r="D276" s="56" t="s">
        <v>526</v>
      </c>
      <c r="E276" s="13" t="s">
        <v>0</v>
      </c>
      <c r="F276" s="13">
        <v>170</v>
      </c>
      <c r="G276" s="13">
        <v>25</v>
      </c>
      <c r="H276" s="14" t="s">
        <v>62</v>
      </c>
      <c r="I276" s="61">
        <v>17.600000000000001</v>
      </c>
      <c r="J276" s="12">
        <f t="shared" si="14"/>
        <v>0</v>
      </c>
      <c r="K276" s="11">
        <f t="shared" si="16"/>
        <v>17.600000000000001</v>
      </c>
      <c r="L276" s="70"/>
      <c r="M276" s="9">
        <f t="shared" si="17"/>
        <v>1408</v>
      </c>
      <c r="N276" s="9">
        <f t="shared" si="15"/>
        <v>1408</v>
      </c>
    </row>
    <row r="277" spans="1:14" s="8" customFormat="1" ht="15" customHeight="1">
      <c r="A277" s="44" t="s">
        <v>1496</v>
      </c>
      <c r="C277" s="47">
        <v>3127106</v>
      </c>
      <c r="D277" s="56" t="s">
        <v>525</v>
      </c>
      <c r="E277" s="13" t="s">
        <v>0</v>
      </c>
      <c r="F277" s="13">
        <v>213</v>
      </c>
      <c r="G277" s="13">
        <v>25</v>
      </c>
      <c r="H277" s="14" t="s">
        <v>62</v>
      </c>
      <c r="I277" s="61">
        <v>21.88</v>
      </c>
      <c r="J277" s="12">
        <f t="shared" si="14"/>
        <v>0</v>
      </c>
      <c r="K277" s="11">
        <f t="shared" si="16"/>
        <v>21.88</v>
      </c>
      <c r="L277" s="70"/>
      <c r="M277" s="9">
        <f t="shared" si="17"/>
        <v>1750.4</v>
      </c>
      <c r="N277" s="9">
        <f t="shared" si="15"/>
        <v>1750.4</v>
      </c>
    </row>
    <row r="278" spans="1:14" s="8" customFormat="1" ht="15" customHeight="1">
      <c r="A278" s="44" t="s">
        <v>1497</v>
      </c>
      <c r="C278" s="47">
        <v>3127116</v>
      </c>
      <c r="D278" s="56" t="s">
        <v>524</v>
      </c>
      <c r="E278" s="13" t="s">
        <v>0</v>
      </c>
      <c r="F278" s="13">
        <v>240</v>
      </c>
      <c r="G278" s="13">
        <v>25</v>
      </c>
      <c r="H278" s="14" t="s">
        <v>62</v>
      </c>
      <c r="I278" s="61">
        <v>22.02</v>
      </c>
      <c r="J278" s="12">
        <f t="shared" ref="J278:J341" si="18">$J$13</f>
        <v>0</v>
      </c>
      <c r="K278" s="11">
        <f t="shared" si="16"/>
        <v>22.02</v>
      </c>
      <c r="L278" s="70"/>
      <c r="M278" s="9">
        <f t="shared" si="17"/>
        <v>1761.6000000000001</v>
      </c>
      <c r="N278" s="9">
        <f t="shared" si="15"/>
        <v>1761.6</v>
      </c>
    </row>
    <row r="279" spans="1:14" s="8" customFormat="1" ht="15" customHeight="1">
      <c r="A279" s="44" t="s">
        <v>1498</v>
      </c>
      <c r="C279" s="47">
        <v>3127132</v>
      </c>
      <c r="D279" s="56" t="s">
        <v>523</v>
      </c>
      <c r="E279" s="13" t="s">
        <v>0</v>
      </c>
      <c r="F279" s="13">
        <v>261</v>
      </c>
      <c r="G279" s="13">
        <v>25</v>
      </c>
      <c r="H279" s="14" t="s">
        <v>62</v>
      </c>
      <c r="I279" s="61">
        <v>23.01</v>
      </c>
      <c r="J279" s="12">
        <f t="shared" si="18"/>
        <v>0</v>
      </c>
      <c r="K279" s="11">
        <f t="shared" si="16"/>
        <v>23.01</v>
      </c>
      <c r="L279" s="70"/>
      <c r="M279" s="9">
        <f t="shared" si="17"/>
        <v>1840.8</v>
      </c>
      <c r="N279" s="9">
        <f t="shared" si="15"/>
        <v>1840.8</v>
      </c>
    </row>
    <row r="280" spans="1:14" s="8" customFormat="1" ht="15" customHeight="1">
      <c r="A280" s="44" t="s">
        <v>1499</v>
      </c>
      <c r="C280" s="47">
        <v>3127141</v>
      </c>
      <c r="D280" s="56" t="s">
        <v>522</v>
      </c>
      <c r="E280" s="13" t="s">
        <v>0</v>
      </c>
      <c r="F280" s="13">
        <v>266</v>
      </c>
      <c r="G280" s="13">
        <v>25</v>
      </c>
      <c r="H280" s="14" t="s">
        <v>62</v>
      </c>
      <c r="I280" s="61">
        <v>24.09</v>
      </c>
      <c r="J280" s="12">
        <f t="shared" si="18"/>
        <v>0</v>
      </c>
      <c r="K280" s="11">
        <f t="shared" si="16"/>
        <v>24.09</v>
      </c>
      <c r="L280" s="70"/>
      <c r="M280" s="9">
        <f t="shared" si="17"/>
        <v>1927.2</v>
      </c>
      <c r="N280" s="9">
        <f t="shared" si="15"/>
        <v>1927.2</v>
      </c>
    </row>
    <row r="281" spans="1:14" s="8" customFormat="1" ht="15" customHeight="1">
      <c r="A281" s="44" t="s">
        <v>1500</v>
      </c>
      <c r="C281" s="47">
        <v>3127168</v>
      </c>
      <c r="D281" s="56" t="s">
        <v>521</v>
      </c>
      <c r="E281" s="13" t="s">
        <v>0</v>
      </c>
      <c r="F281" s="13">
        <v>467</v>
      </c>
      <c r="G281" s="13">
        <v>15</v>
      </c>
      <c r="H281" s="14" t="s">
        <v>62</v>
      </c>
      <c r="I281" s="61">
        <v>38.86</v>
      </c>
      <c r="J281" s="12">
        <f t="shared" si="18"/>
        <v>0</v>
      </c>
      <c r="K281" s="11">
        <f t="shared" si="16"/>
        <v>38.86</v>
      </c>
      <c r="L281" s="70"/>
      <c r="M281" s="9">
        <f t="shared" si="17"/>
        <v>3108.8</v>
      </c>
      <c r="N281" s="9">
        <f t="shared" ref="N281:N344" si="19">M281*(100-J281)/100</f>
        <v>3108.8</v>
      </c>
    </row>
    <row r="282" spans="1:14" s="8" customFormat="1" ht="15" customHeight="1">
      <c r="A282" s="44" t="s">
        <v>1501</v>
      </c>
      <c r="C282" s="47">
        <v>3127210</v>
      </c>
      <c r="D282" s="56" t="s">
        <v>520</v>
      </c>
      <c r="E282" s="13" t="s">
        <v>0</v>
      </c>
      <c r="F282" s="13">
        <v>567</v>
      </c>
      <c r="G282" s="13">
        <v>15</v>
      </c>
      <c r="H282" s="14" t="s">
        <v>62</v>
      </c>
      <c r="I282" s="61">
        <v>62.22</v>
      </c>
      <c r="J282" s="12">
        <f t="shared" si="18"/>
        <v>0</v>
      </c>
      <c r="K282" s="11">
        <f t="shared" si="16"/>
        <v>62.22</v>
      </c>
      <c r="L282" s="70"/>
      <c r="M282" s="9">
        <f t="shared" si="17"/>
        <v>4977.6000000000004</v>
      </c>
      <c r="N282" s="9">
        <f t="shared" si="19"/>
        <v>4977.6000000000004</v>
      </c>
    </row>
    <row r="283" spans="1:14" s="8" customFormat="1" ht="15" customHeight="1">
      <c r="A283" s="44" t="s">
        <v>1502</v>
      </c>
      <c r="C283" s="47">
        <v>3127219</v>
      </c>
      <c r="D283" s="56" t="s">
        <v>519</v>
      </c>
      <c r="E283" s="13" t="s">
        <v>0</v>
      </c>
      <c r="F283" s="13">
        <v>572</v>
      </c>
      <c r="G283" s="13">
        <v>10</v>
      </c>
      <c r="H283" s="14" t="s">
        <v>62</v>
      </c>
      <c r="I283" s="61">
        <v>63.410000000000004</v>
      </c>
      <c r="J283" s="12">
        <f t="shared" si="18"/>
        <v>0</v>
      </c>
      <c r="K283" s="11">
        <f t="shared" si="16"/>
        <v>63.410000000000004</v>
      </c>
      <c r="L283" s="70"/>
      <c r="M283" s="9">
        <f t="shared" si="17"/>
        <v>5072.8</v>
      </c>
      <c r="N283" s="9">
        <f t="shared" si="19"/>
        <v>5072.8</v>
      </c>
    </row>
    <row r="284" spans="1:14" s="8" customFormat="1" ht="15" customHeight="1">
      <c r="A284" s="44" t="s">
        <v>1503</v>
      </c>
      <c r="C284" s="47">
        <v>3127225</v>
      </c>
      <c r="D284" s="56" t="s">
        <v>518</v>
      </c>
      <c r="E284" s="13" t="s">
        <v>0</v>
      </c>
      <c r="F284" s="13">
        <v>585</v>
      </c>
      <c r="G284" s="13">
        <v>10</v>
      </c>
      <c r="H284" s="14" t="s">
        <v>62</v>
      </c>
      <c r="I284" s="61">
        <v>63.96</v>
      </c>
      <c r="J284" s="12">
        <f t="shared" si="18"/>
        <v>0</v>
      </c>
      <c r="K284" s="11">
        <f t="shared" si="16"/>
        <v>63.96</v>
      </c>
      <c r="L284" s="70"/>
      <c r="M284" s="9">
        <f t="shared" si="17"/>
        <v>5116.8</v>
      </c>
      <c r="N284" s="9">
        <f t="shared" si="19"/>
        <v>5116.8</v>
      </c>
    </row>
    <row r="285" spans="1:14" s="8" customFormat="1" ht="15" customHeight="1">
      <c r="A285" s="44" t="s">
        <v>1504</v>
      </c>
      <c r="C285" s="47">
        <v>3127250</v>
      </c>
      <c r="D285" s="56" t="s">
        <v>517</v>
      </c>
      <c r="E285" s="13" t="s">
        <v>0</v>
      </c>
      <c r="F285" s="13">
        <v>670</v>
      </c>
      <c r="G285" s="13">
        <v>10</v>
      </c>
      <c r="H285" s="14" t="s">
        <v>62</v>
      </c>
      <c r="I285" s="61">
        <v>66.510000000000005</v>
      </c>
      <c r="J285" s="12">
        <f t="shared" si="18"/>
        <v>0</v>
      </c>
      <c r="K285" s="11">
        <f t="shared" si="16"/>
        <v>66.510000000000005</v>
      </c>
      <c r="L285" s="70"/>
      <c r="M285" s="9">
        <f t="shared" si="17"/>
        <v>5320.8</v>
      </c>
      <c r="N285" s="9">
        <f t="shared" si="19"/>
        <v>5320.8</v>
      </c>
    </row>
    <row r="286" spans="1:14" s="8" customFormat="1" ht="15" customHeight="1">
      <c r="A286" s="44" t="s">
        <v>1505</v>
      </c>
      <c r="C286" s="47">
        <v>3188016</v>
      </c>
      <c r="D286" s="56" t="s">
        <v>2671</v>
      </c>
      <c r="E286" s="13" t="s">
        <v>0</v>
      </c>
      <c r="F286" s="13">
        <v>65</v>
      </c>
      <c r="G286" s="13">
        <v>50</v>
      </c>
      <c r="H286" s="14" t="s">
        <v>1</v>
      </c>
      <c r="I286" s="61">
        <v>2.88</v>
      </c>
      <c r="J286" s="12">
        <f t="shared" si="18"/>
        <v>0</v>
      </c>
      <c r="K286" s="11">
        <f t="shared" si="16"/>
        <v>2.88</v>
      </c>
      <c r="L286" s="70"/>
      <c r="M286" s="9">
        <f t="shared" si="17"/>
        <v>230.4</v>
      </c>
      <c r="N286" s="9">
        <f t="shared" si="19"/>
        <v>230.4</v>
      </c>
    </row>
    <row r="287" spans="1:14" s="8" customFormat="1" ht="15" customHeight="1">
      <c r="A287" s="44" t="s">
        <v>1506</v>
      </c>
      <c r="C287" s="47">
        <v>3188020</v>
      </c>
      <c r="D287" s="56" t="s">
        <v>2672</v>
      </c>
      <c r="E287" s="13" t="s">
        <v>0</v>
      </c>
      <c r="F287" s="13">
        <v>70</v>
      </c>
      <c r="G287" s="13">
        <v>50</v>
      </c>
      <c r="H287" s="14" t="s">
        <v>1</v>
      </c>
      <c r="I287" s="61">
        <v>3.06</v>
      </c>
      <c r="J287" s="12">
        <f t="shared" si="18"/>
        <v>0</v>
      </c>
      <c r="K287" s="11">
        <f t="shared" si="16"/>
        <v>3.06</v>
      </c>
      <c r="L287" s="70"/>
      <c r="M287" s="9">
        <f t="shared" si="17"/>
        <v>244.8</v>
      </c>
      <c r="N287" s="9">
        <f t="shared" si="19"/>
        <v>244.8</v>
      </c>
    </row>
    <row r="288" spans="1:14" s="8" customFormat="1" ht="15" customHeight="1">
      <c r="A288" s="44" t="s">
        <v>1507</v>
      </c>
      <c r="C288" s="47">
        <v>3188025</v>
      </c>
      <c r="D288" s="56" t="s">
        <v>2673</v>
      </c>
      <c r="E288" s="13" t="s">
        <v>0</v>
      </c>
      <c r="F288" s="13">
        <v>77</v>
      </c>
      <c r="G288" s="13">
        <v>50</v>
      </c>
      <c r="H288" s="14" t="s">
        <v>1</v>
      </c>
      <c r="I288" s="61">
        <v>3.0959999999999996</v>
      </c>
      <c r="J288" s="12">
        <f t="shared" si="18"/>
        <v>0</v>
      </c>
      <c r="K288" s="11">
        <f t="shared" si="16"/>
        <v>3.0959999999999996</v>
      </c>
      <c r="L288" s="70"/>
      <c r="M288" s="9">
        <f t="shared" si="17"/>
        <v>247.68</v>
      </c>
      <c r="N288" s="9">
        <f t="shared" si="19"/>
        <v>247.68</v>
      </c>
    </row>
    <row r="289" spans="1:14" s="8" customFormat="1" ht="15" customHeight="1">
      <c r="A289" s="44" t="s">
        <v>1508</v>
      </c>
      <c r="C289" s="47">
        <v>3188032</v>
      </c>
      <c r="D289" s="56" t="s">
        <v>2674</v>
      </c>
      <c r="E289" s="13" t="s">
        <v>0</v>
      </c>
      <c r="F289" s="13">
        <v>84</v>
      </c>
      <c r="G289" s="13">
        <v>50</v>
      </c>
      <c r="H289" s="14" t="s">
        <v>1</v>
      </c>
      <c r="I289" s="61">
        <v>3.42</v>
      </c>
      <c r="J289" s="12">
        <f t="shared" si="18"/>
        <v>0</v>
      </c>
      <c r="K289" s="11">
        <f t="shared" si="16"/>
        <v>3.42</v>
      </c>
      <c r="L289" s="70"/>
      <c r="M289" s="9">
        <f t="shared" si="17"/>
        <v>273.60000000000002</v>
      </c>
      <c r="N289" s="9">
        <f t="shared" si="19"/>
        <v>273.60000000000002</v>
      </c>
    </row>
    <row r="290" spans="1:14" s="8" customFormat="1" ht="15" customHeight="1">
      <c r="A290" s="44" t="s">
        <v>1509</v>
      </c>
      <c r="C290" s="47">
        <v>3188040</v>
      </c>
      <c r="D290" s="56" t="s">
        <v>2675</v>
      </c>
      <c r="E290" s="13" t="s">
        <v>0</v>
      </c>
      <c r="F290" s="13">
        <v>95</v>
      </c>
      <c r="G290" s="13">
        <v>50</v>
      </c>
      <c r="H290" s="14" t="s">
        <v>1</v>
      </c>
      <c r="I290" s="61">
        <v>3.95</v>
      </c>
      <c r="J290" s="12">
        <f t="shared" si="18"/>
        <v>0</v>
      </c>
      <c r="K290" s="11">
        <f t="shared" si="16"/>
        <v>3.95</v>
      </c>
      <c r="L290" s="70"/>
      <c r="M290" s="9">
        <f t="shared" si="17"/>
        <v>316</v>
      </c>
      <c r="N290" s="9">
        <f t="shared" si="19"/>
        <v>316</v>
      </c>
    </row>
    <row r="291" spans="1:14" s="8" customFormat="1" ht="15" customHeight="1">
      <c r="A291" s="44" t="s">
        <v>1510</v>
      </c>
      <c r="C291" s="47">
        <v>3188050</v>
      </c>
      <c r="D291" s="56" t="s">
        <v>2676</v>
      </c>
      <c r="E291" s="13" t="s">
        <v>0</v>
      </c>
      <c r="F291" s="13">
        <v>105</v>
      </c>
      <c r="G291" s="13">
        <v>50</v>
      </c>
      <c r="H291" s="14" t="s">
        <v>1</v>
      </c>
      <c r="I291" s="61">
        <v>4.5600000000000005</v>
      </c>
      <c r="J291" s="12">
        <f t="shared" si="18"/>
        <v>0</v>
      </c>
      <c r="K291" s="11">
        <f t="shared" si="16"/>
        <v>4.5600000000000005</v>
      </c>
      <c r="L291" s="70"/>
      <c r="M291" s="9">
        <f t="shared" si="17"/>
        <v>364.8</v>
      </c>
      <c r="N291" s="9">
        <f t="shared" si="19"/>
        <v>364.8</v>
      </c>
    </row>
    <row r="292" spans="1:14" s="8" customFormat="1" ht="15" customHeight="1">
      <c r="A292" s="44" t="s">
        <v>1511</v>
      </c>
      <c r="C292" s="47">
        <v>3188056</v>
      </c>
      <c r="D292" s="56" t="s">
        <v>2677</v>
      </c>
      <c r="E292" s="13" t="s">
        <v>0</v>
      </c>
      <c r="F292" s="13">
        <v>112</v>
      </c>
      <c r="G292" s="13">
        <v>50</v>
      </c>
      <c r="H292" s="14" t="s">
        <v>1</v>
      </c>
      <c r="I292" s="61">
        <v>6.23</v>
      </c>
      <c r="J292" s="12">
        <f t="shared" si="18"/>
        <v>0</v>
      </c>
      <c r="K292" s="11">
        <f t="shared" si="16"/>
        <v>6.23</v>
      </c>
      <c r="L292" s="70"/>
      <c r="M292" s="9">
        <f t="shared" si="17"/>
        <v>498.40000000000003</v>
      </c>
      <c r="N292" s="9">
        <f t="shared" si="19"/>
        <v>498.4</v>
      </c>
    </row>
    <row r="293" spans="1:14" s="8" customFormat="1" ht="15" customHeight="1">
      <c r="A293" s="44" t="s">
        <v>2632</v>
      </c>
      <c r="C293" s="47">
        <v>3188058</v>
      </c>
      <c r="D293" s="56" t="s">
        <v>2678</v>
      </c>
      <c r="E293" s="13" t="s">
        <v>0</v>
      </c>
      <c r="F293" s="13">
        <v>119</v>
      </c>
      <c r="G293" s="13">
        <v>50</v>
      </c>
      <c r="H293" s="14" t="s">
        <v>1</v>
      </c>
      <c r="I293" s="61">
        <v>6.84</v>
      </c>
      <c r="J293" s="12">
        <f t="shared" si="18"/>
        <v>0</v>
      </c>
      <c r="K293" s="11">
        <f t="shared" si="16"/>
        <v>6.84</v>
      </c>
      <c r="L293" s="70"/>
      <c r="M293" s="9">
        <f t="shared" si="17"/>
        <v>547.20000000000005</v>
      </c>
      <c r="N293" s="9">
        <f t="shared" si="19"/>
        <v>547.20000000000005</v>
      </c>
    </row>
    <row r="294" spans="1:14" s="8" customFormat="1" ht="15" customHeight="1">
      <c r="A294" s="44" t="s">
        <v>1512</v>
      </c>
      <c r="C294" s="47">
        <v>3188063</v>
      </c>
      <c r="D294" s="56" t="s">
        <v>2679</v>
      </c>
      <c r="E294" s="13" t="s">
        <v>0</v>
      </c>
      <c r="F294" s="13">
        <v>120</v>
      </c>
      <c r="G294" s="13">
        <v>50</v>
      </c>
      <c r="H294" s="14" t="s">
        <v>1</v>
      </c>
      <c r="I294" s="61">
        <v>7.49</v>
      </c>
      <c r="J294" s="12">
        <f t="shared" si="18"/>
        <v>0</v>
      </c>
      <c r="K294" s="11">
        <f t="shared" si="16"/>
        <v>7.49</v>
      </c>
      <c r="L294" s="70"/>
      <c r="M294" s="9">
        <f t="shared" si="17"/>
        <v>599.20000000000005</v>
      </c>
      <c r="N294" s="9">
        <f t="shared" si="19"/>
        <v>599.20000000000005</v>
      </c>
    </row>
    <row r="295" spans="1:14" s="8" customFormat="1" ht="15" customHeight="1">
      <c r="A295" s="44" t="s">
        <v>1513</v>
      </c>
      <c r="C295" s="47">
        <v>3188075</v>
      </c>
      <c r="D295" s="56" t="s">
        <v>2680</v>
      </c>
      <c r="E295" s="13" t="s">
        <v>0</v>
      </c>
      <c r="F295" s="13">
        <v>151</v>
      </c>
      <c r="G295" s="13">
        <v>50</v>
      </c>
      <c r="H295" s="14" t="s">
        <v>1</v>
      </c>
      <c r="I295" s="61">
        <v>8.02</v>
      </c>
      <c r="J295" s="12">
        <f t="shared" si="18"/>
        <v>0</v>
      </c>
      <c r="K295" s="11">
        <f t="shared" si="16"/>
        <v>8.02</v>
      </c>
      <c r="L295" s="70"/>
      <c r="M295" s="9">
        <f t="shared" si="17"/>
        <v>641.6</v>
      </c>
      <c r="N295" s="9">
        <f t="shared" si="19"/>
        <v>641.6</v>
      </c>
    </row>
    <row r="296" spans="1:14" s="8" customFormat="1" ht="15" customHeight="1">
      <c r="A296" s="44" t="s">
        <v>2633</v>
      </c>
      <c r="C296" s="47">
        <v>3188078</v>
      </c>
      <c r="D296" s="56" t="s">
        <v>2681</v>
      </c>
      <c r="E296" s="13" t="s">
        <v>0</v>
      </c>
      <c r="F296" s="13">
        <v>157</v>
      </c>
      <c r="G296" s="13">
        <v>50</v>
      </c>
      <c r="H296" s="14" t="s">
        <v>1</v>
      </c>
      <c r="I296" s="61">
        <v>8.1999999999999993</v>
      </c>
      <c r="J296" s="12">
        <f t="shared" si="18"/>
        <v>0</v>
      </c>
      <c r="K296" s="11">
        <f t="shared" si="16"/>
        <v>8.1999999999999993</v>
      </c>
      <c r="L296" s="70"/>
      <c r="M296" s="9">
        <f t="shared" si="17"/>
        <v>656</v>
      </c>
      <c r="N296" s="9">
        <f t="shared" si="19"/>
        <v>656</v>
      </c>
    </row>
    <row r="297" spans="1:14" s="8" customFormat="1" ht="15" customHeight="1">
      <c r="A297" s="44" t="s">
        <v>1514</v>
      </c>
      <c r="C297" s="47">
        <v>3188090</v>
      </c>
      <c r="D297" s="56" t="s">
        <v>2682</v>
      </c>
      <c r="E297" s="13" t="s">
        <v>0</v>
      </c>
      <c r="F297" s="13">
        <v>230</v>
      </c>
      <c r="G297" s="13">
        <v>25</v>
      </c>
      <c r="H297" s="14" t="s">
        <v>1</v>
      </c>
      <c r="I297" s="61">
        <v>9.0119999999999987</v>
      </c>
      <c r="J297" s="12">
        <f t="shared" si="18"/>
        <v>0</v>
      </c>
      <c r="K297" s="11">
        <f t="shared" si="16"/>
        <v>9.0119999999999987</v>
      </c>
      <c r="L297" s="70"/>
      <c r="M297" s="9">
        <f t="shared" si="17"/>
        <v>720.96</v>
      </c>
      <c r="N297" s="9">
        <f t="shared" si="19"/>
        <v>720.96</v>
      </c>
    </row>
    <row r="298" spans="1:14" s="8" customFormat="1" ht="15" customHeight="1">
      <c r="A298" s="44" t="s">
        <v>1515</v>
      </c>
      <c r="C298" s="47">
        <v>3188110</v>
      </c>
      <c r="D298" s="56" t="s">
        <v>2683</v>
      </c>
      <c r="E298" s="13" t="s">
        <v>0</v>
      </c>
      <c r="F298" s="13">
        <v>268</v>
      </c>
      <c r="G298" s="13">
        <v>25</v>
      </c>
      <c r="H298" s="14" t="s">
        <v>1</v>
      </c>
      <c r="I298" s="61">
        <v>9.2799999999999994</v>
      </c>
      <c r="J298" s="12">
        <f t="shared" si="18"/>
        <v>0</v>
      </c>
      <c r="K298" s="11">
        <f t="shared" si="16"/>
        <v>9.2799999999999994</v>
      </c>
      <c r="L298" s="70"/>
      <c r="M298" s="9">
        <f t="shared" si="17"/>
        <v>742.4</v>
      </c>
      <c r="N298" s="9">
        <f t="shared" si="19"/>
        <v>742.4</v>
      </c>
    </row>
    <row r="299" spans="1:14" s="8" customFormat="1" ht="15" customHeight="1">
      <c r="A299" s="44" t="s">
        <v>1516</v>
      </c>
      <c r="C299" s="47">
        <v>3188125</v>
      </c>
      <c r="D299" s="56" t="s">
        <v>2684</v>
      </c>
      <c r="E299" s="13" t="s">
        <v>0</v>
      </c>
      <c r="F299" s="13">
        <v>299</v>
      </c>
      <c r="G299" s="13">
        <v>25</v>
      </c>
      <c r="H299" s="14" t="s">
        <v>1</v>
      </c>
      <c r="I299" s="61">
        <v>12.290000000000001</v>
      </c>
      <c r="J299" s="12">
        <f t="shared" si="18"/>
        <v>0</v>
      </c>
      <c r="K299" s="11">
        <f t="shared" si="16"/>
        <v>12.290000000000001</v>
      </c>
      <c r="L299" s="70"/>
      <c r="M299" s="9">
        <f t="shared" si="17"/>
        <v>983.2</v>
      </c>
      <c r="N299" s="9">
        <f t="shared" si="19"/>
        <v>983.2</v>
      </c>
    </row>
    <row r="300" spans="1:14" s="8" customFormat="1" ht="15" customHeight="1">
      <c r="A300" s="44" t="s">
        <v>1517</v>
      </c>
      <c r="C300" s="47">
        <v>3188135</v>
      </c>
      <c r="D300" s="56" t="s">
        <v>2685</v>
      </c>
      <c r="E300" s="13" t="s">
        <v>0</v>
      </c>
      <c r="F300" s="13">
        <v>314</v>
      </c>
      <c r="G300" s="13">
        <v>25</v>
      </c>
      <c r="H300" s="14" t="s">
        <v>1</v>
      </c>
      <c r="I300" s="61">
        <v>13.05</v>
      </c>
      <c r="J300" s="12">
        <f t="shared" si="18"/>
        <v>0</v>
      </c>
      <c r="K300" s="11">
        <f t="shared" si="16"/>
        <v>13.05</v>
      </c>
      <c r="L300" s="70"/>
      <c r="M300" s="9">
        <f t="shared" si="17"/>
        <v>1044</v>
      </c>
      <c r="N300" s="9">
        <f t="shared" si="19"/>
        <v>1044</v>
      </c>
    </row>
    <row r="301" spans="1:14" s="8" customFormat="1" ht="15" customHeight="1">
      <c r="A301" s="44" t="s">
        <v>1518</v>
      </c>
      <c r="C301" s="47">
        <v>3188160</v>
      </c>
      <c r="D301" s="56" t="s">
        <v>2686</v>
      </c>
      <c r="E301" s="13" t="s">
        <v>0</v>
      </c>
      <c r="F301" s="13">
        <v>429</v>
      </c>
      <c r="G301" s="13">
        <v>10</v>
      </c>
      <c r="H301" s="14" t="s">
        <v>1</v>
      </c>
      <c r="I301" s="61">
        <v>13.9</v>
      </c>
      <c r="J301" s="12">
        <f t="shared" si="18"/>
        <v>0</v>
      </c>
      <c r="K301" s="11">
        <f t="shared" si="16"/>
        <v>13.9</v>
      </c>
      <c r="L301" s="70"/>
      <c r="M301" s="9">
        <f t="shared" si="17"/>
        <v>1112</v>
      </c>
      <c r="N301" s="9">
        <f t="shared" si="19"/>
        <v>1112</v>
      </c>
    </row>
    <row r="302" spans="1:14" s="8" customFormat="1" ht="15" customHeight="1">
      <c r="A302" s="44" t="s">
        <v>2634</v>
      </c>
      <c r="C302" s="47">
        <v>3188200</v>
      </c>
      <c r="D302" s="56" t="s">
        <v>3945</v>
      </c>
      <c r="E302" s="13" t="s">
        <v>0</v>
      </c>
      <c r="F302" s="13">
        <v>607</v>
      </c>
      <c r="G302" s="13">
        <v>10</v>
      </c>
      <c r="H302" s="14" t="s">
        <v>1</v>
      </c>
      <c r="I302" s="61">
        <v>25.01</v>
      </c>
      <c r="J302" s="12">
        <f t="shared" si="18"/>
        <v>0</v>
      </c>
      <c r="K302" s="11">
        <f t="shared" si="16"/>
        <v>25.01</v>
      </c>
      <c r="L302" s="70"/>
      <c r="M302" s="9">
        <f t="shared" si="17"/>
        <v>2000.8</v>
      </c>
      <c r="N302" s="9">
        <f t="shared" si="19"/>
        <v>2000.8</v>
      </c>
    </row>
    <row r="303" spans="1:14" s="8" customFormat="1" ht="15" customHeight="1">
      <c r="A303" s="44" t="s">
        <v>2635</v>
      </c>
      <c r="C303" s="47">
        <v>33025014</v>
      </c>
      <c r="D303" s="56" t="s">
        <v>2687</v>
      </c>
      <c r="E303" s="13" t="s">
        <v>0</v>
      </c>
      <c r="F303" s="13">
        <v>32</v>
      </c>
      <c r="G303" s="13">
        <v>50</v>
      </c>
      <c r="H303" s="14"/>
      <c r="I303" s="61">
        <v>1.1280000000000001</v>
      </c>
      <c r="J303" s="12">
        <f t="shared" si="18"/>
        <v>0</v>
      </c>
      <c r="K303" s="11">
        <f t="shared" si="16"/>
        <v>1.1280000000000001</v>
      </c>
      <c r="L303" s="70"/>
      <c r="M303" s="9">
        <f t="shared" si="17"/>
        <v>90.24</v>
      </c>
      <c r="N303" s="9">
        <f t="shared" si="19"/>
        <v>90.24</v>
      </c>
    </row>
    <row r="304" spans="1:14" s="8" customFormat="1" ht="15" customHeight="1">
      <c r="A304" s="44" t="s">
        <v>2636</v>
      </c>
      <c r="C304" s="47">
        <v>33025019</v>
      </c>
      <c r="D304" s="56" t="s">
        <v>2689</v>
      </c>
      <c r="E304" s="13" t="s">
        <v>0</v>
      </c>
      <c r="F304" s="13">
        <v>34</v>
      </c>
      <c r="G304" s="13">
        <v>50</v>
      </c>
      <c r="H304" s="14"/>
      <c r="I304" s="61">
        <v>1.1280000000000001</v>
      </c>
      <c r="J304" s="12">
        <f t="shared" si="18"/>
        <v>0</v>
      </c>
      <c r="K304" s="11">
        <f t="shared" si="16"/>
        <v>1.1280000000000001</v>
      </c>
      <c r="L304" s="70"/>
      <c r="M304" s="9">
        <f t="shared" si="17"/>
        <v>90.24</v>
      </c>
      <c r="N304" s="9">
        <f t="shared" si="19"/>
        <v>90.24</v>
      </c>
    </row>
    <row r="305" spans="1:14" s="8" customFormat="1" ht="15" customHeight="1">
      <c r="A305" s="44" t="s">
        <v>2637</v>
      </c>
      <c r="C305" s="47">
        <v>33025024</v>
      </c>
      <c r="D305" s="56" t="s">
        <v>2688</v>
      </c>
      <c r="E305" s="13" t="s">
        <v>0</v>
      </c>
      <c r="F305" s="13">
        <v>37</v>
      </c>
      <c r="G305" s="13">
        <v>50</v>
      </c>
      <c r="H305" s="14"/>
      <c r="I305" s="61">
        <v>0.80400000000000005</v>
      </c>
      <c r="J305" s="12">
        <f t="shared" si="18"/>
        <v>0</v>
      </c>
      <c r="K305" s="11">
        <f t="shared" si="16"/>
        <v>0.80400000000000005</v>
      </c>
      <c r="L305" s="70"/>
      <c r="M305" s="9">
        <f t="shared" si="17"/>
        <v>64.320000000000007</v>
      </c>
      <c r="N305" s="9">
        <f t="shared" si="19"/>
        <v>64.320000000000007</v>
      </c>
    </row>
    <row r="306" spans="1:14" s="8" customFormat="1" ht="15" customHeight="1">
      <c r="A306" s="44" t="s">
        <v>2638</v>
      </c>
      <c r="C306" s="47">
        <v>33025030</v>
      </c>
      <c r="D306" s="56" t="s">
        <v>2690</v>
      </c>
      <c r="E306" s="13" t="s">
        <v>0</v>
      </c>
      <c r="F306" s="13">
        <v>39</v>
      </c>
      <c r="G306" s="13">
        <v>50</v>
      </c>
      <c r="H306" s="14"/>
      <c r="I306" s="61">
        <v>0.84</v>
      </c>
      <c r="J306" s="12">
        <f t="shared" si="18"/>
        <v>0</v>
      </c>
      <c r="K306" s="11">
        <f t="shared" si="16"/>
        <v>0.84</v>
      </c>
      <c r="L306" s="70"/>
      <c r="M306" s="9">
        <f t="shared" si="17"/>
        <v>67.2</v>
      </c>
      <c r="N306" s="9">
        <f t="shared" si="19"/>
        <v>67.2</v>
      </c>
    </row>
    <row r="307" spans="1:14" s="8" customFormat="1" ht="15" customHeight="1">
      <c r="A307" s="44" t="s">
        <v>2639</v>
      </c>
      <c r="C307" s="47">
        <v>33025037</v>
      </c>
      <c r="D307" s="56" t="s">
        <v>2692</v>
      </c>
      <c r="E307" s="13" t="s">
        <v>0</v>
      </c>
      <c r="F307" s="13">
        <v>44</v>
      </c>
      <c r="G307" s="13">
        <v>50</v>
      </c>
      <c r="H307" s="14"/>
      <c r="I307" s="61">
        <v>0.91199999999999992</v>
      </c>
      <c r="J307" s="12">
        <f t="shared" si="18"/>
        <v>0</v>
      </c>
      <c r="K307" s="11">
        <f t="shared" si="16"/>
        <v>0.91199999999999992</v>
      </c>
      <c r="L307" s="70"/>
      <c r="M307" s="9">
        <f t="shared" si="17"/>
        <v>72.960000000000008</v>
      </c>
      <c r="N307" s="9">
        <f t="shared" si="19"/>
        <v>72.960000000000008</v>
      </c>
    </row>
    <row r="308" spans="1:14" s="8" customFormat="1" ht="15" customHeight="1">
      <c r="A308" s="44" t="s">
        <v>2640</v>
      </c>
      <c r="C308" s="47">
        <v>33025046</v>
      </c>
      <c r="D308" s="56" t="s">
        <v>2691</v>
      </c>
      <c r="E308" s="13" t="s">
        <v>0</v>
      </c>
      <c r="F308" s="13">
        <v>56</v>
      </c>
      <c r="G308" s="13">
        <v>50</v>
      </c>
      <c r="H308" s="14"/>
      <c r="I308" s="61">
        <v>1.08</v>
      </c>
      <c r="J308" s="12">
        <f t="shared" si="18"/>
        <v>0</v>
      </c>
      <c r="K308" s="11">
        <f t="shared" si="16"/>
        <v>1.08</v>
      </c>
      <c r="L308" s="70"/>
      <c r="M308" s="9">
        <f t="shared" si="17"/>
        <v>86.4</v>
      </c>
      <c r="N308" s="9">
        <f t="shared" si="19"/>
        <v>86.4</v>
      </c>
    </row>
    <row r="309" spans="1:14" s="8" customFormat="1" ht="15" customHeight="1">
      <c r="A309" s="44" t="s">
        <v>2641</v>
      </c>
      <c r="C309" s="47">
        <v>33025052</v>
      </c>
      <c r="D309" s="56" t="s">
        <v>2693</v>
      </c>
      <c r="E309" s="13" t="s">
        <v>0</v>
      </c>
      <c r="F309" s="13">
        <v>61</v>
      </c>
      <c r="G309" s="13">
        <v>50</v>
      </c>
      <c r="H309" s="14"/>
      <c r="I309" s="61">
        <v>1.236</v>
      </c>
      <c r="J309" s="12">
        <f t="shared" si="18"/>
        <v>0</v>
      </c>
      <c r="K309" s="11">
        <f t="shared" si="16"/>
        <v>1.236</v>
      </c>
      <c r="L309" s="70"/>
      <c r="M309" s="9">
        <f t="shared" si="17"/>
        <v>98.88</v>
      </c>
      <c r="N309" s="9">
        <f t="shared" si="19"/>
        <v>98.88</v>
      </c>
    </row>
    <row r="310" spans="1:14" s="8" customFormat="1" ht="15" customHeight="1">
      <c r="A310" s="44" t="s">
        <v>2642</v>
      </c>
      <c r="C310" s="47">
        <v>33025061</v>
      </c>
      <c r="D310" s="56" t="s">
        <v>2694</v>
      </c>
      <c r="E310" s="13" t="s">
        <v>0</v>
      </c>
      <c r="F310" s="13">
        <v>67</v>
      </c>
      <c r="G310" s="13">
        <v>50</v>
      </c>
      <c r="H310" s="14"/>
      <c r="I310" s="61">
        <v>1.284</v>
      </c>
      <c r="J310" s="12">
        <f t="shared" si="18"/>
        <v>0</v>
      </c>
      <c r="K310" s="11">
        <f t="shared" si="16"/>
        <v>1.284</v>
      </c>
      <c r="L310" s="70"/>
      <c r="M310" s="9">
        <f t="shared" si="17"/>
        <v>102.72</v>
      </c>
      <c r="N310" s="9">
        <f t="shared" si="19"/>
        <v>102.72</v>
      </c>
    </row>
    <row r="311" spans="1:14" s="8" customFormat="1" ht="15" customHeight="1">
      <c r="A311" s="44" t="s">
        <v>2643</v>
      </c>
      <c r="C311" s="47">
        <v>33025067</v>
      </c>
      <c r="D311" s="56" t="s">
        <v>2695</v>
      </c>
      <c r="E311" s="13" t="s">
        <v>0</v>
      </c>
      <c r="F311" s="13">
        <v>72</v>
      </c>
      <c r="G311" s="13">
        <v>50</v>
      </c>
      <c r="H311" s="14"/>
      <c r="I311" s="61">
        <v>1.4039999999999999</v>
      </c>
      <c r="J311" s="12">
        <f t="shared" si="18"/>
        <v>0</v>
      </c>
      <c r="K311" s="11">
        <f t="shared" si="16"/>
        <v>1.4039999999999999</v>
      </c>
      <c r="L311" s="70"/>
      <c r="M311" s="9">
        <f t="shared" si="17"/>
        <v>112.32000000000001</v>
      </c>
      <c r="N311" s="9">
        <f t="shared" si="19"/>
        <v>112.32</v>
      </c>
    </row>
    <row r="312" spans="1:14" s="8" customFormat="1" ht="15" customHeight="1">
      <c r="A312" s="44" t="s">
        <v>2644</v>
      </c>
      <c r="C312" s="47">
        <v>33035014</v>
      </c>
      <c r="D312" s="56" t="s">
        <v>2696</v>
      </c>
      <c r="E312" s="13" t="s">
        <v>0</v>
      </c>
      <c r="F312" s="13">
        <v>37</v>
      </c>
      <c r="G312" s="13">
        <v>50</v>
      </c>
      <c r="H312" s="14"/>
      <c r="I312" s="61">
        <v>0.93599999999999994</v>
      </c>
      <c r="J312" s="12">
        <f t="shared" si="18"/>
        <v>0</v>
      </c>
      <c r="K312" s="11">
        <f t="shared" si="16"/>
        <v>0.93599999999999994</v>
      </c>
      <c r="L312" s="70"/>
      <c r="M312" s="9">
        <f t="shared" si="17"/>
        <v>74.88</v>
      </c>
      <c r="N312" s="9">
        <f t="shared" si="19"/>
        <v>74.88</v>
      </c>
    </row>
    <row r="313" spans="1:14" s="8" customFormat="1" ht="15" customHeight="1">
      <c r="A313" s="44" t="s">
        <v>2645</v>
      </c>
      <c r="C313" s="47">
        <v>33035019</v>
      </c>
      <c r="D313" s="56" t="s">
        <v>2697</v>
      </c>
      <c r="E313" s="13" t="s">
        <v>0</v>
      </c>
      <c r="F313" s="13">
        <v>39</v>
      </c>
      <c r="G313" s="13">
        <v>50</v>
      </c>
      <c r="H313" s="14"/>
      <c r="I313" s="61">
        <v>0.93599999999999994</v>
      </c>
      <c r="J313" s="12">
        <f t="shared" si="18"/>
        <v>0</v>
      </c>
      <c r="K313" s="11">
        <f t="shared" si="16"/>
        <v>0.93599999999999994</v>
      </c>
      <c r="L313" s="70"/>
      <c r="M313" s="9">
        <f t="shared" si="17"/>
        <v>74.88</v>
      </c>
      <c r="N313" s="9">
        <f t="shared" si="19"/>
        <v>74.88</v>
      </c>
    </row>
    <row r="314" spans="1:14" s="8" customFormat="1" ht="15" customHeight="1">
      <c r="A314" s="44" t="s">
        <v>2646</v>
      </c>
      <c r="C314" s="47">
        <v>33035024</v>
      </c>
      <c r="D314" s="56" t="s">
        <v>2698</v>
      </c>
      <c r="E314" s="13" t="s">
        <v>0</v>
      </c>
      <c r="F314" s="13">
        <v>42</v>
      </c>
      <c r="G314" s="13">
        <v>50</v>
      </c>
      <c r="H314" s="14"/>
      <c r="I314" s="61">
        <v>0.93599999999999994</v>
      </c>
      <c r="J314" s="12">
        <f t="shared" si="18"/>
        <v>0</v>
      </c>
      <c r="K314" s="11">
        <f t="shared" si="16"/>
        <v>0.93599999999999994</v>
      </c>
      <c r="L314" s="70"/>
      <c r="M314" s="9">
        <f t="shared" si="17"/>
        <v>74.88</v>
      </c>
      <c r="N314" s="9">
        <f t="shared" si="19"/>
        <v>74.88</v>
      </c>
    </row>
    <row r="315" spans="1:14" s="8" customFormat="1" ht="15" customHeight="1">
      <c r="A315" s="44" t="s">
        <v>2647</v>
      </c>
      <c r="C315" s="47">
        <v>33035030</v>
      </c>
      <c r="D315" s="56" t="s">
        <v>2699</v>
      </c>
      <c r="E315" s="13" t="s">
        <v>0</v>
      </c>
      <c r="F315" s="13">
        <v>44</v>
      </c>
      <c r="G315" s="13">
        <v>50</v>
      </c>
      <c r="H315" s="14"/>
      <c r="I315" s="61">
        <v>0.98399999999999999</v>
      </c>
      <c r="J315" s="12">
        <f t="shared" si="18"/>
        <v>0</v>
      </c>
      <c r="K315" s="11">
        <f t="shared" si="16"/>
        <v>0.98399999999999999</v>
      </c>
      <c r="L315" s="70"/>
      <c r="M315" s="9">
        <f t="shared" si="17"/>
        <v>78.72</v>
      </c>
      <c r="N315" s="9">
        <f t="shared" si="19"/>
        <v>78.72</v>
      </c>
    </row>
    <row r="316" spans="1:14" s="8" customFormat="1" ht="15" customHeight="1">
      <c r="A316" s="44" t="s">
        <v>2648</v>
      </c>
      <c r="C316" s="47">
        <v>33035037</v>
      </c>
      <c r="D316" s="56" t="s">
        <v>2700</v>
      </c>
      <c r="E316" s="13" t="s">
        <v>0</v>
      </c>
      <c r="F316" s="13">
        <v>49</v>
      </c>
      <c r="G316" s="13">
        <v>50</v>
      </c>
      <c r="H316" s="14"/>
      <c r="I316" s="61">
        <v>1.008</v>
      </c>
      <c r="J316" s="12">
        <f t="shared" si="18"/>
        <v>0</v>
      </c>
      <c r="K316" s="11">
        <f t="shared" si="16"/>
        <v>1.008</v>
      </c>
      <c r="L316" s="70"/>
      <c r="M316" s="9">
        <f t="shared" si="17"/>
        <v>80.64</v>
      </c>
      <c r="N316" s="9">
        <f t="shared" si="19"/>
        <v>80.64</v>
      </c>
    </row>
    <row r="317" spans="1:14" s="8" customFormat="1" ht="15" customHeight="1">
      <c r="A317" s="44" t="s">
        <v>2649</v>
      </c>
      <c r="C317" s="47">
        <v>33035046</v>
      </c>
      <c r="D317" s="56" t="s">
        <v>2701</v>
      </c>
      <c r="E317" s="13" t="s">
        <v>0</v>
      </c>
      <c r="F317" s="13">
        <v>61</v>
      </c>
      <c r="G317" s="13">
        <v>50</v>
      </c>
      <c r="H317" s="14"/>
      <c r="I317" s="61">
        <v>1.1639999999999999</v>
      </c>
      <c r="J317" s="12">
        <f t="shared" si="18"/>
        <v>0</v>
      </c>
      <c r="K317" s="11">
        <f t="shared" si="16"/>
        <v>1.1639999999999999</v>
      </c>
      <c r="L317" s="70"/>
      <c r="M317" s="9">
        <f t="shared" si="17"/>
        <v>93.12</v>
      </c>
      <c r="N317" s="9">
        <f t="shared" si="19"/>
        <v>93.12</v>
      </c>
    </row>
    <row r="318" spans="1:14" s="8" customFormat="1" ht="15" customHeight="1">
      <c r="A318" s="44" t="s">
        <v>2650</v>
      </c>
      <c r="C318" s="47">
        <v>33035052</v>
      </c>
      <c r="D318" s="56" t="s">
        <v>2702</v>
      </c>
      <c r="E318" s="13" t="s">
        <v>0</v>
      </c>
      <c r="F318" s="13">
        <v>66</v>
      </c>
      <c r="G318" s="13">
        <v>50</v>
      </c>
      <c r="H318" s="14"/>
      <c r="I318" s="61">
        <v>1.224</v>
      </c>
      <c r="J318" s="12">
        <f t="shared" si="18"/>
        <v>0</v>
      </c>
      <c r="K318" s="11">
        <f t="shared" si="16"/>
        <v>1.224</v>
      </c>
      <c r="L318" s="70"/>
      <c r="M318" s="9">
        <f t="shared" si="17"/>
        <v>97.92</v>
      </c>
      <c r="N318" s="9">
        <f t="shared" si="19"/>
        <v>97.92</v>
      </c>
    </row>
    <row r="319" spans="1:14" s="8" customFormat="1" ht="15" customHeight="1">
      <c r="A319" s="44" t="s">
        <v>2651</v>
      </c>
      <c r="C319" s="47">
        <v>33035061</v>
      </c>
      <c r="D319" s="56" t="s">
        <v>2703</v>
      </c>
      <c r="E319" s="13" t="s">
        <v>0</v>
      </c>
      <c r="F319" s="13">
        <v>72</v>
      </c>
      <c r="G319" s="13">
        <v>50</v>
      </c>
      <c r="H319" s="14"/>
      <c r="I319" s="61">
        <v>1.284</v>
      </c>
      <c r="J319" s="12">
        <f t="shared" si="18"/>
        <v>0</v>
      </c>
      <c r="K319" s="11">
        <f t="shared" si="16"/>
        <v>1.284</v>
      </c>
      <c r="L319" s="70"/>
      <c r="M319" s="9">
        <f t="shared" si="17"/>
        <v>102.72</v>
      </c>
      <c r="N319" s="9">
        <f t="shared" si="19"/>
        <v>102.72</v>
      </c>
    </row>
    <row r="320" spans="1:14" s="8" customFormat="1" ht="15" customHeight="1">
      <c r="A320" s="44" t="s">
        <v>2652</v>
      </c>
      <c r="C320" s="47">
        <v>33035067</v>
      </c>
      <c r="D320" s="56" t="s">
        <v>2704</v>
      </c>
      <c r="E320" s="13" t="s">
        <v>0</v>
      </c>
      <c r="F320" s="13">
        <v>77</v>
      </c>
      <c r="G320" s="13">
        <v>50</v>
      </c>
      <c r="H320" s="14"/>
      <c r="I320" s="61">
        <v>1.452</v>
      </c>
      <c r="J320" s="12">
        <f t="shared" si="18"/>
        <v>0</v>
      </c>
      <c r="K320" s="11">
        <f t="shared" si="16"/>
        <v>1.452</v>
      </c>
      <c r="L320" s="70"/>
      <c r="M320" s="9">
        <f t="shared" si="17"/>
        <v>116.16</v>
      </c>
      <c r="N320" s="9">
        <f t="shared" si="19"/>
        <v>116.16</v>
      </c>
    </row>
    <row r="321" spans="1:14" s="8" customFormat="1" ht="15" customHeight="1">
      <c r="A321" s="44" t="s">
        <v>2653</v>
      </c>
      <c r="C321" s="47">
        <v>33035074</v>
      </c>
      <c r="D321" s="56" t="s">
        <v>2705</v>
      </c>
      <c r="E321" s="13" t="s">
        <v>0</v>
      </c>
      <c r="F321" s="13">
        <v>102</v>
      </c>
      <c r="G321" s="13">
        <v>50</v>
      </c>
      <c r="H321" s="14"/>
      <c r="I321" s="61">
        <v>1.68</v>
      </c>
      <c r="J321" s="12">
        <f t="shared" si="18"/>
        <v>0</v>
      </c>
      <c r="K321" s="11">
        <f t="shared" si="16"/>
        <v>1.68</v>
      </c>
      <c r="L321" s="70"/>
      <c r="M321" s="9">
        <f t="shared" si="17"/>
        <v>134.4</v>
      </c>
      <c r="N321" s="9">
        <f t="shared" si="19"/>
        <v>134.4</v>
      </c>
    </row>
    <row r="322" spans="1:14" s="8" customFormat="1" ht="15" customHeight="1">
      <c r="A322" s="44" t="s">
        <v>2654</v>
      </c>
      <c r="C322" s="47">
        <v>33035081</v>
      </c>
      <c r="D322" s="56" t="s">
        <v>2706</v>
      </c>
      <c r="E322" s="13" t="s">
        <v>0</v>
      </c>
      <c r="F322" s="13">
        <v>108</v>
      </c>
      <c r="G322" s="13">
        <v>50</v>
      </c>
      <c r="H322" s="14"/>
      <c r="I322" s="61">
        <v>1.68</v>
      </c>
      <c r="J322" s="12">
        <f t="shared" si="18"/>
        <v>0</v>
      </c>
      <c r="K322" s="11">
        <f t="shared" si="16"/>
        <v>1.68</v>
      </c>
      <c r="L322" s="70"/>
      <c r="M322" s="9">
        <f t="shared" si="17"/>
        <v>134.4</v>
      </c>
      <c r="N322" s="9">
        <f t="shared" si="19"/>
        <v>134.4</v>
      </c>
    </row>
    <row r="323" spans="1:14" s="8" customFormat="1" ht="15" customHeight="1">
      <c r="A323" s="44" t="s">
        <v>2655</v>
      </c>
      <c r="C323" s="47">
        <v>33035087</v>
      </c>
      <c r="D323" s="56" t="s">
        <v>2707</v>
      </c>
      <c r="E323" s="13" t="s">
        <v>0</v>
      </c>
      <c r="F323" s="13">
        <v>114</v>
      </c>
      <c r="G323" s="13">
        <v>50</v>
      </c>
      <c r="H323" s="14"/>
      <c r="I323" s="61">
        <v>1.78</v>
      </c>
      <c r="J323" s="12">
        <f t="shared" si="18"/>
        <v>0</v>
      </c>
      <c r="K323" s="11">
        <f t="shared" si="16"/>
        <v>1.78</v>
      </c>
      <c r="L323" s="70"/>
      <c r="M323" s="9">
        <f t="shared" si="17"/>
        <v>142.4</v>
      </c>
      <c r="N323" s="9">
        <f t="shared" si="19"/>
        <v>142.4</v>
      </c>
    </row>
    <row r="324" spans="1:14" s="8" customFormat="1" ht="15" customHeight="1">
      <c r="A324" s="44" t="s">
        <v>2656</v>
      </c>
      <c r="C324" s="47">
        <v>33035095</v>
      </c>
      <c r="D324" s="56" t="s">
        <v>2708</v>
      </c>
      <c r="E324" s="13" t="s">
        <v>0</v>
      </c>
      <c r="F324" s="13">
        <v>174</v>
      </c>
      <c r="G324" s="13">
        <v>50</v>
      </c>
      <c r="H324" s="14"/>
      <c r="I324" s="61">
        <v>2.58</v>
      </c>
      <c r="J324" s="12">
        <f t="shared" si="18"/>
        <v>0</v>
      </c>
      <c r="K324" s="11">
        <f t="shared" si="16"/>
        <v>2.58</v>
      </c>
      <c r="L324" s="70"/>
      <c r="M324" s="9">
        <f t="shared" si="17"/>
        <v>206.4</v>
      </c>
      <c r="N324" s="9">
        <f t="shared" si="19"/>
        <v>206.4</v>
      </c>
    </row>
    <row r="325" spans="1:14" s="8" customFormat="1" ht="15" customHeight="1">
      <c r="A325" s="44" t="s">
        <v>2657</v>
      </c>
      <c r="C325" s="47">
        <v>33035103</v>
      </c>
      <c r="D325" s="56" t="s">
        <v>2709</v>
      </c>
      <c r="E325" s="13" t="s">
        <v>0</v>
      </c>
      <c r="F325" s="13">
        <v>182</v>
      </c>
      <c r="G325" s="13">
        <v>50</v>
      </c>
      <c r="H325" s="14"/>
      <c r="I325" s="61">
        <v>2.7</v>
      </c>
      <c r="J325" s="12">
        <f t="shared" si="18"/>
        <v>0</v>
      </c>
      <c r="K325" s="11">
        <f t="shared" si="16"/>
        <v>2.7</v>
      </c>
      <c r="L325" s="70"/>
      <c r="M325" s="9">
        <f t="shared" si="17"/>
        <v>216</v>
      </c>
      <c r="N325" s="9">
        <f t="shared" si="19"/>
        <v>216</v>
      </c>
    </row>
    <row r="326" spans="1:14" s="8" customFormat="1" ht="15" customHeight="1">
      <c r="A326" s="44" t="s">
        <v>2658</v>
      </c>
      <c r="C326" s="47">
        <v>33035112</v>
      </c>
      <c r="D326" s="56" t="s">
        <v>2710</v>
      </c>
      <c r="E326" s="13" t="s">
        <v>0</v>
      </c>
      <c r="F326" s="13">
        <v>196</v>
      </c>
      <c r="G326" s="13">
        <v>25</v>
      </c>
      <c r="H326" s="14"/>
      <c r="I326" s="61">
        <v>3.0239999999999996</v>
      </c>
      <c r="J326" s="12">
        <f t="shared" si="18"/>
        <v>0</v>
      </c>
      <c r="K326" s="11">
        <f t="shared" si="16"/>
        <v>3.0239999999999996</v>
      </c>
      <c r="L326" s="70"/>
      <c r="M326" s="9">
        <f t="shared" si="17"/>
        <v>241.92000000000002</v>
      </c>
      <c r="N326" s="9">
        <f t="shared" si="19"/>
        <v>241.92</v>
      </c>
    </row>
    <row r="327" spans="1:14" s="8" customFormat="1" ht="15" customHeight="1">
      <c r="A327" s="44" t="s">
        <v>2659</v>
      </c>
      <c r="C327" s="47">
        <v>33035118</v>
      </c>
      <c r="D327" s="56" t="s">
        <v>2711</v>
      </c>
      <c r="E327" s="13" t="s">
        <v>0</v>
      </c>
      <c r="F327" s="13">
        <v>205</v>
      </c>
      <c r="G327" s="13">
        <v>25</v>
      </c>
      <c r="H327" s="14"/>
      <c r="I327" s="61">
        <v>3.0839999999999996</v>
      </c>
      <c r="J327" s="12">
        <f t="shared" si="18"/>
        <v>0</v>
      </c>
      <c r="K327" s="11">
        <f t="shared" si="16"/>
        <v>3.0839999999999996</v>
      </c>
      <c r="L327" s="70"/>
      <c r="M327" s="9">
        <f t="shared" si="17"/>
        <v>246.72</v>
      </c>
      <c r="N327" s="9">
        <f t="shared" si="19"/>
        <v>246.72</v>
      </c>
    </row>
    <row r="328" spans="1:14" s="8" customFormat="1" ht="15" customHeight="1">
      <c r="A328" s="44" t="s">
        <v>2660</v>
      </c>
      <c r="C328" s="47">
        <v>33035127</v>
      </c>
      <c r="D328" s="56" t="s">
        <v>2712</v>
      </c>
      <c r="E328" s="13" t="s">
        <v>0</v>
      </c>
      <c r="F328" s="13">
        <v>217</v>
      </c>
      <c r="G328" s="13">
        <v>25</v>
      </c>
      <c r="H328" s="14"/>
      <c r="I328" s="61">
        <v>3.27</v>
      </c>
      <c r="J328" s="12">
        <f t="shared" si="18"/>
        <v>0</v>
      </c>
      <c r="K328" s="11">
        <f t="shared" si="16"/>
        <v>3.27</v>
      </c>
      <c r="L328" s="70"/>
      <c r="M328" s="9">
        <f t="shared" si="17"/>
        <v>261.60000000000002</v>
      </c>
      <c r="N328" s="9">
        <f t="shared" si="19"/>
        <v>261.60000000000002</v>
      </c>
    </row>
    <row r="329" spans="1:14" s="8" customFormat="1" ht="15" customHeight="1">
      <c r="A329" s="44" t="s">
        <v>2661</v>
      </c>
      <c r="C329" s="47">
        <v>33035137</v>
      </c>
      <c r="D329" s="56" t="s">
        <v>2713</v>
      </c>
      <c r="E329" s="13" t="s">
        <v>0</v>
      </c>
      <c r="F329" s="13">
        <v>229</v>
      </c>
      <c r="G329" s="13">
        <v>25</v>
      </c>
      <c r="H329" s="14"/>
      <c r="I329" s="61">
        <v>3.7439999999999993</v>
      </c>
      <c r="J329" s="12">
        <f t="shared" si="18"/>
        <v>0</v>
      </c>
      <c r="K329" s="11">
        <f t="shared" si="16"/>
        <v>3.7439999999999993</v>
      </c>
      <c r="L329" s="70"/>
      <c r="M329" s="9">
        <f t="shared" si="17"/>
        <v>299.52</v>
      </c>
      <c r="N329" s="9">
        <f t="shared" si="19"/>
        <v>299.52</v>
      </c>
    </row>
    <row r="330" spans="1:14" s="8" customFormat="1" ht="15" customHeight="1">
      <c r="A330" s="44" t="s">
        <v>2662</v>
      </c>
      <c r="C330" s="47">
        <v>33035144</v>
      </c>
      <c r="D330" s="56" t="s">
        <v>2714</v>
      </c>
      <c r="E330" s="13" t="s">
        <v>0</v>
      </c>
      <c r="F330" s="13">
        <v>239</v>
      </c>
      <c r="G330" s="13">
        <v>25</v>
      </c>
      <c r="H330" s="14"/>
      <c r="I330" s="61">
        <v>3.8519999999999999</v>
      </c>
      <c r="J330" s="12">
        <f t="shared" si="18"/>
        <v>0</v>
      </c>
      <c r="K330" s="11">
        <f t="shared" si="16"/>
        <v>3.8519999999999999</v>
      </c>
      <c r="L330" s="70"/>
      <c r="M330" s="9">
        <f t="shared" si="17"/>
        <v>308.16000000000003</v>
      </c>
      <c r="N330" s="9">
        <f t="shared" si="19"/>
        <v>308.16000000000003</v>
      </c>
    </row>
    <row r="331" spans="1:14" s="8" customFormat="1" ht="15" customHeight="1">
      <c r="A331" s="44" t="s">
        <v>2663</v>
      </c>
      <c r="C331" s="47">
        <v>33035153</v>
      </c>
      <c r="D331" s="56" t="s">
        <v>2715</v>
      </c>
      <c r="E331" s="13" t="s">
        <v>0</v>
      </c>
      <c r="F331" s="13">
        <v>253</v>
      </c>
      <c r="G331" s="13">
        <v>25</v>
      </c>
      <c r="H331" s="14"/>
      <c r="I331" s="61">
        <v>4.1900000000000004</v>
      </c>
      <c r="J331" s="12">
        <f t="shared" si="18"/>
        <v>0</v>
      </c>
      <c r="K331" s="11">
        <f t="shared" si="16"/>
        <v>4.1900000000000004</v>
      </c>
      <c r="L331" s="70"/>
      <c r="M331" s="9">
        <f t="shared" si="17"/>
        <v>335.2</v>
      </c>
      <c r="N331" s="9">
        <f t="shared" si="19"/>
        <v>335.2</v>
      </c>
    </row>
    <row r="332" spans="1:14" s="8" customFormat="1" ht="15" customHeight="1">
      <c r="A332" s="44" t="s">
        <v>2664</v>
      </c>
      <c r="C332" s="47">
        <v>33035162</v>
      </c>
      <c r="D332" s="56" t="s">
        <v>2716</v>
      </c>
      <c r="E332" s="13" t="s">
        <v>0</v>
      </c>
      <c r="F332" s="13">
        <v>264</v>
      </c>
      <c r="G332" s="13">
        <v>25</v>
      </c>
      <c r="H332" s="14"/>
      <c r="I332" s="61">
        <v>4.25</v>
      </c>
      <c r="J332" s="12">
        <f t="shared" si="18"/>
        <v>0</v>
      </c>
      <c r="K332" s="11">
        <f t="shared" si="16"/>
        <v>4.25</v>
      </c>
      <c r="L332" s="70"/>
      <c r="M332" s="9">
        <f t="shared" si="17"/>
        <v>340</v>
      </c>
      <c r="N332" s="9">
        <f t="shared" si="19"/>
        <v>340</v>
      </c>
    </row>
    <row r="333" spans="1:14" s="8" customFormat="1" ht="15" customHeight="1">
      <c r="A333" s="44" t="s">
        <v>2665</v>
      </c>
      <c r="C333" s="47">
        <v>33035172</v>
      </c>
      <c r="D333" s="56" t="s">
        <v>2717</v>
      </c>
      <c r="E333" s="13" t="s">
        <v>0</v>
      </c>
      <c r="F333" s="13">
        <v>374</v>
      </c>
      <c r="G333" s="13">
        <v>25</v>
      </c>
      <c r="H333" s="14"/>
      <c r="I333" s="61">
        <v>4.944</v>
      </c>
      <c r="J333" s="12">
        <f t="shared" si="18"/>
        <v>0</v>
      </c>
      <c r="K333" s="11">
        <f t="shared" si="16"/>
        <v>4.944</v>
      </c>
      <c r="L333" s="70"/>
      <c r="M333" s="9">
        <f t="shared" si="17"/>
        <v>395.52</v>
      </c>
      <c r="N333" s="9">
        <f t="shared" si="19"/>
        <v>395.52</v>
      </c>
    </row>
    <row r="334" spans="1:14" s="8" customFormat="1" ht="15" customHeight="1">
      <c r="A334" s="44" t="s">
        <v>2666</v>
      </c>
      <c r="C334" s="47">
        <v>33035183</v>
      </c>
      <c r="D334" s="56" t="s">
        <v>2718</v>
      </c>
      <c r="E334" s="13" t="s">
        <v>0</v>
      </c>
      <c r="F334" s="13">
        <v>391</v>
      </c>
      <c r="G334" s="13">
        <v>15</v>
      </c>
      <c r="H334" s="14"/>
      <c r="I334" s="61">
        <v>5.3639999999999999</v>
      </c>
      <c r="J334" s="12">
        <f t="shared" si="18"/>
        <v>0</v>
      </c>
      <c r="K334" s="11">
        <f t="shared" si="16"/>
        <v>5.3639999999999999</v>
      </c>
      <c r="L334" s="70"/>
      <c r="M334" s="9">
        <f t="shared" si="17"/>
        <v>429.12</v>
      </c>
      <c r="N334" s="9">
        <f t="shared" si="19"/>
        <v>429.12</v>
      </c>
    </row>
    <row r="335" spans="1:14" s="8" customFormat="1" ht="15" customHeight="1">
      <c r="A335" s="44" t="s">
        <v>2667</v>
      </c>
      <c r="C335" s="47">
        <v>33035194</v>
      </c>
      <c r="D335" s="56" t="s">
        <v>2719</v>
      </c>
      <c r="E335" s="13" t="s">
        <v>0</v>
      </c>
      <c r="F335" s="13">
        <v>411</v>
      </c>
      <c r="G335" s="13">
        <v>15</v>
      </c>
      <c r="H335" s="14"/>
      <c r="I335" s="61">
        <v>5.4119999999999999</v>
      </c>
      <c r="J335" s="12">
        <f t="shared" si="18"/>
        <v>0</v>
      </c>
      <c r="K335" s="11">
        <f t="shared" si="16"/>
        <v>5.4119999999999999</v>
      </c>
      <c r="L335" s="70"/>
      <c r="M335" s="9">
        <f t="shared" si="17"/>
        <v>432.96000000000004</v>
      </c>
      <c r="N335" s="9">
        <f t="shared" si="19"/>
        <v>432.96</v>
      </c>
    </row>
    <row r="336" spans="1:14" s="8" customFormat="1" ht="15" customHeight="1">
      <c r="A336" s="44" t="s">
        <v>2668</v>
      </c>
      <c r="C336" s="47">
        <v>33035205</v>
      </c>
      <c r="D336" s="56" t="s">
        <v>2720</v>
      </c>
      <c r="E336" s="13" t="s">
        <v>0</v>
      </c>
      <c r="F336" s="13">
        <v>430</v>
      </c>
      <c r="G336" s="13">
        <v>15</v>
      </c>
      <c r="H336" s="14"/>
      <c r="I336" s="61">
        <v>5.69</v>
      </c>
      <c r="J336" s="12">
        <f t="shared" si="18"/>
        <v>0</v>
      </c>
      <c r="K336" s="11">
        <f t="shared" si="16"/>
        <v>5.69</v>
      </c>
      <c r="L336" s="70"/>
      <c r="M336" s="9">
        <f t="shared" si="17"/>
        <v>455.2</v>
      </c>
      <c r="N336" s="9">
        <f t="shared" si="19"/>
        <v>455.2</v>
      </c>
    </row>
    <row r="337" spans="1:14" s="8" customFormat="1" ht="15" customHeight="1">
      <c r="A337" s="44" t="s">
        <v>2669</v>
      </c>
      <c r="C337" s="47">
        <v>33035216</v>
      </c>
      <c r="D337" s="56" t="s">
        <v>2721</v>
      </c>
      <c r="E337" s="13" t="s">
        <v>0</v>
      </c>
      <c r="F337" s="13">
        <v>450</v>
      </c>
      <c r="G337" s="13">
        <v>15</v>
      </c>
      <c r="H337" s="14"/>
      <c r="I337" s="61">
        <v>6.0239999999999991</v>
      </c>
      <c r="J337" s="12">
        <f t="shared" si="18"/>
        <v>0</v>
      </c>
      <c r="K337" s="11">
        <f t="shared" si="16"/>
        <v>6.0239999999999991</v>
      </c>
      <c r="L337" s="70"/>
      <c r="M337" s="9">
        <f t="shared" si="17"/>
        <v>481.92</v>
      </c>
      <c r="N337" s="9">
        <f t="shared" si="19"/>
        <v>481.92</v>
      </c>
    </row>
    <row r="338" spans="1:14" s="8" customFormat="1" ht="15" customHeight="1">
      <c r="A338" s="44" t="s">
        <v>2670</v>
      </c>
      <c r="C338" s="47">
        <v>33035225</v>
      </c>
      <c r="D338" s="56" t="s">
        <v>2722</v>
      </c>
      <c r="E338" s="13" t="s">
        <v>0</v>
      </c>
      <c r="F338" s="13">
        <v>468</v>
      </c>
      <c r="G338" s="13">
        <v>10</v>
      </c>
      <c r="H338" s="14"/>
      <c r="I338" s="61">
        <v>7.36</v>
      </c>
      <c r="J338" s="12">
        <f t="shared" si="18"/>
        <v>0</v>
      </c>
      <c r="K338" s="11">
        <f t="shared" si="16"/>
        <v>7.36</v>
      </c>
      <c r="L338" s="70"/>
      <c r="M338" s="9">
        <f t="shared" si="17"/>
        <v>588.80000000000007</v>
      </c>
      <c r="N338" s="9">
        <f t="shared" si="19"/>
        <v>588.80000000000007</v>
      </c>
    </row>
    <row r="339" spans="1:14" s="8" customFormat="1" ht="15" customHeight="1">
      <c r="A339" s="44" t="s">
        <v>2542</v>
      </c>
      <c r="C339" s="47">
        <v>3396014</v>
      </c>
      <c r="D339" s="56" t="s">
        <v>2518</v>
      </c>
      <c r="E339" s="13" t="s">
        <v>0</v>
      </c>
      <c r="F339" s="13">
        <v>54</v>
      </c>
      <c r="G339" s="13">
        <v>100</v>
      </c>
      <c r="H339" s="14"/>
      <c r="I339" s="61">
        <v>1.236</v>
      </c>
      <c r="J339" s="12">
        <f t="shared" si="18"/>
        <v>0</v>
      </c>
      <c r="K339" s="11">
        <f t="shared" ref="K339:K402" si="20">I339*((100-J339)/100)</f>
        <v>1.236</v>
      </c>
      <c r="L339" s="70"/>
      <c r="M339" s="9">
        <f t="shared" ref="M339:M402" si="21">_xlfn.CEILING.MATH(I339*$N$2,0.02)</f>
        <v>98.88</v>
      </c>
      <c r="N339" s="9">
        <f t="shared" si="19"/>
        <v>98.88</v>
      </c>
    </row>
    <row r="340" spans="1:14" s="8" customFormat="1" ht="15" customHeight="1">
      <c r="A340" s="44" t="s">
        <v>2543</v>
      </c>
      <c r="C340" s="47">
        <v>3396019</v>
      </c>
      <c r="D340" s="56" t="s">
        <v>2519</v>
      </c>
      <c r="E340" s="13" t="s">
        <v>0</v>
      </c>
      <c r="F340" s="13">
        <v>58</v>
      </c>
      <c r="G340" s="13">
        <v>100</v>
      </c>
      <c r="H340" s="14"/>
      <c r="I340" s="61">
        <v>1.23</v>
      </c>
      <c r="J340" s="12">
        <f t="shared" si="18"/>
        <v>0</v>
      </c>
      <c r="K340" s="11">
        <f t="shared" si="20"/>
        <v>1.23</v>
      </c>
      <c r="L340" s="70"/>
      <c r="M340" s="9">
        <f t="shared" si="21"/>
        <v>98.4</v>
      </c>
      <c r="N340" s="9">
        <f t="shared" si="19"/>
        <v>98.4</v>
      </c>
    </row>
    <row r="341" spans="1:14" s="8" customFormat="1" ht="15" customHeight="1">
      <c r="A341" s="44" t="s">
        <v>2544</v>
      </c>
      <c r="C341" s="47">
        <v>3396023</v>
      </c>
      <c r="D341" s="56" t="s">
        <v>2520</v>
      </c>
      <c r="E341" s="13" t="s">
        <v>0</v>
      </c>
      <c r="F341" s="13">
        <v>63</v>
      </c>
      <c r="G341" s="13">
        <v>100</v>
      </c>
      <c r="H341" s="14"/>
      <c r="I341" s="61">
        <v>1.35</v>
      </c>
      <c r="J341" s="12">
        <f t="shared" si="18"/>
        <v>0</v>
      </c>
      <c r="K341" s="11">
        <f t="shared" si="20"/>
        <v>1.35</v>
      </c>
      <c r="L341" s="70"/>
      <c r="M341" s="9">
        <f t="shared" si="21"/>
        <v>108</v>
      </c>
      <c r="N341" s="9">
        <f t="shared" si="19"/>
        <v>108</v>
      </c>
    </row>
    <row r="342" spans="1:14" s="8" customFormat="1" ht="15" customHeight="1">
      <c r="A342" s="44" t="s">
        <v>2545</v>
      </c>
      <c r="C342" s="47">
        <v>3396028</v>
      </c>
      <c r="D342" s="56" t="s">
        <v>2521</v>
      </c>
      <c r="E342" s="13" t="s">
        <v>0</v>
      </c>
      <c r="F342" s="13">
        <v>69</v>
      </c>
      <c r="G342" s="13">
        <v>100</v>
      </c>
      <c r="H342" s="14"/>
      <c r="I342" s="61">
        <v>1.3800000000000001</v>
      </c>
      <c r="J342" s="12">
        <f t="shared" ref="J342:J405" si="22">$J$13</f>
        <v>0</v>
      </c>
      <c r="K342" s="11">
        <f t="shared" si="20"/>
        <v>1.3800000000000001</v>
      </c>
      <c r="L342" s="70"/>
      <c r="M342" s="9">
        <f t="shared" si="21"/>
        <v>110.4</v>
      </c>
      <c r="N342" s="9">
        <f t="shared" si="19"/>
        <v>110.4</v>
      </c>
    </row>
    <row r="343" spans="1:14" s="8" customFormat="1" ht="15" customHeight="1">
      <c r="A343" s="44" t="s">
        <v>2546</v>
      </c>
      <c r="C343" s="47">
        <v>3396035</v>
      </c>
      <c r="D343" s="56" t="s">
        <v>2522</v>
      </c>
      <c r="E343" s="13" t="s">
        <v>0</v>
      </c>
      <c r="F343" s="13">
        <v>77</v>
      </c>
      <c r="G343" s="13">
        <v>100</v>
      </c>
      <c r="H343" s="14"/>
      <c r="I343" s="61">
        <v>1.5</v>
      </c>
      <c r="J343" s="12">
        <f t="shared" si="22"/>
        <v>0</v>
      </c>
      <c r="K343" s="11">
        <f t="shared" si="20"/>
        <v>1.5</v>
      </c>
      <c r="L343" s="70"/>
      <c r="M343" s="9">
        <f t="shared" si="21"/>
        <v>120</v>
      </c>
      <c r="N343" s="9">
        <f t="shared" si="19"/>
        <v>120</v>
      </c>
    </row>
    <row r="344" spans="1:14" s="8" customFormat="1" ht="15" customHeight="1">
      <c r="A344" s="44" t="s">
        <v>2547</v>
      </c>
      <c r="C344" s="47">
        <v>3396039</v>
      </c>
      <c r="D344" s="56" t="s">
        <v>2523</v>
      </c>
      <c r="E344" s="13" t="s">
        <v>0</v>
      </c>
      <c r="F344" s="13">
        <v>81</v>
      </c>
      <c r="G344" s="13">
        <v>100</v>
      </c>
      <c r="H344" s="14"/>
      <c r="I344" s="61">
        <v>1.86</v>
      </c>
      <c r="J344" s="12">
        <f t="shared" si="22"/>
        <v>0</v>
      </c>
      <c r="K344" s="11">
        <f t="shared" si="20"/>
        <v>1.86</v>
      </c>
      <c r="L344" s="70"/>
      <c r="M344" s="9">
        <f t="shared" si="21"/>
        <v>148.80000000000001</v>
      </c>
      <c r="N344" s="9">
        <f t="shared" si="19"/>
        <v>148.80000000000001</v>
      </c>
    </row>
    <row r="345" spans="1:14" s="8" customFormat="1" ht="15" customHeight="1">
      <c r="A345" s="44" t="s">
        <v>2548</v>
      </c>
      <c r="C345" s="47">
        <v>3396045</v>
      </c>
      <c r="D345" s="56" t="s">
        <v>2524</v>
      </c>
      <c r="E345" s="13" t="s">
        <v>0</v>
      </c>
      <c r="F345" s="13">
        <v>87</v>
      </c>
      <c r="G345" s="13">
        <v>100</v>
      </c>
      <c r="H345" s="14"/>
      <c r="I345" s="61">
        <v>1.92</v>
      </c>
      <c r="J345" s="12">
        <f t="shared" si="22"/>
        <v>0</v>
      </c>
      <c r="K345" s="11">
        <f t="shared" si="20"/>
        <v>1.92</v>
      </c>
      <c r="L345" s="70"/>
      <c r="M345" s="9">
        <f t="shared" si="21"/>
        <v>153.6</v>
      </c>
      <c r="N345" s="9">
        <f t="shared" ref="N345:N408" si="23">M345*(100-J345)/100</f>
        <v>153.6</v>
      </c>
    </row>
    <row r="346" spans="1:14" s="8" customFormat="1" ht="15" customHeight="1">
      <c r="A346" s="44" t="s">
        <v>2549</v>
      </c>
      <c r="C346" s="47">
        <v>3396052</v>
      </c>
      <c r="D346" s="56" t="s">
        <v>2525</v>
      </c>
      <c r="E346" s="13" t="s">
        <v>0</v>
      </c>
      <c r="F346" s="13">
        <v>94</v>
      </c>
      <c r="G346" s="13">
        <v>50</v>
      </c>
      <c r="H346" s="14"/>
      <c r="I346" s="61">
        <v>2.59</v>
      </c>
      <c r="J346" s="12">
        <f t="shared" si="22"/>
        <v>0</v>
      </c>
      <c r="K346" s="11">
        <f t="shared" si="20"/>
        <v>2.59</v>
      </c>
      <c r="L346" s="70"/>
      <c r="M346" s="9">
        <f t="shared" si="21"/>
        <v>207.20000000000002</v>
      </c>
      <c r="N346" s="9">
        <f t="shared" si="23"/>
        <v>207.2</v>
      </c>
    </row>
    <row r="347" spans="1:14" s="8" customFormat="1" ht="15" customHeight="1">
      <c r="A347" s="44" t="s">
        <v>2550</v>
      </c>
      <c r="C347" s="47">
        <v>3396058</v>
      </c>
      <c r="D347" s="56" t="s">
        <v>2526</v>
      </c>
      <c r="E347" s="13" t="s">
        <v>0</v>
      </c>
      <c r="F347" s="13">
        <v>103</v>
      </c>
      <c r="G347" s="13">
        <v>50</v>
      </c>
      <c r="H347" s="14"/>
      <c r="I347" s="61">
        <v>2.5919999999999996</v>
      </c>
      <c r="J347" s="12">
        <f t="shared" si="22"/>
        <v>0</v>
      </c>
      <c r="K347" s="11">
        <f t="shared" si="20"/>
        <v>2.5919999999999996</v>
      </c>
      <c r="L347" s="70"/>
      <c r="M347" s="9">
        <f t="shared" si="21"/>
        <v>207.36</v>
      </c>
      <c r="N347" s="9">
        <f t="shared" si="23"/>
        <v>207.36</v>
      </c>
    </row>
    <row r="348" spans="1:14" s="8" customFormat="1" ht="15" customHeight="1">
      <c r="A348" s="44" t="s">
        <v>2551</v>
      </c>
      <c r="C348" s="47">
        <v>3396064</v>
      </c>
      <c r="D348" s="56" t="s">
        <v>2527</v>
      </c>
      <c r="E348" s="13" t="s">
        <v>0</v>
      </c>
      <c r="F348" s="13">
        <v>110</v>
      </c>
      <c r="G348" s="13">
        <v>50</v>
      </c>
      <c r="H348" s="14"/>
      <c r="I348" s="61">
        <v>2.7839999999999998</v>
      </c>
      <c r="J348" s="12">
        <f t="shared" si="22"/>
        <v>0</v>
      </c>
      <c r="K348" s="11">
        <f t="shared" si="20"/>
        <v>2.7839999999999998</v>
      </c>
      <c r="L348" s="70"/>
      <c r="M348" s="9">
        <f t="shared" si="21"/>
        <v>222.72</v>
      </c>
      <c r="N348" s="9">
        <f t="shared" si="23"/>
        <v>222.72</v>
      </c>
    </row>
    <row r="349" spans="1:14" s="8" customFormat="1" ht="15" customHeight="1">
      <c r="A349" s="44" t="s">
        <v>2552</v>
      </c>
      <c r="C349" s="47">
        <v>3396070</v>
      </c>
      <c r="D349" s="56" t="s">
        <v>2528</v>
      </c>
      <c r="E349" s="13" t="s">
        <v>0</v>
      </c>
      <c r="F349" s="13">
        <v>131</v>
      </c>
      <c r="G349" s="13">
        <v>50</v>
      </c>
      <c r="H349" s="14"/>
      <c r="I349" s="61">
        <v>4.6000000000000005</v>
      </c>
      <c r="J349" s="12">
        <f t="shared" si="22"/>
        <v>0</v>
      </c>
      <c r="K349" s="11">
        <f t="shared" si="20"/>
        <v>4.6000000000000005</v>
      </c>
      <c r="L349" s="70"/>
      <c r="M349" s="9">
        <f t="shared" si="21"/>
        <v>368</v>
      </c>
      <c r="N349" s="9">
        <f t="shared" si="23"/>
        <v>368</v>
      </c>
    </row>
    <row r="350" spans="1:14" s="8" customFormat="1" ht="15" customHeight="1">
      <c r="A350" s="44" t="s">
        <v>2553</v>
      </c>
      <c r="C350" s="47">
        <v>3396079</v>
      </c>
      <c r="D350" s="56" t="s">
        <v>2529</v>
      </c>
      <c r="E350" s="13" t="s">
        <v>0</v>
      </c>
      <c r="F350" s="13">
        <v>139</v>
      </c>
      <c r="G350" s="13">
        <v>50</v>
      </c>
      <c r="H350" s="14"/>
      <c r="I350" s="61">
        <v>4.66</v>
      </c>
      <c r="J350" s="12">
        <f t="shared" si="22"/>
        <v>0</v>
      </c>
      <c r="K350" s="11">
        <f t="shared" si="20"/>
        <v>4.66</v>
      </c>
      <c r="L350" s="70"/>
      <c r="M350" s="9">
        <f t="shared" si="21"/>
        <v>372.8</v>
      </c>
      <c r="N350" s="9">
        <f t="shared" si="23"/>
        <v>372.8</v>
      </c>
    </row>
    <row r="351" spans="1:14" s="8" customFormat="1" ht="15" customHeight="1">
      <c r="A351" s="44" t="s">
        <v>2554</v>
      </c>
      <c r="C351" s="47">
        <v>3396083</v>
      </c>
      <c r="D351" s="56" t="s">
        <v>2530</v>
      </c>
      <c r="E351" s="13" t="s">
        <v>0</v>
      </c>
      <c r="F351" s="13">
        <v>147</v>
      </c>
      <c r="G351" s="13">
        <v>50</v>
      </c>
      <c r="H351" s="14"/>
      <c r="I351" s="61">
        <v>4.66</v>
      </c>
      <c r="J351" s="12">
        <f t="shared" si="22"/>
        <v>0</v>
      </c>
      <c r="K351" s="11">
        <f t="shared" si="20"/>
        <v>4.66</v>
      </c>
      <c r="L351" s="70"/>
      <c r="M351" s="9">
        <f t="shared" si="21"/>
        <v>372.8</v>
      </c>
      <c r="N351" s="9">
        <f t="shared" si="23"/>
        <v>372.8</v>
      </c>
    </row>
    <row r="352" spans="1:14" s="8" customFormat="1" ht="15" customHeight="1">
      <c r="A352" s="44" t="s">
        <v>2555</v>
      </c>
      <c r="C352" s="47">
        <v>3396091</v>
      </c>
      <c r="D352" s="56" t="s">
        <v>2531</v>
      </c>
      <c r="E352" s="13" t="s">
        <v>0</v>
      </c>
      <c r="F352" s="13">
        <v>222</v>
      </c>
      <c r="G352" s="13">
        <v>50</v>
      </c>
      <c r="H352" s="14"/>
      <c r="I352" s="61">
        <v>5.5319999999999991</v>
      </c>
      <c r="J352" s="12">
        <f t="shared" si="22"/>
        <v>0</v>
      </c>
      <c r="K352" s="11">
        <f t="shared" si="20"/>
        <v>5.5319999999999991</v>
      </c>
      <c r="L352" s="70"/>
      <c r="M352" s="9">
        <f t="shared" si="21"/>
        <v>442.56</v>
      </c>
      <c r="N352" s="9">
        <f t="shared" si="23"/>
        <v>442.56</v>
      </c>
    </row>
    <row r="353" spans="1:14" s="8" customFormat="1" ht="15" customHeight="1">
      <c r="A353" s="44" t="s">
        <v>2556</v>
      </c>
      <c r="C353" s="47">
        <v>3396105</v>
      </c>
      <c r="D353" s="56" t="s">
        <v>2532</v>
      </c>
      <c r="E353" s="13" t="s">
        <v>0</v>
      </c>
      <c r="F353" s="13">
        <v>244</v>
      </c>
      <c r="G353" s="13">
        <v>50</v>
      </c>
      <c r="H353" s="14"/>
      <c r="I353" s="61">
        <v>5.62</v>
      </c>
      <c r="J353" s="12">
        <f t="shared" si="22"/>
        <v>0</v>
      </c>
      <c r="K353" s="11">
        <f t="shared" si="20"/>
        <v>5.62</v>
      </c>
      <c r="L353" s="70"/>
      <c r="M353" s="9">
        <f t="shared" si="21"/>
        <v>449.6</v>
      </c>
      <c r="N353" s="9">
        <f t="shared" si="23"/>
        <v>449.6</v>
      </c>
    </row>
    <row r="354" spans="1:14" s="8" customFormat="1" ht="15" customHeight="1">
      <c r="A354" s="44" t="s">
        <v>2557</v>
      </c>
      <c r="C354" s="47">
        <v>3396115</v>
      </c>
      <c r="D354" s="56" t="s">
        <v>2533</v>
      </c>
      <c r="E354" s="13" t="s">
        <v>0</v>
      </c>
      <c r="F354" s="13">
        <v>260</v>
      </c>
      <c r="G354" s="13">
        <v>25</v>
      </c>
      <c r="H354" s="14"/>
      <c r="I354" s="61">
        <v>5.6</v>
      </c>
      <c r="J354" s="12">
        <f t="shared" si="22"/>
        <v>0</v>
      </c>
      <c r="K354" s="11">
        <f t="shared" si="20"/>
        <v>5.6</v>
      </c>
      <c r="L354" s="70"/>
      <c r="M354" s="9">
        <f t="shared" si="21"/>
        <v>448</v>
      </c>
      <c r="N354" s="9">
        <f t="shared" si="23"/>
        <v>448</v>
      </c>
    </row>
    <row r="355" spans="1:14" s="8" customFormat="1" ht="15" customHeight="1">
      <c r="A355" s="44" t="s">
        <v>2558</v>
      </c>
      <c r="C355" s="47">
        <v>3396130</v>
      </c>
      <c r="D355" s="56" t="s">
        <v>2534</v>
      </c>
      <c r="E355" s="13" t="s">
        <v>0</v>
      </c>
      <c r="F355" s="13">
        <v>291</v>
      </c>
      <c r="G355" s="13">
        <v>25</v>
      </c>
      <c r="H355" s="14"/>
      <c r="I355" s="61">
        <v>7.8500000000000005</v>
      </c>
      <c r="J355" s="12">
        <f t="shared" si="22"/>
        <v>0</v>
      </c>
      <c r="K355" s="11">
        <f t="shared" si="20"/>
        <v>7.8500000000000005</v>
      </c>
      <c r="L355" s="70"/>
      <c r="M355" s="9">
        <f t="shared" si="21"/>
        <v>628</v>
      </c>
      <c r="N355" s="9">
        <f t="shared" si="23"/>
        <v>628</v>
      </c>
    </row>
    <row r="356" spans="1:14" s="8" customFormat="1" ht="15" customHeight="1">
      <c r="A356" s="44" t="s">
        <v>2559</v>
      </c>
      <c r="C356" s="47">
        <v>3396140</v>
      </c>
      <c r="D356" s="56" t="s">
        <v>2535</v>
      </c>
      <c r="E356" s="13" t="s">
        <v>0</v>
      </c>
      <c r="F356" s="13">
        <v>306</v>
      </c>
      <c r="G356" s="13">
        <v>25</v>
      </c>
      <c r="H356" s="14"/>
      <c r="I356" s="61">
        <v>8.52</v>
      </c>
      <c r="J356" s="12">
        <f t="shared" si="22"/>
        <v>0</v>
      </c>
      <c r="K356" s="11">
        <f t="shared" si="20"/>
        <v>8.52</v>
      </c>
      <c r="L356" s="70"/>
      <c r="M356" s="9">
        <f t="shared" si="21"/>
        <v>681.6</v>
      </c>
      <c r="N356" s="9">
        <f t="shared" si="23"/>
        <v>681.6</v>
      </c>
    </row>
    <row r="357" spans="1:14" s="8" customFormat="1" ht="15" customHeight="1">
      <c r="A357" s="44" t="s">
        <v>2560</v>
      </c>
      <c r="C357" s="47">
        <v>3396160</v>
      </c>
      <c r="D357" s="56" t="s">
        <v>2536</v>
      </c>
      <c r="E357" s="13" t="s">
        <v>0</v>
      </c>
      <c r="F357" s="13">
        <v>340</v>
      </c>
      <c r="G357" s="13">
        <v>25</v>
      </c>
      <c r="H357" s="14"/>
      <c r="I357" s="61">
        <v>8.7719999999999985</v>
      </c>
      <c r="J357" s="12">
        <f t="shared" si="22"/>
        <v>0</v>
      </c>
      <c r="K357" s="11">
        <f t="shared" si="20"/>
        <v>8.7719999999999985</v>
      </c>
      <c r="L357" s="70"/>
      <c r="M357" s="9">
        <f t="shared" si="21"/>
        <v>701.76</v>
      </c>
      <c r="N357" s="9">
        <f t="shared" si="23"/>
        <v>701.76</v>
      </c>
    </row>
    <row r="358" spans="1:14" s="8" customFormat="1" ht="15" customHeight="1">
      <c r="A358" s="44" t="s">
        <v>2561</v>
      </c>
      <c r="C358" s="47">
        <v>3396169</v>
      </c>
      <c r="D358" s="56" t="s">
        <v>2537</v>
      </c>
      <c r="E358" s="13" t="s">
        <v>0</v>
      </c>
      <c r="F358" s="13">
        <v>481</v>
      </c>
      <c r="G358" s="13">
        <v>20</v>
      </c>
      <c r="H358" s="14"/>
      <c r="I358" s="61">
        <v>9.18</v>
      </c>
      <c r="J358" s="12">
        <f t="shared" si="22"/>
        <v>0</v>
      </c>
      <c r="K358" s="11">
        <f t="shared" si="20"/>
        <v>9.18</v>
      </c>
      <c r="L358" s="70"/>
      <c r="M358" s="9">
        <f t="shared" si="21"/>
        <v>734.4</v>
      </c>
      <c r="N358" s="9">
        <f t="shared" si="23"/>
        <v>734.4</v>
      </c>
    </row>
    <row r="359" spans="1:14" s="8" customFormat="1" ht="15" customHeight="1">
      <c r="A359" s="44" t="s">
        <v>2562</v>
      </c>
      <c r="C359" s="47">
        <v>3396180</v>
      </c>
      <c r="D359" s="56" t="s">
        <v>2538</v>
      </c>
      <c r="E359" s="13" t="s">
        <v>0</v>
      </c>
      <c r="F359" s="13">
        <v>512</v>
      </c>
      <c r="G359" s="13">
        <v>15</v>
      </c>
      <c r="H359" s="14"/>
      <c r="I359" s="61">
        <v>15.08</v>
      </c>
      <c r="J359" s="12">
        <f t="shared" si="22"/>
        <v>0</v>
      </c>
      <c r="K359" s="11">
        <f t="shared" si="20"/>
        <v>15.08</v>
      </c>
      <c r="L359" s="70"/>
      <c r="M359" s="9">
        <f t="shared" si="21"/>
        <v>1206.4000000000001</v>
      </c>
      <c r="N359" s="9">
        <f t="shared" si="23"/>
        <v>1206.4000000000001</v>
      </c>
    </row>
    <row r="360" spans="1:14" s="8" customFormat="1" ht="15" customHeight="1">
      <c r="A360" s="44" t="s">
        <v>2563</v>
      </c>
      <c r="C360" s="47">
        <v>3396200</v>
      </c>
      <c r="D360" s="56" t="s">
        <v>2539</v>
      </c>
      <c r="E360" s="13" t="s">
        <v>0</v>
      </c>
      <c r="F360" s="13">
        <v>546</v>
      </c>
      <c r="G360" s="13">
        <v>15</v>
      </c>
      <c r="H360" s="14"/>
      <c r="I360" s="61">
        <v>16.12</v>
      </c>
      <c r="J360" s="12">
        <f t="shared" si="22"/>
        <v>0</v>
      </c>
      <c r="K360" s="11">
        <f t="shared" si="20"/>
        <v>16.12</v>
      </c>
      <c r="L360" s="70"/>
      <c r="M360" s="9">
        <f t="shared" si="21"/>
        <v>1289.6000000000001</v>
      </c>
      <c r="N360" s="9">
        <f t="shared" si="23"/>
        <v>1289.6000000000001</v>
      </c>
    </row>
    <row r="361" spans="1:14" s="8" customFormat="1" ht="15" customHeight="1">
      <c r="A361" s="44" t="s">
        <v>2564</v>
      </c>
      <c r="C361" s="47">
        <v>3396210</v>
      </c>
      <c r="D361" s="56" t="s">
        <v>2540</v>
      </c>
      <c r="E361" s="13" t="s">
        <v>0</v>
      </c>
      <c r="F361" s="13">
        <v>578</v>
      </c>
      <c r="G361" s="13">
        <v>10</v>
      </c>
      <c r="H361" s="14"/>
      <c r="I361" s="61">
        <v>17.14</v>
      </c>
      <c r="J361" s="12">
        <f t="shared" si="22"/>
        <v>0</v>
      </c>
      <c r="K361" s="11">
        <f t="shared" si="20"/>
        <v>17.14</v>
      </c>
      <c r="L361" s="70"/>
      <c r="M361" s="9">
        <f t="shared" si="21"/>
        <v>1371.2</v>
      </c>
      <c r="N361" s="9">
        <f t="shared" si="23"/>
        <v>1371.2</v>
      </c>
    </row>
    <row r="362" spans="1:14" s="8" customFormat="1" ht="15" customHeight="1">
      <c r="A362" s="44" t="s">
        <v>2565</v>
      </c>
      <c r="C362" s="47">
        <v>3396225</v>
      </c>
      <c r="D362" s="56" t="s">
        <v>2541</v>
      </c>
      <c r="E362" s="13" t="s">
        <v>0</v>
      </c>
      <c r="F362" s="13">
        <v>608</v>
      </c>
      <c r="G362" s="13">
        <v>10</v>
      </c>
      <c r="H362" s="14"/>
      <c r="I362" s="61">
        <v>18.22</v>
      </c>
      <c r="J362" s="12">
        <f t="shared" si="22"/>
        <v>0</v>
      </c>
      <c r="K362" s="11">
        <f t="shared" si="20"/>
        <v>18.22</v>
      </c>
      <c r="L362" s="70"/>
      <c r="M362" s="9">
        <f t="shared" si="21"/>
        <v>1457.6000000000001</v>
      </c>
      <c r="N362" s="9">
        <f t="shared" si="23"/>
        <v>1457.6</v>
      </c>
    </row>
    <row r="363" spans="1:14" s="8" customFormat="1" ht="15" customHeight="1">
      <c r="A363" s="44" t="s">
        <v>1519</v>
      </c>
      <c r="C363" s="47">
        <v>3363014</v>
      </c>
      <c r="D363" s="56" t="s">
        <v>516</v>
      </c>
      <c r="E363" s="13" t="s">
        <v>0</v>
      </c>
      <c r="F363" s="13">
        <v>34</v>
      </c>
      <c r="G363" s="13">
        <v>100</v>
      </c>
      <c r="H363" s="14"/>
      <c r="I363" s="61">
        <v>1.41</v>
      </c>
      <c r="J363" s="12">
        <f t="shared" si="22"/>
        <v>0</v>
      </c>
      <c r="K363" s="11">
        <f t="shared" si="20"/>
        <v>1.41</v>
      </c>
      <c r="L363" s="70"/>
      <c r="M363" s="9">
        <f t="shared" si="21"/>
        <v>112.8</v>
      </c>
      <c r="N363" s="9">
        <f t="shared" si="23"/>
        <v>112.8</v>
      </c>
    </row>
    <row r="364" spans="1:14" s="8" customFormat="1" ht="15" customHeight="1">
      <c r="A364" s="44" t="s">
        <v>1520</v>
      </c>
      <c r="C364" s="47">
        <v>3363018</v>
      </c>
      <c r="D364" s="56" t="s">
        <v>515</v>
      </c>
      <c r="E364" s="13" t="s">
        <v>0</v>
      </c>
      <c r="F364" s="13">
        <v>40</v>
      </c>
      <c r="G364" s="13">
        <v>100</v>
      </c>
      <c r="H364" s="14"/>
      <c r="I364" s="61">
        <v>1.41</v>
      </c>
      <c r="J364" s="12">
        <f t="shared" si="22"/>
        <v>0</v>
      </c>
      <c r="K364" s="11">
        <f t="shared" si="20"/>
        <v>1.41</v>
      </c>
      <c r="L364" s="70"/>
      <c r="M364" s="9">
        <f t="shared" si="21"/>
        <v>112.8</v>
      </c>
      <c r="N364" s="9">
        <f t="shared" si="23"/>
        <v>112.8</v>
      </c>
    </row>
    <row r="365" spans="1:14" s="8" customFormat="1" ht="15" customHeight="1">
      <c r="A365" s="44" t="s">
        <v>1521</v>
      </c>
      <c r="C365" s="47">
        <v>3363023</v>
      </c>
      <c r="D365" s="56" t="s">
        <v>514</v>
      </c>
      <c r="E365" s="13" t="s">
        <v>0</v>
      </c>
      <c r="F365" s="13">
        <v>43</v>
      </c>
      <c r="G365" s="13">
        <v>100</v>
      </c>
      <c r="H365" s="14"/>
      <c r="I365" s="61">
        <v>1.41</v>
      </c>
      <c r="J365" s="12">
        <f t="shared" si="22"/>
        <v>0</v>
      </c>
      <c r="K365" s="11">
        <f t="shared" si="20"/>
        <v>1.41</v>
      </c>
      <c r="L365" s="70"/>
      <c r="M365" s="9">
        <f t="shared" si="21"/>
        <v>112.8</v>
      </c>
      <c r="N365" s="9">
        <f t="shared" si="23"/>
        <v>112.8</v>
      </c>
    </row>
    <row r="366" spans="1:14" s="8" customFormat="1" ht="15" customHeight="1">
      <c r="A366" s="44" t="s">
        <v>1522</v>
      </c>
      <c r="C366" s="47">
        <v>3363028</v>
      </c>
      <c r="D366" s="56" t="s">
        <v>513</v>
      </c>
      <c r="E366" s="13" t="s">
        <v>0</v>
      </c>
      <c r="F366" s="13">
        <v>40</v>
      </c>
      <c r="G366" s="13">
        <v>100</v>
      </c>
      <c r="H366" s="14"/>
      <c r="I366" s="61">
        <v>1.57</v>
      </c>
      <c r="J366" s="12">
        <f t="shared" si="22"/>
        <v>0</v>
      </c>
      <c r="K366" s="11">
        <f t="shared" si="20"/>
        <v>1.57</v>
      </c>
      <c r="L366" s="70"/>
      <c r="M366" s="9">
        <f t="shared" si="21"/>
        <v>125.60000000000001</v>
      </c>
      <c r="N366" s="9">
        <f t="shared" si="23"/>
        <v>125.6</v>
      </c>
    </row>
    <row r="367" spans="1:14" s="8" customFormat="1" ht="15" customHeight="1">
      <c r="A367" s="44" t="s">
        <v>1523</v>
      </c>
      <c r="C367" s="47">
        <v>3363035</v>
      </c>
      <c r="D367" s="56" t="s">
        <v>512</v>
      </c>
      <c r="E367" s="13" t="s">
        <v>0</v>
      </c>
      <c r="F367" s="13">
        <v>46</v>
      </c>
      <c r="G367" s="13">
        <v>100</v>
      </c>
      <c r="H367" s="14"/>
      <c r="I367" s="61">
        <v>1.7</v>
      </c>
      <c r="J367" s="12">
        <f t="shared" si="22"/>
        <v>0</v>
      </c>
      <c r="K367" s="11">
        <f t="shared" si="20"/>
        <v>1.7</v>
      </c>
      <c r="L367" s="70"/>
      <c r="M367" s="9">
        <f t="shared" si="21"/>
        <v>136</v>
      </c>
      <c r="N367" s="9">
        <f t="shared" si="23"/>
        <v>136</v>
      </c>
    </row>
    <row r="368" spans="1:14" s="8" customFormat="1" ht="15" customHeight="1">
      <c r="A368" s="44" t="s">
        <v>1524</v>
      </c>
      <c r="C368" s="47">
        <v>3363043</v>
      </c>
      <c r="D368" s="56" t="s">
        <v>511</v>
      </c>
      <c r="E368" s="13" t="s">
        <v>0</v>
      </c>
      <c r="F368" s="13">
        <v>72</v>
      </c>
      <c r="G368" s="13">
        <v>100</v>
      </c>
      <c r="H368" s="14"/>
      <c r="I368" s="61">
        <v>2.17</v>
      </c>
      <c r="J368" s="12">
        <f t="shared" si="22"/>
        <v>0</v>
      </c>
      <c r="K368" s="11">
        <f t="shared" si="20"/>
        <v>2.17</v>
      </c>
      <c r="L368" s="70"/>
      <c r="M368" s="9">
        <f t="shared" si="21"/>
        <v>173.6</v>
      </c>
      <c r="N368" s="9">
        <f t="shared" si="23"/>
        <v>173.6</v>
      </c>
    </row>
    <row r="369" spans="1:14" s="8" customFormat="1" ht="15" customHeight="1">
      <c r="A369" s="44" t="s">
        <v>1525</v>
      </c>
      <c r="C369" s="47">
        <v>3363051</v>
      </c>
      <c r="D369" s="56" t="s">
        <v>510</v>
      </c>
      <c r="E369" s="13" t="s">
        <v>0</v>
      </c>
      <c r="F369" s="13">
        <v>86</v>
      </c>
      <c r="G369" s="13">
        <v>50</v>
      </c>
      <c r="H369" s="14"/>
      <c r="I369" s="61">
        <v>2.46</v>
      </c>
      <c r="J369" s="12">
        <f t="shared" si="22"/>
        <v>0</v>
      </c>
      <c r="K369" s="11">
        <f t="shared" si="20"/>
        <v>2.46</v>
      </c>
      <c r="L369" s="70"/>
      <c r="M369" s="9">
        <f t="shared" si="21"/>
        <v>196.8</v>
      </c>
      <c r="N369" s="9">
        <f t="shared" si="23"/>
        <v>196.8</v>
      </c>
    </row>
    <row r="370" spans="1:14" s="8" customFormat="1" ht="15" customHeight="1">
      <c r="A370" s="44" t="s">
        <v>1526</v>
      </c>
      <c r="C370" s="47">
        <v>3363054</v>
      </c>
      <c r="D370" s="56" t="s">
        <v>844</v>
      </c>
      <c r="E370" s="13" t="s">
        <v>0</v>
      </c>
      <c r="F370" s="13">
        <v>74</v>
      </c>
      <c r="G370" s="13">
        <v>50</v>
      </c>
      <c r="H370" s="14"/>
      <c r="I370" s="61">
        <v>2.63</v>
      </c>
      <c r="J370" s="12">
        <f t="shared" si="22"/>
        <v>0</v>
      </c>
      <c r="K370" s="11">
        <f t="shared" si="20"/>
        <v>2.63</v>
      </c>
      <c r="L370" s="70"/>
      <c r="M370" s="9">
        <f t="shared" si="21"/>
        <v>210.4</v>
      </c>
      <c r="N370" s="9">
        <f t="shared" si="23"/>
        <v>210.4</v>
      </c>
    </row>
    <row r="371" spans="1:14" s="8" customFormat="1" ht="15" customHeight="1">
      <c r="A371" s="44" t="s">
        <v>1527</v>
      </c>
      <c r="C371" s="47">
        <v>3363062</v>
      </c>
      <c r="D371" s="56" t="s">
        <v>509</v>
      </c>
      <c r="E371" s="13" t="s">
        <v>0</v>
      </c>
      <c r="F371" s="13">
        <v>91</v>
      </c>
      <c r="G371" s="13">
        <v>50</v>
      </c>
      <c r="H371" s="14"/>
      <c r="I371" s="61">
        <v>3.09</v>
      </c>
      <c r="J371" s="12">
        <f t="shared" si="22"/>
        <v>0</v>
      </c>
      <c r="K371" s="11">
        <f t="shared" si="20"/>
        <v>3.09</v>
      </c>
      <c r="L371" s="70"/>
      <c r="M371" s="9">
        <f t="shared" si="21"/>
        <v>247.20000000000002</v>
      </c>
      <c r="N371" s="9">
        <f t="shared" si="23"/>
        <v>247.2</v>
      </c>
    </row>
    <row r="372" spans="1:14" s="8" customFormat="1" ht="15" customHeight="1">
      <c r="A372" s="44" t="s">
        <v>1528</v>
      </c>
      <c r="C372" s="47">
        <v>3363070</v>
      </c>
      <c r="D372" s="56" t="s">
        <v>508</v>
      </c>
      <c r="E372" s="13" t="s">
        <v>0</v>
      </c>
      <c r="F372" s="13">
        <v>859</v>
      </c>
      <c r="G372" s="13">
        <v>5</v>
      </c>
      <c r="H372" s="14"/>
      <c r="I372" s="61">
        <v>38.69</v>
      </c>
      <c r="J372" s="12">
        <f t="shared" si="22"/>
        <v>0</v>
      </c>
      <c r="K372" s="11">
        <f t="shared" si="20"/>
        <v>38.69</v>
      </c>
      <c r="L372" s="70"/>
      <c r="M372" s="9">
        <f t="shared" si="21"/>
        <v>3095.2000000000003</v>
      </c>
      <c r="N372" s="9">
        <f t="shared" si="23"/>
        <v>3095.2</v>
      </c>
    </row>
    <row r="373" spans="1:14" s="8" customFormat="1" ht="15" customHeight="1">
      <c r="A373" s="44" t="s">
        <v>1529</v>
      </c>
      <c r="C373" s="47">
        <v>3363075</v>
      </c>
      <c r="D373" s="56" t="s">
        <v>507</v>
      </c>
      <c r="E373" s="13" t="s">
        <v>0</v>
      </c>
      <c r="F373" s="13">
        <v>1013</v>
      </c>
      <c r="G373" s="13">
        <v>5</v>
      </c>
      <c r="H373" s="14"/>
      <c r="I373" s="61">
        <v>55.800000000000004</v>
      </c>
      <c r="J373" s="12">
        <f t="shared" si="22"/>
        <v>0</v>
      </c>
      <c r="K373" s="11">
        <f t="shared" si="20"/>
        <v>55.800000000000004</v>
      </c>
      <c r="L373" s="70"/>
      <c r="M373" s="9">
        <f t="shared" si="21"/>
        <v>4464</v>
      </c>
      <c r="N373" s="9">
        <f t="shared" si="23"/>
        <v>4464</v>
      </c>
    </row>
    <row r="374" spans="1:14" s="8" customFormat="1" ht="15" customHeight="1">
      <c r="A374" s="44" t="s">
        <v>1530</v>
      </c>
      <c r="C374" s="47">
        <v>3363080</v>
      </c>
      <c r="D374" s="56" t="s">
        <v>506</v>
      </c>
      <c r="E374" s="13" t="s">
        <v>0</v>
      </c>
      <c r="F374" s="13">
        <v>1050</v>
      </c>
      <c r="G374" s="13">
        <v>5</v>
      </c>
      <c r="H374" s="14"/>
      <c r="I374" s="61">
        <v>43.86</v>
      </c>
      <c r="J374" s="12">
        <f t="shared" si="22"/>
        <v>0</v>
      </c>
      <c r="K374" s="11">
        <f t="shared" si="20"/>
        <v>43.86</v>
      </c>
      <c r="L374" s="70"/>
      <c r="M374" s="9">
        <f t="shared" si="21"/>
        <v>3508.8</v>
      </c>
      <c r="N374" s="9">
        <f t="shared" si="23"/>
        <v>3508.8</v>
      </c>
    </row>
    <row r="375" spans="1:14" s="8" customFormat="1" ht="15" customHeight="1">
      <c r="A375" s="44" t="s">
        <v>1531</v>
      </c>
      <c r="C375" s="47">
        <v>3363100</v>
      </c>
      <c r="D375" s="56" t="s">
        <v>505</v>
      </c>
      <c r="E375" s="13" t="s">
        <v>0</v>
      </c>
      <c r="F375" s="13">
        <v>1191</v>
      </c>
      <c r="G375" s="13">
        <v>5</v>
      </c>
      <c r="H375" s="14"/>
      <c r="I375" s="61">
        <v>42.44</v>
      </c>
      <c r="J375" s="12">
        <f t="shared" si="22"/>
        <v>0</v>
      </c>
      <c r="K375" s="11">
        <f t="shared" si="20"/>
        <v>42.44</v>
      </c>
      <c r="L375" s="70"/>
      <c r="M375" s="9">
        <f t="shared" si="21"/>
        <v>3395.2000000000003</v>
      </c>
      <c r="N375" s="9">
        <f t="shared" si="23"/>
        <v>3395.2</v>
      </c>
    </row>
    <row r="376" spans="1:14" s="8" customFormat="1" ht="15" customHeight="1">
      <c r="A376" s="44" t="s">
        <v>1532</v>
      </c>
      <c r="C376" s="47">
        <v>3363125</v>
      </c>
      <c r="D376" s="56" t="s">
        <v>504</v>
      </c>
      <c r="E376" s="13" t="s">
        <v>0</v>
      </c>
      <c r="F376" s="13">
        <v>1251</v>
      </c>
      <c r="G376" s="13">
        <v>5</v>
      </c>
      <c r="H376" s="14"/>
      <c r="I376" s="61">
        <v>56.06</v>
      </c>
      <c r="J376" s="12">
        <f t="shared" si="22"/>
        <v>0</v>
      </c>
      <c r="K376" s="11">
        <f t="shared" si="20"/>
        <v>56.06</v>
      </c>
      <c r="L376" s="70"/>
      <c r="M376" s="9">
        <f t="shared" si="21"/>
        <v>4484.8</v>
      </c>
      <c r="N376" s="9">
        <f t="shared" si="23"/>
        <v>4484.8</v>
      </c>
    </row>
    <row r="377" spans="1:14" s="8" customFormat="1" ht="15" customHeight="1">
      <c r="A377" s="44" t="s">
        <v>1533</v>
      </c>
      <c r="C377" s="47">
        <v>3363137</v>
      </c>
      <c r="D377" s="56" t="s">
        <v>503</v>
      </c>
      <c r="E377" s="13" t="s">
        <v>0</v>
      </c>
      <c r="F377" s="13">
        <v>1346</v>
      </c>
      <c r="G377" s="13">
        <v>5</v>
      </c>
      <c r="H377" s="14"/>
      <c r="I377" s="61" t="s">
        <v>2</v>
      </c>
      <c r="J377" s="12">
        <f t="shared" si="22"/>
        <v>0</v>
      </c>
      <c r="K377" s="61" t="s">
        <v>2</v>
      </c>
      <c r="L377" s="70"/>
      <c r="M377" s="9" t="s">
        <v>2</v>
      </c>
      <c r="N377" s="9" t="s">
        <v>2</v>
      </c>
    </row>
    <row r="378" spans="1:14" s="8" customFormat="1" ht="15" customHeight="1">
      <c r="A378" s="44" t="s">
        <v>1534</v>
      </c>
      <c r="C378" s="47">
        <v>3363150</v>
      </c>
      <c r="D378" s="56" t="s">
        <v>502</v>
      </c>
      <c r="E378" s="13" t="s">
        <v>0</v>
      </c>
      <c r="F378" s="13">
        <v>1600</v>
      </c>
      <c r="G378" s="13">
        <v>5</v>
      </c>
      <c r="H378" s="14"/>
      <c r="I378" s="61">
        <v>56.74</v>
      </c>
      <c r="J378" s="12">
        <f t="shared" si="22"/>
        <v>0</v>
      </c>
      <c r="K378" s="11">
        <f t="shared" si="20"/>
        <v>56.74</v>
      </c>
      <c r="L378" s="70"/>
      <c r="M378" s="9">
        <f t="shared" si="21"/>
        <v>4539.2</v>
      </c>
      <c r="N378" s="9">
        <f t="shared" si="23"/>
        <v>4539.2</v>
      </c>
    </row>
    <row r="379" spans="1:14" s="8" customFormat="1" ht="15" customHeight="1">
      <c r="A379" s="44" t="s">
        <v>1535</v>
      </c>
      <c r="C379" s="47">
        <v>3363200</v>
      </c>
      <c r="D379" s="56" t="s">
        <v>501</v>
      </c>
      <c r="E379" s="13" t="s">
        <v>0</v>
      </c>
      <c r="F379" s="13">
        <v>1835</v>
      </c>
      <c r="G379" s="13">
        <v>5</v>
      </c>
      <c r="H379" s="14"/>
      <c r="I379" s="61">
        <v>59.1</v>
      </c>
      <c r="J379" s="12">
        <f t="shared" si="22"/>
        <v>0</v>
      </c>
      <c r="K379" s="11">
        <f t="shared" si="20"/>
        <v>59.1</v>
      </c>
      <c r="L379" s="70"/>
      <c r="M379" s="9">
        <f t="shared" si="21"/>
        <v>4728</v>
      </c>
      <c r="N379" s="9">
        <f t="shared" si="23"/>
        <v>4728</v>
      </c>
    </row>
    <row r="380" spans="1:14" s="8" customFormat="1" ht="15" customHeight="1">
      <c r="A380" s="44" t="s">
        <v>1536</v>
      </c>
      <c r="C380" s="47">
        <v>3373018</v>
      </c>
      <c r="D380" s="56" t="s">
        <v>500</v>
      </c>
      <c r="E380" s="13" t="s">
        <v>0</v>
      </c>
      <c r="F380" s="13">
        <v>40</v>
      </c>
      <c r="G380" s="13">
        <v>50</v>
      </c>
      <c r="H380" s="14"/>
      <c r="I380" s="61">
        <v>1.95</v>
      </c>
      <c r="J380" s="12">
        <f t="shared" si="22"/>
        <v>0</v>
      </c>
      <c r="K380" s="11">
        <f t="shared" si="20"/>
        <v>1.95</v>
      </c>
      <c r="L380" s="70"/>
      <c r="M380" s="9">
        <f t="shared" si="21"/>
        <v>156</v>
      </c>
      <c r="N380" s="9">
        <f t="shared" si="23"/>
        <v>156</v>
      </c>
    </row>
    <row r="381" spans="1:14" s="8" customFormat="1" ht="15" customHeight="1">
      <c r="A381" s="44" t="s">
        <v>1537</v>
      </c>
      <c r="C381" s="47">
        <v>3373023</v>
      </c>
      <c r="D381" s="56" t="s">
        <v>499</v>
      </c>
      <c r="E381" s="13" t="s">
        <v>0</v>
      </c>
      <c r="F381" s="13">
        <v>42</v>
      </c>
      <c r="G381" s="13">
        <v>50</v>
      </c>
      <c r="H381" s="14"/>
      <c r="I381" s="61">
        <v>2.0099999999999998</v>
      </c>
      <c r="J381" s="12">
        <f t="shared" si="22"/>
        <v>0</v>
      </c>
      <c r="K381" s="11">
        <f t="shared" si="20"/>
        <v>2.0099999999999998</v>
      </c>
      <c r="L381" s="70"/>
      <c r="M381" s="9">
        <f t="shared" si="21"/>
        <v>160.80000000000001</v>
      </c>
      <c r="N381" s="9">
        <f t="shared" si="23"/>
        <v>160.80000000000001</v>
      </c>
    </row>
    <row r="382" spans="1:14" s="8" customFormat="1" ht="15" customHeight="1">
      <c r="A382" s="44" t="s">
        <v>1538</v>
      </c>
      <c r="C382" s="47">
        <v>3373028</v>
      </c>
      <c r="D382" s="56" t="s">
        <v>498</v>
      </c>
      <c r="E382" s="13" t="s">
        <v>0</v>
      </c>
      <c r="F382" s="13">
        <v>49</v>
      </c>
      <c r="G382" s="13">
        <v>50</v>
      </c>
      <c r="H382" s="14"/>
      <c r="I382" s="61">
        <v>2.12</v>
      </c>
      <c r="J382" s="12">
        <f t="shared" si="22"/>
        <v>0</v>
      </c>
      <c r="K382" s="11">
        <f t="shared" si="20"/>
        <v>2.12</v>
      </c>
      <c r="L382" s="70"/>
      <c r="M382" s="9">
        <f t="shared" si="21"/>
        <v>169.6</v>
      </c>
      <c r="N382" s="9">
        <f t="shared" si="23"/>
        <v>169.6</v>
      </c>
    </row>
    <row r="383" spans="1:14" s="8" customFormat="1" ht="15" customHeight="1">
      <c r="A383" s="44" t="s">
        <v>1539</v>
      </c>
      <c r="C383" s="47">
        <v>3373035</v>
      </c>
      <c r="D383" s="56" t="s">
        <v>497</v>
      </c>
      <c r="E383" s="13" t="s">
        <v>0</v>
      </c>
      <c r="F383" s="13">
        <v>53</v>
      </c>
      <c r="G383" s="13">
        <v>50</v>
      </c>
      <c r="H383" s="14"/>
      <c r="I383" s="61">
        <v>2.31</v>
      </c>
      <c r="J383" s="12">
        <f t="shared" si="22"/>
        <v>0</v>
      </c>
      <c r="K383" s="11">
        <f t="shared" si="20"/>
        <v>2.31</v>
      </c>
      <c r="L383" s="70"/>
      <c r="M383" s="9">
        <f t="shared" si="21"/>
        <v>184.8</v>
      </c>
      <c r="N383" s="9">
        <f t="shared" si="23"/>
        <v>184.8</v>
      </c>
    </row>
    <row r="384" spans="1:14" s="8" customFormat="1" ht="15" customHeight="1">
      <c r="A384" s="44" t="s">
        <v>1540</v>
      </c>
      <c r="C384" s="47">
        <v>3373043</v>
      </c>
      <c r="D384" s="56" t="s">
        <v>496</v>
      </c>
      <c r="E384" s="13" t="s">
        <v>0</v>
      </c>
      <c r="F384" s="13">
        <v>63</v>
      </c>
      <c r="G384" s="13">
        <v>50</v>
      </c>
      <c r="H384" s="14"/>
      <c r="I384" s="61">
        <v>2.83</v>
      </c>
      <c r="J384" s="12">
        <f t="shared" si="22"/>
        <v>0</v>
      </c>
      <c r="K384" s="11">
        <f t="shared" si="20"/>
        <v>2.83</v>
      </c>
      <c r="L384" s="70"/>
      <c r="M384" s="9">
        <f t="shared" si="21"/>
        <v>226.4</v>
      </c>
      <c r="N384" s="9">
        <f t="shared" si="23"/>
        <v>226.4</v>
      </c>
    </row>
    <row r="385" spans="1:14" s="8" customFormat="1" ht="15" customHeight="1">
      <c r="A385" s="44" t="s">
        <v>1541</v>
      </c>
      <c r="C385" s="47">
        <v>3373051</v>
      </c>
      <c r="D385" s="56" t="s">
        <v>495</v>
      </c>
      <c r="E385" s="13" t="s">
        <v>0</v>
      </c>
      <c r="F385" s="13">
        <v>71</v>
      </c>
      <c r="G385" s="13">
        <v>50</v>
      </c>
      <c r="H385" s="14"/>
      <c r="I385" s="61">
        <v>3.09</v>
      </c>
      <c r="J385" s="12">
        <f t="shared" si="22"/>
        <v>0</v>
      </c>
      <c r="K385" s="11">
        <f t="shared" si="20"/>
        <v>3.09</v>
      </c>
      <c r="L385" s="70"/>
      <c r="M385" s="9">
        <f t="shared" si="21"/>
        <v>247.20000000000002</v>
      </c>
      <c r="N385" s="9">
        <f t="shared" si="23"/>
        <v>247.2</v>
      </c>
    </row>
    <row r="386" spans="1:14" s="8" customFormat="1" ht="15" customHeight="1">
      <c r="A386" s="44" t="s">
        <v>1542</v>
      </c>
      <c r="C386" s="47">
        <v>3373056</v>
      </c>
      <c r="D386" s="56" t="s">
        <v>494</v>
      </c>
      <c r="E386" s="13" t="s">
        <v>0</v>
      </c>
      <c r="F386" s="13">
        <v>70</v>
      </c>
      <c r="G386" s="13">
        <v>50</v>
      </c>
      <c r="H386" s="14"/>
      <c r="I386" s="61">
        <v>3.1319999999999997</v>
      </c>
      <c r="J386" s="12">
        <f t="shared" si="22"/>
        <v>0</v>
      </c>
      <c r="K386" s="11">
        <f t="shared" si="20"/>
        <v>3.1319999999999997</v>
      </c>
      <c r="L386" s="70"/>
      <c r="M386" s="9">
        <f t="shared" si="21"/>
        <v>250.56</v>
      </c>
      <c r="N386" s="9">
        <f t="shared" si="23"/>
        <v>250.56</v>
      </c>
    </row>
    <row r="387" spans="1:14" s="8" customFormat="1" ht="15" customHeight="1">
      <c r="A387" s="44" t="s">
        <v>1543</v>
      </c>
      <c r="C387" s="47">
        <v>3373063</v>
      </c>
      <c r="D387" s="56" t="s">
        <v>493</v>
      </c>
      <c r="E387" s="13" t="s">
        <v>0</v>
      </c>
      <c r="F387" s="13">
        <v>88</v>
      </c>
      <c r="G387" s="13">
        <v>50</v>
      </c>
      <c r="H387" s="14"/>
      <c r="I387" s="61">
        <v>3.35</v>
      </c>
      <c r="J387" s="12">
        <f t="shared" si="22"/>
        <v>0</v>
      </c>
      <c r="K387" s="11">
        <f t="shared" si="20"/>
        <v>3.35</v>
      </c>
      <c r="L387" s="70"/>
      <c r="M387" s="9">
        <f t="shared" si="21"/>
        <v>268</v>
      </c>
      <c r="N387" s="9">
        <f t="shared" si="23"/>
        <v>268</v>
      </c>
    </row>
    <row r="388" spans="1:14" s="8" customFormat="1" ht="15" customHeight="1">
      <c r="A388" s="44" t="s">
        <v>2473</v>
      </c>
      <c r="C388" s="47">
        <v>33335014</v>
      </c>
      <c r="D388" s="56" t="s">
        <v>3946</v>
      </c>
      <c r="E388" s="13" t="s">
        <v>0</v>
      </c>
      <c r="F388" s="13">
        <v>37</v>
      </c>
      <c r="G388" s="13">
        <v>50</v>
      </c>
      <c r="H388" s="14"/>
      <c r="I388" s="61">
        <v>0.81</v>
      </c>
      <c r="J388" s="12">
        <f t="shared" si="22"/>
        <v>0</v>
      </c>
      <c r="K388" s="11">
        <f t="shared" si="20"/>
        <v>0.81</v>
      </c>
      <c r="L388" s="70"/>
      <c r="M388" s="9">
        <f t="shared" si="21"/>
        <v>64.8</v>
      </c>
      <c r="N388" s="9">
        <f t="shared" si="23"/>
        <v>64.8</v>
      </c>
    </row>
    <row r="389" spans="1:14" s="8" customFormat="1" ht="15" customHeight="1">
      <c r="A389" s="44" t="s">
        <v>2474</v>
      </c>
      <c r="C389" s="47">
        <v>33335019</v>
      </c>
      <c r="D389" s="56" t="s">
        <v>3947</v>
      </c>
      <c r="E389" s="13" t="s">
        <v>0</v>
      </c>
      <c r="F389" s="13">
        <v>40</v>
      </c>
      <c r="G389" s="13">
        <v>50</v>
      </c>
      <c r="H389" s="14"/>
      <c r="I389" s="61">
        <v>0.81</v>
      </c>
      <c r="J389" s="12">
        <f t="shared" si="22"/>
        <v>0</v>
      </c>
      <c r="K389" s="11">
        <f t="shared" si="20"/>
        <v>0.81</v>
      </c>
      <c r="L389" s="70"/>
      <c r="M389" s="9">
        <f t="shared" si="21"/>
        <v>64.8</v>
      </c>
      <c r="N389" s="9">
        <f t="shared" si="23"/>
        <v>64.8</v>
      </c>
    </row>
    <row r="390" spans="1:14" s="8" customFormat="1" ht="15" customHeight="1">
      <c r="A390" s="44" t="s">
        <v>2475</v>
      </c>
      <c r="C390" s="47">
        <v>33335024</v>
      </c>
      <c r="D390" s="56" t="s">
        <v>3948</v>
      </c>
      <c r="E390" s="13" t="s">
        <v>0</v>
      </c>
      <c r="F390" s="13">
        <v>44</v>
      </c>
      <c r="G390" s="13">
        <v>50</v>
      </c>
      <c r="H390" s="14"/>
      <c r="I390" s="61">
        <v>0.93</v>
      </c>
      <c r="J390" s="12">
        <f t="shared" si="22"/>
        <v>0</v>
      </c>
      <c r="K390" s="11">
        <f t="shared" si="20"/>
        <v>0.93</v>
      </c>
      <c r="L390" s="70"/>
      <c r="M390" s="9">
        <f t="shared" si="21"/>
        <v>74.400000000000006</v>
      </c>
      <c r="N390" s="9">
        <f t="shared" si="23"/>
        <v>74.400000000000006</v>
      </c>
    </row>
    <row r="391" spans="1:14" s="8" customFormat="1" ht="15" customHeight="1">
      <c r="A391" s="44" t="s">
        <v>2476</v>
      </c>
      <c r="C391" s="47">
        <v>33335030</v>
      </c>
      <c r="D391" s="56" t="s">
        <v>3949</v>
      </c>
      <c r="E391" s="13" t="s">
        <v>0</v>
      </c>
      <c r="F391" s="13">
        <v>50</v>
      </c>
      <c r="G391" s="13">
        <v>50</v>
      </c>
      <c r="H391" s="14"/>
      <c r="I391" s="61">
        <v>0.99</v>
      </c>
      <c r="J391" s="12">
        <f t="shared" si="22"/>
        <v>0</v>
      </c>
      <c r="K391" s="11">
        <f t="shared" si="20"/>
        <v>0.99</v>
      </c>
      <c r="L391" s="70"/>
      <c r="M391" s="9">
        <f t="shared" si="21"/>
        <v>79.2</v>
      </c>
      <c r="N391" s="9">
        <f t="shared" si="23"/>
        <v>79.2</v>
      </c>
    </row>
    <row r="392" spans="1:14" s="8" customFormat="1" ht="15" customHeight="1">
      <c r="A392" s="44" t="s">
        <v>2477</v>
      </c>
      <c r="C392" s="47">
        <v>33335037</v>
      </c>
      <c r="D392" s="56" t="s">
        <v>3950</v>
      </c>
      <c r="E392" s="13" t="s">
        <v>0</v>
      </c>
      <c r="F392" s="13">
        <v>55</v>
      </c>
      <c r="G392" s="13">
        <v>50</v>
      </c>
      <c r="H392" s="14"/>
      <c r="I392" s="61">
        <v>1.2</v>
      </c>
      <c r="J392" s="12">
        <f t="shared" si="22"/>
        <v>0</v>
      </c>
      <c r="K392" s="11">
        <f t="shared" si="20"/>
        <v>1.2</v>
      </c>
      <c r="L392" s="70"/>
      <c r="M392" s="9">
        <f t="shared" si="21"/>
        <v>96</v>
      </c>
      <c r="N392" s="9">
        <f t="shared" si="23"/>
        <v>96</v>
      </c>
    </row>
    <row r="393" spans="1:14" s="8" customFormat="1" ht="15" customHeight="1">
      <c r="A393" s="44" t="s">
        <v>2478</v>
      </c>
      <c r="C393" s="47">
        <v>33335046</v>
      </c>
      <c r="D393" s="56" t="s">
        <v>3951</v>
      </c>
      <c r="E393" s="13" t="s">
        <v>0</v>
      </c>
      <c r="F393" s="13">
        <v>70</v>
      </c>
      <c r="G393" s="13">
        <v>50</v>
      </c>
      <c r="H393" s="14"/>
      <c r="I393" s="61">
        <v>1.36</v>
      </c>
      <c r="J393" s="12">
        <f t="shared" si="22"/>
        <v>0</v>
      </c>
      <c r="K393" s="11">
        <f t="shared" si="20"/>
        <v>1.36</v>
      </c>
      <c r="L393" s="70"/>
      <c r="M393" s="9">
        <f t="shared" si="21"/>
        <v>108.8</v>
      </c>
      <c r="N393" s="9">
        <f t="shared" si="23"/>
        <v>108.8</v>
      </c>
    </row>
    <row r="394" spans="1:14" s="8" customFormat="1" ht="15" customHeight="1">
      <c r="A394" s="44" t="s">
        <v>2479</v>
      </c>
      <c r="C394" s="47">
        <v>33335052</v>
      </c>
      <c r="D394" s="56" t="s">
        <v>3952</v>
      </c>
      <c r="E394" s="13" t="s">
        <v>0</v>
      </c>
      <c r="F394" s="13">
        <v>79</v>
      </c>
      <c r="G394" s="13">
        <v>50</v>
      </c>
      <c r="H394" s="14"/>
      <c r="I394" s="61">
        <v>1.47</v>
      </c>
      <c r="J394" s="12">
        <f t="shared" si="22"/>
        <v>0</v>
      </c>
      <c r="K394" s="11">
        <f t="shared" si="20"/>
        <v>1.47</v>
      </c>
      <c r="L394" s="70"/>
      <c r="M394" s="9">
        <f t="shared" si="21"/>
        <v>117.60000000000001</v>
      </c>
      <c r="N394" s="9">
        <f t="shared" si="23"/>
        <v>117.6</v>
      </c>
    </row>
    <row r="395" spans="1:14" s="8" customFormat="1" ht="15" customHeight="1">
      <c r="A395" s="44" t="s">
        <v>2480</v>
      </c>
      <c r="C395" s="47">
        <v>33335061</v>
      </c>
      <c r="D395" s="56" t="s">
        <v>3953</v>
      </c>
      <c r="E395" s="13" t="s">
        <v>0</v>
      </c>
      <c r="F395" s="13">
        <v>85</v>
      </c>
      <c r="G395" s="13">
        <v>50</v>
      </c>
      <c r="H395" s="14"/>
      <c r="I395" s="61">
        <v>1.66</v>
      </c>
      <c r="J395" s="12">
        <f t="shared" si="22"/>
        <v>0</v>
      </c>
      <c r="K395" s="11">
        <f t="shared" si="20"/>
        <v>1.66</v>
      </c>
      <c r="L395" s="70"/>
      <c r="M395" s="9">
        <f t="shared" si="21"/>
        <v>132.80000000000001</v>
      </c>
      <c r="N395" s="9">
        <f t="shared" si="23"/>
        <v>132.80000000000001</v>
      </c>
    </row>
    <row r="396" spans="1:14" s="8" customFormat="1" ht="15" customHeight="1">
      <c r="A396" s="44" t="s">
        <v>2481</v>
      </c>
      <c r="C396" s="47">
        <v>33335067</v>
      </c>
      <c r="D396" s="56" t="s">
        <v>3954</v>
      </c>
      <c r="E396" s="13" t="s">
        <v>0</v>
      </c>
      <c r="F396" s="13">
        <v>92</v>
      </c>
      <c r="G396" s="13">
        <v>50</v>
      </c>
      <c r="H396" s="14"/>
      <c r="I396" s="61">
        <v>1.83</v>
      </c>
      <c r="J396" s="12">
        <f t="shared" si="22"/>
        <v>0</v>
      </c>
      <c r="K396" s="11">
        <f t="shared" si="20"/>
        <v>1.83</v>
      </c>
      <c r="L396" s="70"/>
      <c r="M396" s="9">
        <f t="shared" si="21"/>
        <v>146.4</v>
      </c>
      <c r="N396" s="9">
        <f t="shared" si="23"/>
        <v>146.4</v>
      </c>
    </row>
    <row r="397" spans="1:14" s="8" customFormat="1" ht="15" customHeight="1">
      <c r="A397" s="44" t="s">
        <v>2482</v>
      </c>
      <c r="C397" s="47">
        <v>33435014</v>
      </c>
      <c r="D397" s="56" t="s">
        <v>2483</v>
      </c>
      <c r="E397" s="13" t="s">
        <v>0</v>
      </c>
      <c r="F397" s="13">
        <v>42</v>
      </c>
      <c r="G397" s="13">
        <v>50</v>
      </c>
      <c r="H397" s="14"/>
      <c r="I397" s="61">
        <v>0.98399999999999999</v>
      </c>
      <c r="J397" s="12">
        <f t="shared" si="22"/>
        <v>0</v>
      </c>
      <c r="K397" s="11">
        <f t="shared" si="20"/>
        <v>0.98399999999999999</v>
      </c>
      <c r="L397" s="70"/>
      <c r="M397" s="9">
        <f t="shared" si="21"/>
        <v>78.72</v>
      </c>
      <c r="N397" s="9">
        <f t="shared" si="23"/>
        <v>78.72</v>
      </c>
    </row>
    <row r="398" spans="1:14" s="8" customFormat="1" ht="15" customHeight="1">
      <c r="A398" s="44" t="s">
        <v>2484</v>
      </c>
      <c r="C398" s="47">
        <v>33435019</v>
      </c>
      <c r="D398" s="56" t="s">
        <v>2485</v>
      </c>
      <c r="E398" s="13" t="s">
        <v>0</v>
      </c>
      <c r="F398" s="13">
        <v>45</v>
      </c>
      <c r="G398" s="13">
        <v>50</v>
      </c>
      <c r="H398" s="14"/>
      <c r="I398" s="61">
        <v>0.98399999999999999</v>
      </c>
      <c r="J398" s="12">
        <f t="shared" si="22"/>
        <v>0</v>
      </c>
      <c r="K398" s="11">
        <f t="shared" si="20"/>
        <v>0.98399999999999999</v>
      </c>
      <c r="L398" s="70"/>
      <c r="M398" s="9">
        <f t="shared" si="21"/>
        <v>78.72</v>
      </c>
      <c r="N398" s="9">
        <f t="shared" si="23"/>
        <v>78.72</v>
      </c>
    </row>
    <row r="399" spans="1:14" s="8" customFormat="1" ht="15" customHeight="1">
      <c r="A399" s="44" t="s">
        <v>2486</v>
      </c>
      <c r="C399" s="47">
        <v>33435024</v>
      </c>
      <c r="D399" s="56" t="s">
        <v>2487</v>
      </c>
      <c r="E399" s="13" t="s">
        <v>0</v>
      </c>
      <c r="F399" s="13">
        <v>49</v>
      </c>
      <c r="G399" s="13">
        <v>50</v>
      </c>
      <c r="H399" s="14"/>
      <c r="I399" s="61">
        <v>1.0920000000000001</v>
      </c>
      <c r="J399" s="12">
        <f t="shared" si="22"/>
        <v>0</v>
      </c>
      <c r="K399" s="11">
        <f t="shared" si="20"/>
        <v>1.0920000000000001</v>
      </c>
      <c r="L399" s="70"/>
      <c r="M399" s="9">
        <f t="shared" si="21"/>
        <v>87.36</v>
      </c>
      <c r="N399" s="9">
        <f t="shared" si="23"/>
        <v>87.36</v>
      </c>
    </row>
    <row r="400" spans="1:14" s="8" customFormat="1" ht="15" customHeight="1">
      <c r="A400" s="44" t="s">
        <v>2488</v>
      </c>
      <c r="C400" s="47">
        <v>33435030</v>
      </c>
      <c r="D400" s="56" t="s">
        <v>2489</v>
      </c>
      <c r="E400" s="13" t="s">
        <v>0</v>
      </c>
      <c r="F400" s="13">
        <v>55</v>
      </c>
      <c r="G400" s="13">
        <v>50</v>
      </c>
      <c r="H400" s="14"/>
      <c r="I400" s="61">
        <v>1.1200000000000001</v>
      </c>
      <c r="J400" s="12">
        <f t="shared" si="22"/>
        <v>0</v>
      </c>
      <c r="K400" s="11">
        <f t="shared" si="20"/>
        <v>1.1200000000000001</v>
      </c>
      <c r="L400" s="70"/>
      <c r="M400" s="9">
        <f t="shared" si="21"/>
        <v>89.600000000000009</v>
      </c>
      <c r="N400" s="9">
        <f t="shared" si="23"/>
        <v>89.6</v>
      </c>
    </row>
    <row r="401" spans="1:14" s="8" customFormat="1" ht="15" customHeight="1">
      <c r="A401" s="44" t="s">
        <v>2490</v>
      </c>
      <c r="C401" s="47">
        <v>33435037</v>
      </c>
      <c r="D401" s="56" t="s">
        <v>2491</v>
      </c>
      <c r="E401" s="13" t="s">
        <v>0</v>
      </c>
      <c r="F401" s="13">
        <v>60</v>
      </c>
      <c r="G401" s="13">
        <v>50</v>
      </c>
      <c r="H401" s="14"/>
      <c r="I401" s="61">
        <v>1.32</v>
      </c>
      <c r="J401" s="12">
        <f t="shared" si="22"/>
        <v>0</v>
      </c>
      <c r="K401" s="11">
        <f t="shared" si="20"/>
        <v>1.32</v>
      </c>
      <c r="L401" s="70"/>
      <c r="M401" s="9">
        <f t="shared" si="21"/>
        <v>105.60000000000001</v>
      </c>
      <c r="N401" s="9">
        <f t="shared" si="23"/>
        <v>105.6</v>
      </c>
    </row>
    <row r="402" spans="1:14" s="8" customFormat="1" ht="15" customHeight="1">
      <c r="A402" s="44" t="s">
        <v>2492</v>
      </c>
      <c r="C402" s="47">
        <v>33435046</v>
      </c>
      <c r="D402" s="56" t="s">
        <v>2493</v>
      </c>
      <c r="E402" s="13" t="s">
        <v>0</v>
      </c>
      <c r="F402" s="13">
        <v>75</v>
      </c>
      <c r="G402" s="13">
        <v>50</v>
      </c>
      <c r="H402" s="14"/>
      <c r="I402" s="61">
        <v>1.48</v>
      </c>
      <c r="J402" s="12">
        <f t="shared" si="22"/>
        <v>0</v>
      </c>
      <c r="K402" s="11">
        <f t="shared" si="20"/>
        <v>1.48</v>
      </c>
      <c r="L402" s="70"/>
      <c r="M402" s="9">
        <f t="shared" si="21"/>
        <v>118.4</v>
      </c>
      <c r="N402" s="9">
        <f t="shared" si="23"/>
        <v>118.4</v>
      </c>
    </row>
    <row r="403" spans="1:14" s="8" customFormat="1" ht="15" customHeight="1">
      <c r="A403" s="44" t="s">
        <v>2494</v>
      </c>
      <c r="C403" s="47">
        <v>33435052</v>
      </c>
      <c r="D403" s="56" t="s">
        <v>2495</v>
      </c>
      <c r="E403" s="13" t="s">
        <v>0</v>
      </c>
      <c r="F403" s="13">
        <v>84</v>
      </c>
      <c r="G403" s="13">
        <v>50</v>
      </c>
      <c r="H403" s="14"/>
      <c r="I403" s="61">
        <v>1.71</v>
      </c>
      <c r="J403" s="12">
        <f t="shared" si="22"/>
        <v>0</v>
      </c>
      <c r="K403" s="11">
        <f t="shared" ref="K403:K466" si="24">I403*((100-J403)/100)</f>
        <v>1.71</v>
      </c>
      <c r="L403" s="70"/>
      <c r="M403" s="9">
        <f t="shared" ref="M403:M466" si="25">_xlfn.CEILING.MATH(I403*$N$2,0.02)</f>
        <v>136.80000000000001</v>
      </c>
      <c r="N403" s="9">
        <f t="shared" si="23"/>
        <v>136.80000000000001</v>
      </c>
    </row>
    <row r="404" spans="1:14" s="8" customFormat="1" ht="15" customHeight="1">
      <c r="A404" s="44" t="s">
        <v>2496</v>
      </c>
      <c r="C404" s="47">
        <v>33435061</v>
      </c>
      <c r="D404" s="56" t="s">
        <v>2497</v>
      </c>
      <c r="E404" s="13" t="s">
        <v>0</v>
      </c>
      <c r="F404" s="13">
        <v>90</v>
      </c>
      <c r="G404" s="13">
        <v>50</v>
      </c>
      <c r="H404" s="14"/>
      <c r="I404" s="61">
        <v>1.92</v>
      </c>
      <c r="J404" s="12">
        <f t="shared" si="22"/>
        <v>0</v>
      </c>
      <c r="K404" s="11">
        <f t="shared" si="24"/>
        <v>1.92</v>
      </c>
      <c r="L404" s="70"/>
      <c r="M404" s="9">
        <f t="shared" si="25"/>
        <v>153.6</v>
      </c>
      <c r="N404" s="9">
        <f t="shared" si="23"/>
        <v>153.6</v>
      </c>
    </row>
    <row r="405" spans="1:14" s="8" customFormat="1" ht="15" customHeight="1">
      <c r="A405" s="44" t="s">
        <v>2498</v>
      </c>
      <c r="C405" s="47">
        <v>33435067</v>
      </c>
      <c r="D405" s="56" t="s">
        <v>2499</v>
      </c>
      <c r="E405" s="13" t="s">
        <v>0</v>
      </c>
      <c r="F405" s="13">
        <v>97</v>
      </c>
      <c r="G405" s="13">
        <v>50</v>
      </c>
      <c r="H405" s="14"/>
      <c r="I405" s="61">
        <v>2.1720000000000002</v>
      </c>
      <c r="J405" s="12">
        <f t="shared" si="22"/>
        <v>0</v>
      </c>
      <c r="K405" s="11">
        <f t="shared" si="24"/>
        <v>2.1720000000000002</v>
      </c>
      <c r="L405" s="70"/>
      <c r="M405" s="9">
        <f t="shared" si="25"/>
        <v>173.76</v>
      </c>
      <c r="N405" s="9">
        <f t="shared" si="23"/>
        <v>173.76</v>
      </c>
    </row>
    <row r="406" spans="1:14" s="8" customFormat="1" ht="15" customHeight="1">
      <c r="A406" s="44" t="s">
        <v>2500</v>
      </c>
      <c r="C406" s="47">
        <v>33435074</v>
      </c>
      <c r="D406" s="56" t="s">
        <v>3955</v>
      </c>
      <c r="E406" s="13" t="s">
        <v>0</v>
      </c>
      <c r="F406" s="13">
        <v>124</v>
      </c>
      <c r="G406" s="13">
        <v>50</v>
      </c>
      <c r="H406" s="14"/>
      <c r="I406" s="61">
        <v>2.63</v>
      </c>
      <c r="J406" s="12">
        <f t="shared" ref="J406:J469" si="26">$J$13</f>
        <v>0</v>
      </c>
      <c r="K406" s="11">
        <f t="shared" si="24"/>
        <v>2.63</v>
      </c>
      <c r="L406" s="70"/>
      <c r="M406" s="9">
        <f t="shared" si="25"/>
        <v>210.4</v>
      </c>
      <c r="N406" s="9">
        <f t="shared" si="23"/>
        <v>210.4</v>
      </c>
    </row>
    <row r="407" spans="1:14" s="8" customFormat="1" ht="15" customHeight="1">
      <c r="A407" s="44" t="s">
        <v>2501</v>
      </c>
      <c r="C407" s="47">
        <v>33435081</v>
      </c>
      <c r="D407" s="56" t="s">
        <v>3956</v>
      </c>
      <c r="E407" s="13" t="s">
        <v>0</v>
      </c>
      <c r="F407" s="13">
        <v>132</v>
      </c>
      <c r="G407" s="13">
        <v>50</v>
      </c>
      <c r="H407" s="14"/>
      <c r="I407" s="61">
        <v>2.88</v>
      </c>
      <c r="J407" s="12">
        <f t="shared" si="26"/>
        <v>0</v>
      </c>
      <c r="K407" s="11">
        <f t="shared" si="24"/>
        <v>2.88</v>
      </c>
      <c r="L407" s="70"/>
      <c r="M407" s="9">
        <f t="shared" si="25"/>
        <v>230.4</v>
      </c>
      <c r="N407" s="9">
        <f t="shared" si="23"/>
        <v>230.4</v>
      </c>
    </row>
    <row r="408" spans="1:14" s="8" customFormat="1" ht="15" customHeight="1">
      <c r="A408" s="44" t="s">
        <v>2502</v>
      </c>
      <c r="C408" s="47">
        <v>33435087</v>
      </c>
      <c r="D408" s="56" t="s">
        <v>3957</v>
      </c>
      <c r="E408" s="13" t="s">
        <v>0</v>
      </c>
      <c r="F408" s="13">
        <v>139</v>
      </c>
      <c r="G408" s="13">
        <v>50</v>
      </c>
      <c r="H408" s="14"/>
      <c r="I408" s="61">
        <v>3.1919999999999997</v>
      </c>
      <c r="J408" s="12">
        <f t="shared" si="26"/>
        <v>0</v>
      </c>
      <c r="K408" s="11">
        <f t="shared" si="24"/>
        <v>3.1919999999999997</v>
      </c>
      <c r="L408" s="70"/>
      <c r="M408" s="9">
        <f t="shared" si="25"/>
        <v>255.36</v>
      </c>
      <c r="N408" s="9">
        <f t="shared" si="23"/>
        <v>255.36</v>
      </c>
    </row>
    <row r="409" spans="1:14" s="8" customFormat="1" ht="15" customHeight="1">
      <c r="A409" s="44" t="s">
        <v>2503</v>
      </c>
      <c r="C409" s="47">
        <v>33435095</v>
      </c>
      <c r="D409" s="56" t="s">
        <v>3958</v>
      </c>
      <c r="E409" s="13" t="s">
        <v>0</v>
      </c>
      <c r="F409" s="13">
        <v>214</v>
      </c>
      <c r="G409" s="13">
        <v>50</v>
      </c>
      <c r="H409" s="14"/>
      <c r="I409" s="61">
        <v>3.2639999999999998</v>
      </c>
      <c r="J409" s="12">
        <f t="shared" si="26"/>
        <v>0</v>
      </c>
      <c r="K409" s="11">
        <f t="shared" si="24"/>
        <v>3.2639999999999998</v>
      </c>
      <c r="L409" s="70"/>
      <c r="M409" s="9">
        <f t="shared" si="25"/>
        <v>261.12</v>
      </c>
      <c r="N409" s="9">
        <f t="shared" ref="N409:N472" si="27">M409*(100-J409)/100</f>
        <v>261.12</v>
      </c>
    </row>
    <row r="410" spans="1:14" s="8" customFormat="1" ht="15" customHeight="1">
      <c r="A410" s="44" t="s">
        <v>2504</v>
      </c>
      <c r="C410" s="47">
        <v>33435103</v>
      </c>
      <c r="D410" s="56" t="s">
        <v>3959</v>
      </c>
      <c r="E410" s="13" t="s">
        <v>0</v>
      </c>
      <c r="F410" s="13">
        <v>232</v>
      </c>
      <c r="G410" s="13">
        <v>50</v>
      </c>
      <c r="H410" s="14"/>
      <c r="I410" s="61">
        <v>3.4919999999999995</v>
      </c>
      <c r="J410" s="12">
        <f t="shared" si="26"/>
        <v>0</v>
      </c>
      <c r="K410" s="11">
        <f t="shared" si="24"/>
        <v>3.4919999999999995</v>
      </c>
      <c r="L410" s="70"/>
      <c r="M410" s="9">
        <f t="shared" si="25"/>
        <v>279.36</v>
      </c>
      <c r="N410" s="9">
        <f t="shared" si="27"/>
        <v>279.36</v>
      </c>
    </row>
    <row r="411" spans="1:14" s="8" customFormat="1" ht="15" customHeight="1">
      <c r="A411" s="44" t="s">
        <v>2505</v>
      </c>
      <c r="C411" s="47">
        <v>33435112</v>
      </c>
      <c r="D411" s="56" t="s">
        <v>3960</v>
      </c>
      <c r="E411" s="13" t="s">
        <v>0</v>
      </c>
      <c r="F411" s="13">
        <v>242</v>
      </c>
      <c r="G411" s="13">
        <v>25</v>
      </c>
      <c r="H411" s="14"/>
      <c r="I411" s="61">
        <v>3.95</v>
      </c>
      <c r="J411" s="12">
        <f t="shared" si="26"/>
        <v>0</v>
      </c>
      <c r="K411" s="11">
        <f t="shared" si="24"/>
        <v>3.95</v>
      </c>
      <c r="L411" s="70"/>
      <c r="M411" s="9">
        <f t="shared" si="25"/>
        <v>316</v>
      </c>
      <c r="N411" s="9">
        <f t="shared" si="27"/>
        <v>316</v>
      </c>
    </row>
    <row r="412" spans="1:14" s="8" customFormat="1" ht="15" customHeight="1">
      <c r="A412" s="44" t="s">
        <v>2506</v>
      </c>
      <c r="C412" s="47">
        <v>33435118</v>
      </c>
      <c r="D412" s="56" t="s">
        <v>3961</v>
      </c>
      <c r="E412" s="13" t="s">
        <v>0</v>
      </c>
      <c r="F412" s="13">
        <v>258</v>
      </c>
      <c r="G412" s="13">
        <v>25</v>
      </c>
      <c r="H412" s="14"/>
      <c r="I412" s="61">
        <v>3.95</v>
      </c>
      <c r="J412" s="12">
        <f t="shared" si="26"/>
        <v>0</v>
      </c>
      <c r="K412" s="11">
        <f t="shared" si="24"/>
        <v>3.95</v>
      </c>
      <c r="L412" s="70"/>
      <c r="M412" s="9">
        <f t="shared" si="25"/>
        <v>316</v>
      </c>
      <c r="N412" s="9">
        <f t="shared" si="27"/>
        <v>316</v>
      </c>
    </row>
    <row r="413" spans="1:14" s="8" customFormat="1" ht="15" customHeight="1">
      <c r="A413" s="44" t="s">
        <v>2507</v>
      </c>
      <c r="C413" s="47">
        <v>33435127</v>
      </c>
      <c r="D413" s="56" t="s">
        <v>3962</v>
      </c>
      <c r="E413" s="13" t="s">
        <v>0</v>
      </c>
      <c r="F413" s="13">
        <v>274</v>
      </c>
      <c r="G413" s="13">
        <v>25</v>
      </c>
      <c r="H413" s="14"/>
      <c r="I413" s="61">
        <v>5.2439999999999998</v>
      </c>
      <c r="J413" s="12">
        <f t="shared" si="26"/>
        <v>0</v>
      </c>
      <c r="K413" s="11">
        <f t="shared" si="24"/>
        <v>5.2439999999999998</v>
      </c>
      <c r="L413" s="70"/>
      <c r="M413" s="9">
        <f t="shared" si="25"/>
        <v>419.52</v>
      </c>
      <c r="N413" s="9">
        <f t="shared" si="27"/>
        <v>419.52</v>
      </c>
    </row>
    <row r="414" spans="1:14" s="8" customFormat="1" ht="15" customHeight="1">
      <c r="A414" s="44" t="s">
        <v>2508</v>
      </c>
      <c r="C414" s="47">
        <v>33435137</v>
      </c>
      <c r="D414" s="56" t="s">
        <v>3963</v>
      </c>
      <c r="E414" s="13" t="s">
        <v>0</v>
      </c>
      <c r="F414" s="13">
        <v>286</v>
      </c>
      <c r="G414" s="13">
        <v>25</v>
      </c>
      <c r="H414" s="14"/>
      <c r="I414" s="61">
        <v>5.4239999999999995</v>
      </c>
      <c r="J414" s="12">
        <f t="shared" si="26"/>
        <v>0</v>
      </c>
      <c r="K414" s="11">
        <f t="shared" si="24"/>
        <v>5.4239999999999995</v>
      </c>
      <c r="L414" s="70"/>
      <c r="M414" s="9">
        <f t="shared" si="25"/>
        <v>433.92</v>
      </c>
      <c r="N414" s="9">
        <f t="shared" si="27"/>
        <v>433.92</v>
      </c>
    </row>
    <row r="415" spans="1:14" s="8" customFormat="1" ht="15" customHeight="1">
      <c r="A415" s="44" t="s">
        <v>2509</v>
      </c>
      <c r="C415" s="47">
        <v>33435144</v>
      </c>
      <c r="D415" s="56" t="s">
        <v>3964</v>
      </c>
      <c r="E415" s="13" t="s">
        <v>0</v>
      </c>
      <c r="F415" s="13">
        <v>304</v>
      </c>
      <c r="G415" s="13">
        <v>25</v>
      </c>
      <c r="H415" s="14"/>
      <c r="I415" s="61">
        <v>5.7119999999999997</v>
      </c>
      <c r="J415" s="12">
        <f t="shared" si="26"/>
        <v>0</v>
      </c>
      <c r="K415" s="11">
        <f t="shared" si="24"/>
        <v>5.7119999999999997</v>
      </c>
      <c r="L415" s="70"/>
      <c r="M415" s="9">
        <f t="shared" si="25"/>
        <v>456.96000000000004</v>
      </c>
      <c r="N415" s="9">
        <f t="shared" si="27"/>
        <v>456.96</v>
      </c>
    </row>
    <row r="416" spans="1:14" s="8" customFormat="1" ht="15" customHeight="1">
      <c r="A416" s="44" t="s">
        <v>2510</v>
      </c>
      <c r="C416" s="47">
        <v>33435153</v>
      </c>
      <c r="D416" s="56" t="s">
        <v>3965</v>
      </c>
      <c r="E416" s="13" t="s">
        <v>0</v>
      </c>
      <c r="F416" s="13">
        <v>318</v>
      </c>
      <c r="G416" s="13">
        <v>25</v>
      </c>
      <c r="H416" s="14"/>
      <c r="I416" s="61">
        <v>5.7119999999999997</v>
      </c>
      <c r="J416" s="12">
        <f t="shared" si="26"/>
        <v>0</v>
      </c>
      <c r="K416" s="11">
        <f t="shared" si="24"/>
        <v>5.7119999999999997</v>
      </c>
      <c r="L416" s="70"/>
      <c r="M416" s="9">
        <f t="shared" si="25"/>
        <v>456.96000000000004</v>
      </c>
      <c r="N416" s="9">
        <f t="shared" si="27"/>
        <v>456.96</v>
      </c>
    </row>
    <row r="417" spans="1:14" s="8" customFormat="1" ht="15" customHeight="1">
      <c r="A417" s="44" t="s">
        <v>2511</v>
      </c>
      <c r="C417" s="47">
        <v>33435162</v>
      </c>
      <c r="D417" s="56" t="s">
        <v>3966</v>
      </c>
      <c r="E417" s="13" t="s">
        <v>0</v>
      </c>
      <c r="F417" s="13">
        <v>334</v>
      </c>
      <c r="G417" s="13">
        <v>15</v>
      </c>
      <c r="H417" s="14"/>
      <c r="I417" s="61">
        <v>6.18</v>
      </c>
      <c r="J417" s="12">
        <f t="shared" si="26"/>
        <v>0</v>
      </c>
      <c r="K417" s="11">
        <f t="shared" si="24"/>
        <v>6.18</v>
      </c>
      <c r="L417" s="70"/>
      <c r="M417" s="9">
        <f t="shared" si="25"/>
        <v>494.40000000000003</v>
      </c>
      <c r="N417" s="9">
        <f t="shared" si="27"/>
        <v>494.4</v>
      </c>
    </row>
    <row r="418" spans="1:14" s="8" customFormat="1" ht="15" customHeight="1">
      <c r="A418" s="44" t="s">
        <v>2512</v>
      </c>
      <c r="C418" s="47">
        <v>33435172</v>
      </c>
      <c r="D418" s="56" t="s">
        <v>3967</v>
      </c>
      <c r="E418" s="13" t="s">
        <v>0</v>
      </c>
      <c r="F418" s="13">
        <v>459</v>
      </c>
      <c r="G418" s="13">
        <v>15</v>
      </c>
      <c r="H418" s="14"/>
      <c r="I418" s="61">
        <v>6.18</v>
      </c>
      <c r="J418" s="12">
        <f t="shared" si="26"/>
        <v>0</v>
      </c>
      <c r="K418" s="11">
        <f t="shared" si="24"/>
        <v>6.18</v>
      </c>
      <c r="L418" s="70"/>
      <c r="M418" s="9">
        <f t="shared" si="25"/>
        <v>494.40000000000003</v>
      </c>
      <c r="N418" s="9">
        <f t="shared" si="27"/>
        <v>494.4</v>
      </c>
    </row>
    <row r="419" spans="1:14" s="8" customFormat="1" ht="15" customHeight="1">
      <c r="A419" s="44" t="s">
        <v>2513</v>
      </c>
      <c r="C419" s="47">
        <v>33435183</v>
      </c>
      <c r="D419" s="56" t="s">
        <v>3968</v>
      </c>
      <c r="E419" s="13" t="s">
        <v>0</v>
      </c>
      <c r="F419" s="13">
        <v>484</v>
      </c>
      <c r="G419" s="13">
        <v>15</v>
      </c>
      <c r="H419" s="14"/>
      <c r="I419" s="61">
        <v>6.83</v>
      </c>
      <c r="J419" s="12">
        <f t="shared" si="26"/>
        <v>0</v>
      </c>
      <c r="K419" s="11">
        <f t="shared" si="24"/>
        <v>6.83</v>
      </c>
      <c r="L419" s="70"/>
      <c r="M419" s="9">
        <f t="shared" si="25"/>
        <v>546.4</v>
      </c>
      <c r="N419" s="9">
        <f t="shared" si="27"/>
        <v>546.4</v>
      </c>
    </row>
    <row r="420" spans="1:14" s="8" customFormat="1" ht="15" customHeight="1">
      <c r="A420" s="44" t="s">
        <v>2514</v>
      </c>
      <c r="C420" s="47">
        <v>33435194</v>
      </c>
      <c r="D420" s="56" t="s">
        <v>3969</v>
      </c>
      <c r="E420" s="13" t="s">
        <v>0</v>
      </c>
      <c r="F420" s="13">
        <v>508</v>
      </c>
      <c r="G420" s="13">
        <v>15</v>
      </c>
      <c r="H420" s="14"/>
      <c r="I420" s="61">
        <v>7.12</v>
      </c>
      <c r="J420" s="12">
        <f t="shared" si="26"/>
        <v>0</v>
      </c>
      <c r="K420" s="11">
        <f t="shared" si="24"/>
        <v>7.12</v>
      </c>
      <c r="L420" s="70"/>
      <c r="M420" s="9">
        <f t="shared" si="25"/>
        <v>569.6</v>
      </c>
      <c r="N420" s="9">
        <f t="shared" si="27"/>
        <v>569.6</v>
      </c>
    </row>
    <row r="421" spans="1:14" s="8" customFormat="1" ht="15" customHeight="1">
      <c r="A421" s="44" t="s">
        <v>2515</v>
      </c>
      <c r="C421" s="47">
        <v>33435205</v>
      </c>
      <c r="D421" s="56" t="s">
        <v>3970</v>
      </c>
      <c r="E421" s="13" t="s">
        <v>0</v>
      </c>
      <c r="F421" s="13">
        <v>532</v>
      </c>
      <c r="G421" s="13">
        <v>15</v>
      </c>
      <c r="H421" s="14"/>
      <c r="I421" s="61">
        <v>7.2239999999999993</v>
      </c>
      <c r="J421" s="12">
        <f t="shared" si="26"/>
        <v>0</v>
      </c>
      <c r="K421" s="11">
        <f t="shared" si="24"/>
        <v>7.2239999999999993</v>
      </c>
      <c r="L421" s="70"/>
      <c r="M421" s="9">
        <f t="shared" si="25"/>
        <v>577.91999999999996</v>
      </c>
      <c r="N421" s="9">
        <f t="shared" si="27"/>
        <v>577.91999999999996</v>
      </c>
    </row>
    <row r="422" spans="1:14" s="8" customFormat="1" ht="15" customHeight="1">
      <c r="A422" s="44" t="s">
        <v>2516</v>
      </c>
      <c r="C422" s="47">
        <v>33435216</v>
      </c>
      <c r="D422" s="56" t="s">
        <v>3971</v>
      </c>
      <c r="E422" s="13" t="s">
        <v>0</v>
      </c>
      <c r="F422" s="13">
        <v>555</v>
      </c>
      <c r="G422" s="13">
        <v>10</v>
      </c>
      <c r="H422" s="14"/>
      <c r="I422" s="61">
        <v>7.61</v>
      </c>
      <c r="J422" s="12">
        <f t="shared" si="26"/>
        <v>0</v>
      </c>
      <c r="K422" s="11">
        <f t="shared" si="24"/>
        <v>7.61</v>
      </c>
      <c r="L422" s="70"/>
      <c r="M422" s="9">
        <f t="shared" si="25"/>
        <v>608.80000000000007</v>
      </c>
      <c r="N422" s="9">
        <f t="shared" si="27"/>
        <v>608.80000000000007</v>
      </c>
    </row>
    <row r="423" spans="1:14" s="8" customFormat="1" ht="15" customHeight="1">
      <c r="A423" s="44" t="s">
        <v>2517</v>
      </c>
      <c r="C423" s="47">
        <v>33435225</v>
      </c>
      <c r="D423" s="56" t="s">
        <v>3972</v>
      </c>
      <c r="E423" s="13" t="s">
        <v>0</v>
      </c>
      <c r="F423" s="13">
        <v>577</v>
      </c>
      <c r="G423" s="13">
        <v>10</v>
      </c>
      <c r="H423" s="14"/>
      <c r="I423" s="61">
        <v>7.61</v>
      </c>
      <c r="J423" s="12">
        <f t="shared" si="26"/>
        <v>0</v>
      </c>
      <c r="K423" s="11">
        <f t="shared" si="24"/>
        <v>7.61</v>
      </c>
      <c r="L423" s="70"/>
      <c r="M423" s="9">
        <f t="shared" si="25"/>
        <v>608.80000000000007</v>
      </c>
      <c r="N423" s="9">
        <f t="shared" si="27"/>
        <v>608.80000000000007</v>
      </c>
    </row>
    <row r="424" spans="1:14" s="8" customFormat="1" ht="15.75" customHeight="1">
      <c r="A424" s="44" t="s">
        <v>1544</v>
      </c>
      <c r="C424" s="47">
        <v>33038019</v>
      </c>
      <c r="D424" s="56" t="s">
        <v>845</v>
      </c>
      <c r="E424" s="13" t="s">
        <v>0</v>
      </c>
      <c r="F424" s="13">
        <v>129</v>
      </c>
      <c r="G424" s="13">
        <v>25</v>
      </c>
      <c r="H424" s="14" t="s">
        <v>1</v>
      </c>
      <c r="I424" s="61">
        <v>8.7900000000000009</v>
      </c>
      <c r="J424" s="12">
        <f t="shared" si="26"/>
        <v>0</v>
      </c>
      <c r="K424" s="11">
        <f t="shared" si="24"/>
        <v>8.7900000000000009</v>
      </c>
      <c r="L424" s="70"/>
      <c r="M424" s="9">
        <f t="shared" si="25"/>
        <v>703.2</v>
      </c>
      <c r="N424" s="9">
        <f t="shared" si="27"/>
        <v>703.2</v>
      </c>
    </row>
    <row r="425" spans="1:14" s="8" customFormat="1" ht="15.75" customHeight="1">
      <c r="A425" s="44" t="s">
        <v>1545</v>
      </c>
      <c r="C425" s="47">
        <v>33038023</v>
      </c>
      <c r="D425" s="56" t="s">
        <v>846</v>
      </c>
      <c r="E425" s="13" t="s">
        <v>0</v>
      </c>
      <c r="F425" s="13">
        <v>154</v>
      </c>
      <c r="G425" s="13">
        <v>25</v>
      </c>
      <c r="H425" s="14" t="s">
        <v>1</v>
      </c>
      <c r="I425" s="61">
        <v>10.52</v>
      </c>
      <c r="J425" s="12">
        <f t="shared" si="26"/>
        <v>0</v>
      </c>
      <c r="K425" s="11">
        <f t="shared" si="24"/>
        <v>10.52</v>
      </c>
      <c r="L425" s="70"/>
      <c r="M425" s="9">
        <f t="shared" si="25"/>
        <v>841.6</v>
      </c>
      <c r="N425" s="9">
        <f t="shared" si="27"/>
        <v>841.6</v>
      </c>
    </row>
    <row r="426" spans="1:14" s="8" customFormat="1" ht="15.75" customHeight="1">
      <c r="A426" s="44" t="s">
        <v>1546</v>
      </c>
      <c r="C426" s="47">
        <v>33038030</v>
      </c>
      <c r="D426" s="56" t="s">
        <v>847</v>
      </c>
      <c r="E426" s="13" t="s">
        <v>0</v>
      </c>
      <c r="F426" s="13">
        <v>168</v>
      </c>
      <c r="G426" s="13">
        <v>25</v>
      </c>
      <c r="H426" s="14" t="s">
        <v>1</v>
      </c>
      <c r="I426" s="61">
        <v>10.88</v>
      </c>
      <c r="J426" s="12">
        <f t="shared" si="26"/>
        <v>0</v>
      </c>
      <c r="K426" s="11">
        <f t="shared" si="24"/>
        <v>10.88</v>
      </c>
      <c r="L426" s="70"/>
      <c r="M426" s="9">
        <f t="shared" si="25"/>
        <v>870.4</v>
      </c>
      <c r="N426" s="9">
        <f t="shared" si="27"/>
        <v>870.4</v>
      </c>
    </row>
    <row r="427" spans="1:14" s="8" customFormat="1" ht="15.75" customHeight="1">
      <c r="A427" s="44" t="s">
        <v>1547</v>
      </c>
      <c r="C427" s="47">
        <v>33038036</v>
      </c>
      <c r="D427" s="56" t="s">
        <v>848</v>
      </c>
      <c r="E427" s="13" t="s">
        <v>0</v>
      </c>
      <c r="F427" s="13">
        <v>176</v>
      </c>
      <c r="G427" s="13">
        <v>25</v>
      </c>
      <c r="H427" s="14" t="s">
        <v>1</v>
      </c>
      <c r="I427" s="61">
        <v>10.88</v>
      </c>
      <c r="J427" s="12">
        <f t="shared" si="26"/>
        <v>0</v>
      </c>
      <c r="K427" s="11">
        <f t="shared" si="24"/>
        <v>10.88</v>
      </c>
      <c r="L427" s="70"/>
      <c r="M427" s="9">
        <f t="shared" si="25"/>
        <v>870.4</v>
      </c>
      <c r="N427" s="9">
        <f t="shared" si="27"/>
        <v>870.4</v>
      </c>
    </row>
    <row r="428" spans="1:14" s="8" customFormat="1" ht="15.75" customHeight="1">
      <c r="A428" s="44" t="s">
        <v>1548</v>
      </c>
      <c r="C428" s="47">
        <v>33038042</v>
      </c>
      <c r="D428" s="56" t="s">
        <v>849</v>
      </c>
      <c r="E428" s="13" t="s">
        <v>0</v>
      </c>
      <c r="F428" s="13">
        <v>178</v>
      </c>
      <c r="G428" s="13">
        <v>25</v>
      </c>
      <c r="H428" s="14" t="s">
        <v>1</v>
      </c>
      <c r="I428" s="61">
        <v>11.39</v>
      </c>
      <c r="J428" s="12">
        <f t="shared" si="26"/>
        <v>0</v>
      </c>
      <c r="K428" s="11">
        <f t="shared" si="24"/>
        <v>11.39</v>
      </c>
      <c r="L428" s="70"/>
      <c r="M428" s="9">
        <f t="shared" si="25"/>
        <v>911.2</v>
      </c>
      <c r="N428" s="9">
        <f t="shared" si="27"/>
        <v>911.2</v>
      </c>
    </row>
    <row r="429" spans="1:14" s="8" customFormat="1" ht="15.75" customHeight="1">
      <c r="A429" s="44" t="s">
        <v>1549</v>
      </c>
      <c r="C429" s="47">
        <v>33038045</v>
      </c>
      <c r="D429" s="56" t="s">
        <v>850</v>
      </c>
      <c r="E429" s="13" t="s">
        <v>0</v>
      </c>
      <c r="F429" s="13">
        <v>192</v>
      </c>
      <c r="G429" s="13">
        <v>25</v>
      </c>
      <c r="H429" s="14" t="s">
        <v>1</v>
      </c>
      <c r="I429" s="61">
        <v>11.39</v>
      </c>
      <c r="J429" s="12">
        <f t="shared" si="26"/>
        <v>0</v>
      </c>
      <c r="K429" s="11">
        <f t="shared" si="24"/>
        <v>11.39</v>
      </c>
      <c r="L429" s="70"/>
      <c r="M429" s="9">
        <f t="shared" si="25"/>
        <v>911.2</v>
      </c>
      <c r="N429" s="9">
        <f t="shared" si="27"/>
        <v>911.2</v>
      </c>
    </row>
    <row r="430" spans="1:14" s="8" customFormat="1" ht="15.75" customHeight="1">
      <c r="A430" s="44" t="s">
        <v>1550</v>
      </c>
      <c r="C430" s="47">
        <v>33038052</v>
      </c>
      <c r="D430" s="56" t="s">
        <v>851</v>
      </c>
      <c r="E430" s="13" t="s">
        <v>0</v>
      </c>
      <c r="F430" s="13">
        <v>202</v>
      </c>
      <c r="G430" s="13">
        <v>25</v>
      </c>
      <c r="H430" s="14" t="s">
        <v>1</v>
      </c>
      <c r="I430" s="61">
        <v>11.39</v>
      </c>
      <c r="J430" s="12">
        <f t="shared" si="26"/>
        <v>0</v>
      </c>
      <c r="K430" s="11">
        <f t="shared" si="24"/>
        <v>11.39</v>
      </c>
      <c r="L430" s="70"/>
      <c r="M430" s="9">
        <f t="shared" si="25"/>
        <v>911.2</v>
      </c>
      <c r="N430" s="9">
        <f t="shared" si="27"/>
        <v>911.2</v>
      </c>
    </row>
    <row r="431" spans="1:14" s="8" customFormat="1" ht="15.75" customHeight="1">
      <c r="A431" s="44" t="s">
        <v>1551</v>
      </c>
      <c r="C431" s="47">
        <v>33038058</v>
      </c>
      <c r="D431" s="56" t="s">
        <v>852</v>
      </c>
      <c r="E431" s="13" t="s">
        <v>0</v>
      </c>
      <c r="F431" s="13">
        <v>219</v>
      </c>
      <c r="G431" s="13">
        <v>25</v>
      </c>
      <c r="H431" s="14" t="s">
        <v>1</v>
      </c>
      <c r="I431" s="61">
        <v>11.39</v>
      </c>
      <c r="J431" s="12">
        <f t="shared" si="26"/>
        <v>0</v>
      </c>
      <c r="K431" s="11">
        <f t="shared" si="24"/>
        <v>11.39</v>
      </c>
      <c r="L431" s="70"/>
      <c r="M431" s="9">
        <f t="shared" si="25"/>
        <v>911.2</v>
      </c>
      <c r="N431" s="9">
        <f t="shared" si="27"/>
        <v>911.2</v>
      </c>
    </row>
    <row r="432" spans="1:14" s="8" customFormat="1" ht="15.75" customHeight="1">
      <c r="A432" s="44" t="s">
        <v>1552</v>
      </c>
      <c r="C432" s="47">
        <v>33038065</v>
      </c>
      <c r="D432" s="56" t="s">
        <v>853</v>
      </c>
      <c r="E432" s="13" t="s">
        <v>0</v>
      </c>
      <c r="F432" s="13">
        <v>225</v>
      </c>
      <c r="G432" s="13">
        <v>25</v>
      </c>
      <c r="H432" s="14" t="s">
        <v>1</v>
      </c>
      <c r="I432" s="61">
        <v>11.75</v>
      </c>
      <c r="J432" s="12">
        <f t="shared" si="26"/>
        <v>0</v>
      </c>
      <c r="K432" s="11">
        <f t="shared" si="24"/>
        <v>11.75</v>
      </c>
      <c r="L432" s="70"/>
      <c r="M432" s="9">
        <f t="shared" si="25"/>
        <v>940</v>
      </c>
      <c r="N432" s="9">
        <f t="shared" si="27"/>
        <v>940</v>
      </c>
    </row>
    <row r="433" spans="1:14" s="8" customFormat="1" ht="15.75" customHeight="1">
      <c r="A433" s="44" t="s">
        <v>1553</v>
      </c>
      <c r="C433" s="47">
        <v>33038071</v>
      </c>
      <c r="D433" s="56" t="s">
        <v>854</v>
      </c>
      <c r="E433" s="13" t="s">
        <v>0</v>
      </c>
      <c r="F433" s="13">
        <v>237</v>
      </c>
      <c r="G433" s="13">
        <v>25</v>
      </c>
      <c r="H433" s="14" t="s">
        <v>1</v>
      </c>
      <c r="I433" s="61">
        <v>14.02</v>
      </c>
      <c r="J433" s="12">
        <f t="shared" si="26"/>
        <v>0</v>
      </c>
      <c r="K433" s="11">
        <f t="shared" si="24"/>
        <v>14.02</v>
      </c>
      <c r="L433" s="70"/>
      <c r="M433" s="9">
        <f t="shared" si="25"/>
        <v>1121.6000000000001</v>
      </c>
      <c r="N433" s="9">
        <f t="shared" si="27"/>
        <v>1121.6000000000001</v>
      </c>
    </row>
    <row r="434" spans="1:14" s="8" customFormat="1" ht="15.75" customHeight="1">
      <c r="A434" s="44" t="s">
        <v>1554</v>
      </c>
      <c r="C434" s="47">
        <v>33048078</v>
      </c>
      <c r="D434" s="56" t="s">
        <v>855</v>
      </c>
      <c r="E434" s="13" t="s">
        <v>0</v>
      </c>
      <c r="F434" s="13">
        <v>292</v>
      </c>
      <c r="G434" s="13">
        <v>25</v>
      </c>
      <c r="H434" s="14" t="s">
        <v>1</v>
      </c>
      <c r="I434" s="61">
        <v>14.02</v>
      </c>
      <c r="J434" s="12">
        <f t="shared" si="26"/>
        <v>0</v>
      </c>
      <c r="K434" s="11">
        <f t="shared" si="24"/>
        <v>14.02</v>
      </c>
      <c r="L434" s="70"/>
      <c r="M434" s="9">
        <f t="shared" si="25"/>
        <v>1121.6000000000001</v>
      </c>
      <c r="N434" s="9">
        <f t="shared" si="27"/>
        <v>1121.6000000000001</v>
      </c>
    </row>
    <row r="435" spans="1:14" s="8" customFormat="1" ht="15.75" customHeight="1">
      <c r="A435" s="44" t="s">
        <v>1555</v>
      </c>
      <c r="C435" s="47">
        <v>33048085</v>
      </c>
      <c r="D435" s="56" t="s">
        <v>856</v>
      </c>
      <c r="E435" s="13" t="s">
        <v>0</v>
      </c>
      <c r="F435" s="13">
        <v>312</v>
      </c>
      <c r="G435" s="13">
        <v>25</v>
      </c>
      <c r="H435" s="14" t="s">
        <v>1</v>
      </c>
      <c r="I435" s="61">
        <v>14.02</v>
      </c>
      <c r="J435" s="12">
        <f t="shared" si="26"/>
        <v>0</v>
      </c>
      <c r="K435" s="11">
        <f t="shared" si="24"/>
        <v>14.02</v>
      </c>
      <c r="L435" s="70"/>
      <c r="M435" s="9">
        <f t="shared" si="25"/>
        <v>1121.6000000000001</v>
      </c>
      <c r="N435" s="9">
        <f t="shared" si="27"/>
        <v>1121.6000000000001</v>
      </c>
    </row>
    <row r="436" spans="1:14" s="8" customFormat="1" ht="15.75" customHeight="1">
      <c r="A436" s="44" t="s">
        <v>1556</v>
      </c>
      <c r="C436" s="47">
        <v>33048092</v>
      </c>
      <c r="D436" s="56" t="s">
        <v>857</v>
      </c>
      <c r="E436" s="13" t="s">
        <v>0</v>
      </c>
      <c r="F436" s="13">
        <v>319</v>
      </c>
      <c r="G436" s="13">
        <v>25</v>
      </c>
      <c r="H436" s="14" t="s">
        <v>1</v>
      </c>
      <c r="I436" s="61">
        <v>14.370000000000001</v>
      </c>
      <c r="J436" s="12">
        <f t="shared" si="26"/>
        <v>0</v>
      </c>
      <c r="K436" s="11">
        <f t="shared" si="24"/>
        <v>14.370000000000001</v>
      </c>
      <c r="L436" s="70"/>
      <c r="M436" s="9">
        <f t="shared" si="25"/>
        <v>1149.6000000000001</v>
      </c>
      <c r="N436" s="9">
        <f t="shared" si="27"/>
        <v>1149.6000000000001</v>
      </c>
    </row>
    <row r="437" spans="1:14" s="8" customFormat="1" ht="15.75" customHeight="1">
      <c r="A437" s="44" t="s">
        <v>1557</v>
      </c>
      <c r="C437" s="47">
        <v>33048106</v>
      </c>
      <c r="D437" s="56" t="s">
        <v>858</v>
      </c>
      <c r="E437" s="13" t="s">
        <v>0</v>
      </c>
      <c r="F437" s="13">
        <v>338</v>
      </c>
      <c r="G437" s="13">
        <v>25</v>
      </c>
      <c r="H437" s="14" t="s">
        <v>1</v>
      </c>
      <c r="I437" s="61">
        <v>14.370000000000001</v>
      </c>
      <c r="J437" s="12">
        <f t="shared" si="26"/>
        <v>0</v>
      </c>
      <c r="K437" s="11">
        <f t="shared" si="24"/>
        <v>14.370000000000001</v>
      </c>
      <c r="L437" s="70"/>
      <c r="M437" s="9">
        <f t="shared" si="25"/>
        <v>1149.6000000000001</v>
      </c>
      <c r="N437" s="9">
        <f t="shared" si="27"/>
        <v>1149.6000000000001</v>
      </c>
    </row>
    <row r="438" spans="1:14" s="8" customFormat="1" ht="15.75" customHeight="1">
      <c r="A438" s="44" t="s">
        <v>1558</v>
      </c>
      <c r="C438" s="47">
        <v>33048116</v>
      </c>
      <c r="D438" s="56" t="s">
        <v>859</v>
      </c>
      <c r="E438" s="13" t="s">
        <v>0</v>
      </c>
      <c r="F438" s="13">
        <v>370</v>
      </c>
      <c r="G438" s="13">
        <v>25</v>
      </c>
      <c r="H438" s="14" t="s">
        <v>1</v>
      </c>
      <c r="I438" s="61">
        <v>14.370000000000001</v>
      </c>
      <c r="J438" s="12">
        <f t="shared" si="26"/>
        <v>0</v>
      </c>
      <c r="K438" s="11">
        <f t="shared" si="24"/>
        <v>14.370000000000001</v>
      </c>
      <c r="L438" s="70"/>
      <c r="M438" s="9">
        <f t="shared" si="25"/>
        <v>1149.6000000000001</v>
      </c>
      <c r="N438" s="9">
        <f t="shared" si="27"/>
        <v>1149.6000000000001</v>
      </c>
    </row>
    <row r="439" spans="1:14" s="8" customFormat="1" ht="15.75" customHeight="1">
      <c r="A439" s="44" t="s">
        <v>1559</v>
      </c>
      <c r="C439" s="47">
        <v>33048133</v>
      </c>
      <c r="D439" s="56" t="s">
        <v>860</v>
      </c>
      <c r="E439" s="13" t="s">
        <v>0</v>
      </c>
      <c r="F439" s="13">
        <v>390</v>
      </c>
      <c r="G439" s="13">
        <v>25</v>
      </c>
      <c r="H439" s="14" t="s">
        <v>1</v>
      </c>
      <c r="I439" s="61">
        <v>16.29</v>
      </c>
      <c r="J439" s="12">
        <f t="shared" si="26"/>
        <v>0</v>
      </c>
      <c r="K439" s="11">
        <f t="shared" si="24"/>
        <v>16.29</v>
      </c>
      <c r="L439" s="70"/>
      <c r="M439" s="9">
        <f t="shared" si="25"/>
        <v>1303.2</v>
      </c>
      <c r="N439" s="9">
        <f t="shared" si="27"/>
        <v>1303.2</v>
      </c>
    </row>
    <row r="440" spans="1:14" s="8" customFormat="1" ht="15.75" customHeight="1">
      <c r="A440" s="44" t="s">
        <v>1560</v>
      </c>
      <c r="C440" s="47">
        <v>33048140</v>
      </c>
      <c r="D440" s="56" t="s">
        <v>861</v>
      </c>
      <c r="E440" s="13" t="s">
        <v>0</v>
      </c>
      <c r="F440" s="13">
        <v>426</v>
      </c>
      <c r="G440" s="13">
        <v>25</v>
      </c>
      <c r="H440" s="14" t="s">
        <v>1</v>
      </c>
      <c r="I440" s="61">
        <v>17.5</v>
      </c>
      <c r="J440" s="12">
        <f t="shared" si="26"/>
        <v>0</v>
      </c>
      <c r="K440" s="11">
        <f t="shared" si="24"/>
        <v>17.5</v>
      </c>
      <c r="L440" s="70"/>
      <c r="M440" s="9">
        <f t="shared" si="25"/>
        <v>1400</v>
      </c>
      <c r="N440" s="9">
        <f t="shared" si="27"/>
        <v>1400</v>
      </c>
    </row>
    <row r="441" spans="1:14" s="8" customFormat="1" ht="15.75" customHeight="1">
      <c r="A441" s="44" t="s">
        <v>1561</v>
      </c>
      <c r="C441" s="47">
        <v>33048154</v>
      </c>
      <c r="D441" s="56" t="s">
        <v>862</v>
      </c>
      <c r="E441" s="13" t="s">
        <v>0</v>
      </c>
      <c r="F441" s="13">
        <v>733</v>
      </c>
      <c r="G441" s="13">
        <v>15</v>
      </c>
      <c r="H441" s="14" t="s">
        <v>1</v>
      </c>
      <c r="I441" s="61">
        <v>20.990000000000002</v>
      </c>
      <c r="J441" s="12">
        <f t="shared" si="26"/>
        <v>0</v>
      </c>
      <c r="K441" s="11">
        <f t="shared" si="24"/>
        <v>20.990000000000002</v>
      </c>
      <c r="L441" s="70"/>
      <c r="M441" s="9">
        <f t="shared" si="25"/>
        <v>1679.2</v>
      </c>
      <c r="N441" s="9">
        <f t="shared" si="27"/>
        <v>1679.2</v>
      </c>
    </row>
    <row r="442" spans="1:14" s="8" customFormat="1" ht="15.75" customHeight="1">
      <c r="A442" s="44" t="s">
        <v>1562</v>
      </c>
      <c r="C442" s="47">
        <v>33048169</v>
      </c>
      <c r="D442" s="56" t="s">
        <v>863</v>
      </c>
      <c r="E442" s="13" t="s">
        <v>0</v>
      </c>
      <c r="F442" s="13">
        <v>862</v>
      </c>
      <c r="G442" s="13">
        <v>15</v>
      </c>
      <c r="H442" s="14" t="s">
        <v>1</v>
      </c>
      <c r="I442" s="61">
        <v>26.91</v>
      </c>
      <c r="J442" s="12">
        <f t="shared" si="26"/>
        <v>0</v>
      </c>
      <c r="K442" s="11">
        <f t="shared" si="24"/>
        <v>26.91</v>
      </c>
      <c r="L442" s="70"/>
      <c r="M442" s="9">
        <f t="shared" si="25"/>
        <v>2152.8000000000002</v>
      </c>
      <c r="N442" s="9">
        <f t="shared" si="27"/>
        <v>2152.8000000000002</v>
      </c>
    </row>
    <row r="443" spans="1:14" s="8" customFormat="1" ht="15.75" customHeight="1">
      <c r="A443" s="44" t="s">
        <v>1563</v>
      </c>
      <c r="C443" s="47">
        <v>33048183</v>
      </c>
      <c r="D443" s="56" t="s">
        <v>864</v>
      </c>
      <c r="E443" s="13" t="s">
        <v>0</v>
      </c>
      <c r="F443" s="13">
        <v>890</v>
      </c>
      <c r="G443" s="13">
        <v>15</v>
      </c>
      <c r="H443" s="14" t="s">
        <v>1</v>
      </c>
      <c r="I443" s="61">
        <v>31.16</v>
      </c>
      <c r="J443" s="12">
        <f t="shared" si="26"/>
        <v>0</v>
      </c>
      <c r="K443" s="11">
        <f t="shared" si="24"/>
        <v>31.16</v>
      </c>
      <c r="L443" s="70"/>
      <c r="M443" s="9">
        <f t="shared" si="25"/>
        <v>2492.8000000000002</v>
      </c>
      <c r="N443" s="9">
        <f t="shared" si="27"/>
        <v>2492.8000000000002</v>
      </c>
    </row>
    <row r="444" spans="1:14" s="8" customFormat="1" ht="15.75" customHeight="1">
      <c r="A444" s="44" t="s">
        <v>1564</v>
      </c>
      <c r="C444" s="47">
        <v>33048202</v>
      </c>
      <c r="D444" s="56" t="s">
        <v>865</v>
      </c>
      <c r="E444" s="13" t="s">
        <v>0</v>
      </c>
      <c r="F444" s="13">
        <v>956</v>
      </c>
      <c r="G444" s="13">
        <v>15</v>
      </c>
      <c r="H444" s="14" t="s">
        <v>1</v>
      </c>
      <c r="I444" s="61">
        <v>35.4</v>
      </c>
      <c r="J444" s="12">
        <f t="shared" si="26"/>
        <v>0</v>
      </c>
      <c r="K444" s="11">
        <f t="shared" si="24"/>
        <v>35.4</v>
      </c>
      <c r="L444" s="70"/>
      <c r="M444" s="9">
        <f t="shared" si="25"/>
        <v>2832</v>
      </c>
      <c r="N444" s="9">
        <f t="shared" si="27"/>
        <v>2832</v>
      </c>
    </row>
    <row r="445" spans="1:14" s="8" customFormat="1" ht="15.75" customHeight="1">
      <c r="A445" s="44" t="s">
        <v>1565</v>
      </c>
      <c r="C445" s="47">
        <v>33048219</v>
      </c>
      <c r="D445" s="56" t="s">
        <v>866</v>
      </c>
      <c r="E445" s="13" t="s">
        <v>0</v>
      </c>
      <c r="F445" s="13">
        <v>988</v>
      </c>
      <c r="G445" s="13">
        <v>15</v>
      </c>
      <c r="H445" s="14" t="s">
        <v>1</v>
      </c>
      <c r="I445" s="61">
        <v>36.82</v>
      </c>
      <c r="J445" s="12">
        <f t="shared" si="26"/>
        <v>0</v>
      </c>
      <c r="K445" s="11">
        <f t="shared" si="24"/>
        <v>36.82</v>
      </c>
      <c r="L445" s="70"/>
      <c r="M445" s="9">
        <f t="shared" si="25"/>
        <v>2945.6</v>
      </c>
      <c r="N445" s="9">
        <f t="shared" si="27"/>
        <v>2945.6</v>
      </c>
    </row>
    <row r="446" spans="1:14" s="8" customFormat="1" ht="15.75" customHeight="1">
      <c r="A446" s="44" t="s">
        <v>1566</v>
      </c>
      <c r="C446" s="47">
        <v>33048227</v>
      </c>
      <c r="D446" s="56" t="s">
        <v>867</v>
      </c>
      <c r="E446" s="13" t="s">
        <v>0</v>
      </c>
      <c r="F446" s="13">
        <v>1047</v>
      </c>
      <c r="G446" s="13">
        <v>2</v>
      </c>
      <c r="H446" s="14" t="s">
        <v>1</v>
      </c>
      <c r="I446" s="61">
        <v>37.53</v>
      </c>
      <c r="J446" s="12">
        <f t="shared" si="26"/>
        <v>0</v>
      </c>
      <c r="K446" s="11">
        <f t="shared" si="24"/>
        <v>37.53</v>
      </c>
      <c r="L446" s="70"/>
      <c r="M446" s="9">
        <f t="shared" si="25"/>
        <v>3002.4</v>
      </c>
      <c r="N446" s="9">
        <f t="shared" si="27"/>
        <v>3002.4</v>
      </c>
    </row>
    <row r="447" spans="1:14" s="8" customFormat="1" ht="15.75" customHeight="1">
      <c r="A447" s="44" t="s">
        <v>1567</v>
      </c>
      <c r="C447" s="47">
        <v>33068169</v>
      </c>
      <c r="D447" s="56" t="s">
        <v>868</v>
      </c>
      <c r="E447" s="13" t="s">
        <v>0</v>
      </c>
      <c r="F447" s="13">
        <v>862</v>
      </c>
      <c r="G447" s="13">
        <v>15</v>
      </c>
      <c r="H447" s="14" t="s">
        <v>1</v>
      </c>
      <c r="I447" s="61">
        <v>28.32</v>
      </c>
      <c r="J447" s="12">
        <f t="shared" si="26"/>
        <v>0</v>
      </c>
      <c r="K447" s="11">
        <f t="shared" si="24"/>
        <v>28.32</v>
      </c>
      <c r="L447" s="70"/>
      <c r="M447" s="9">
        <f t="shared" si="25"/>
        <v>2265.6</v>
      </c>
      <c r="N447" s="9">
        <f t="shared" si="27"/>
        <v>2265.6</v>
      </c>
    </row>
    <row r="448" spans="1:14" s="8" customFormat="1" ht="15.75" customHeight="1">
      <c r="A448" s="44" t="s">
        <v>1568</v>
      </c>
      <c r="C448" s="47">
        <v>33068183</v>
      </c>
      <c r="D448" s="56" t="s">
        <v>869</v>
      </c>
      <c r="E448" s="13" t="s">
        <v>0</v>
      </c>
      <c r="F448" s="13">
        <v>890</v>
      </c>
      <c r="G448" s="13">
        <v>15</v>
      </c>
      <c r="H448" s="14" t="s">
        <v>1</v>
      </c>
      <c r="I448" s="61">
        <v>26.560000000000002</v>
      </c>
      <c r="J448" s="12">
        <f t="shared" si="26"/>
        <v>0</v>
      </c>
      <c r="K448" s="11">
        <f t="shared" si="24"/>
        <v>26.560000000000002</v>
      </c>
      <c r="L448" s="70"/>
      <c r="M448" s="9">
        <f t="shared" si="25"/>
        <v>2124.8000000000002</v>
      </c>
      <c r="N448" s="9">
        <f t="shared" si="27"/>
        <v>2124.8000000000002</v>
      </c>
    </row>
    <row r="449" spans="1:14" s="8" customFormat="1" ht="15.75" customHeight="1">
      <c r="A449" s="44" t="s">
        <v>1569</v>
      </c>
      <c r="C449" s="47">
        <v>33068202</v>
      </c>
      <c r="D449" s="56" t="s">
        <v>870</v>
      </c>
      <c r="E449" s="13" t="s">
        <v>0</v>
      </c>
      <c r="F449" s="13">
        <v>956</v>
      </c>
      <c r="G449" s="13">
        <v>15</v>
      </c>
      <c r="H449" s="14" t="s">
        <v>1</v>
      </c>
      <c r="I449" s="61">
        <v>33.99</v>
      </c>
      <c r="J449" s="12">
        <f t="shared" si="26"/>
        <v>0</v>
      </c>
      <c r="K449" s="11">
        <f t="shared" si="24"/>
        <v>33.99</v>
      </c>
      <c r="L449" s="70"/>
      <c r="M449" s="9">
        <f t="shared" si="25"/>
        <v>2719.2000000000003</v>
      </c>
      <c r="N449" s="9">
        <f t="shared" si="27"/>
        <v>2719.2</v>
      </c>
    </row>
    <row r="450" spans="1:14" s="8" customFormat="1" ht="15.75" customHeight="1">
      <c r="A450" s="44" t="s">
        <v>1570</v>
      </c>
      <c r="C450" s="47">
        <v>33068227</v>
      </c>
      <c r="D450" s="56" t="s">
        <v>871</v>
      </c>
      <c r="E450" s="13" t="s">
        <v>0</v>
      </c>
      <c r="F450" s="13">
        <v>1070</v>
      </c>
      <c r="G450" s="13">
        <v>2</v>
      </c>
      <c r="H450" s="14" t="s">
        <v>1</v>
      </c>
      <c r="I450" s="61">
        <v>36.82</v>
      </c>
      <c r="J450" s="12">
        <f t="shared" si="26"/>
        <v>0</v>
      </c>
      <c r="K450" s="11">
        <f t="shared" si="24"/>
        <v>36.82</v>
      </c>
      <c r="L450" s="70"/>
      <c r="M450" s="9">
        <f t="shared" si="25"/>
        <v>2945.6</v>
      </c>
      <c r="N450" s="9">
        <f t="shared" si="27"/>
        <v>2945.6</v>
      </c>
    </row>
    <row r="451" spans="1:14" s="8" customFormat="1" ht="15.75" customHeight="1">
      <c r="A451" s="44" t="s">
        <v>1571</v>
      </c>
      <c r="C451" s="47">
        <v>33068241</v>
      </c>
      <c r="D451" s="56" t="s">
        <v>872</v>
      </c>
      <c r="E451" s="13" t="s">
        <v>0</v>
      </c>
      <c r="F451" s="13">
        <v>1168</v>
      </c>
      <c r="G451" s="13">
        <v>2</v>
      </c>
      <c r="H451" s="14" t="s">
        <v>1</v>
      </c>
      <c r="I451" s="61">
        <v>36.82</v>
      </c>
      <c r="J451" s="12">
        <f t="shared" si="26"/>
        <v>0</v>
      </c>
      <c r="K451" s="11">
        <f t="shared" si="24"/>
        <v>36.82</v>
      </c>
      <c r="L451" s="70"/>
      <c r="M451" s="9">
        <f t="shared" si="25"/>
        <v>2945.6</v>
      </c>
      <c r="N451" s="9">
        <f t="shared" si="27"/>
        <v>2945.6</v>
      </c>
    </row>
    <row r="452" spans="1:14" s="8" customFormat="1" ht="15.75" customHeight="1">
      <c r="A452" s="44" t="s">
        <v>1572</v>
      </c>
      <c r="C452" s="47">
        <v>33068254</v>
      </c>
      <c r="D452" s="56" t="s">
        <v>873</v>
      </c>
      <c r="E452" s="13" t="s">
        <v>0</v>
      </c>
      <c r="F452" s="13">
        <v>1238</v>
      </c>
      <c r="G452" s="13">
        <v>2</v>
      </c>
      <c r="H452" s="14" t="s">
        <v>1</v>
      </c>
      <c r="I452" s="61">
        <v>36.82</v>
      </c>
      <c r="J452" s="12">
        <f t="shared" si="26"/>
        <v>0</v>
      </c>
      <c r="K452" s="11">
        <f t="shared" si="24"/>
        <v>36.82</v>
      </c>
      <c r="L452" s="70"/>
      <c r="M452" s="9">
        <f t="shared" si="25"/>
        <v>2945.6</v>
      </c>
      <c r="N452" s="9">
        <f t="shared" si="27"/>
        <v>2945.6</v>
      </c>
    </row>
    <row r="453" spans="1:14" s="8" customFormat="1" ht="15.75" customHeight="1">
      <c r="A453" s="44" t="s">
        <v>1573</v>
      </c>
      <c r="C453" s="47">
        <v>33068264</v>
      </c>
      <c r="D453" s="56" t="s">
        <v>874</v>
      </c>
      <c r="E453" s="13" t="s">
        <v>0</v>
      </c>
      <c r="F453" s="13">
        <v>1268</v>
      </c>
      <c r="G453" s="13">
        <v>2</v>
      </c>
      <c r="H453" s="14" t="s">
        <v>1</v>
      </c>
      <c r="I453" s="61">
        <v>38.24</v>
      </c>
      <c r="J453" s="12">
        <f t="shared" si="26"/>
        <v>0</v>
      </c>
      <c r="K453" s="11">
        <f t="shared" si="24"/>
        <v>38.24</v>
      </c>
      <c r="L453" s="70"/>
      <c r="M453" s="9">
        <f t="shared" si="25"/>
        <v>3059.2000000000003</v>
      </c>
      <c r="N453" s="9">
        <f t="shared" si="27"/>
        <v>3059.2</v>
      </c>
    </row>
    <row r="454" spans="1:14" s="8" customFormat="1" ht="15.75" customHeight="1">
      <c r="A454" s="44" t="s">
        <v>1574</v>
      </c>
      <c r="C454" s="47">
        <v>33068279</v>
      </c>
      <c r="D454" s="56" t="s">
        <v>875</v>
      </c>
      <c r="E454" s="13" t="s">
        <v>0</v>
      </c>
      <c r="F454" s="13">
        <v>1306</v>
      </c>
      <c r="G454" s="13">
        <v>2</v>
      </c>
      <c r="H454" s="14" t="s">
        <v>1</v>
      </c>
      <c r="I454" s="61">
        <v>39.65</v>
      </c>
      <c r="J454" s="12">
        <f t="shared" si="26"/>
        <v>0</v>
      </c>
      <c r="K454" s="11">
        <f t="shared" si="24"/>
        <v>39.65</v>
      </c>
      <c r="L454" s="70"/>
      <c r="M454" s="9">
        <f t="shared" si="25"/>
        <v>3172</v>
      </c>
      <c r="N454" s="9">
        <f t="shared" si="27"/>
        <v>3172</v>
      </c>
    </row>
    <row r="455" spans="1:14" s="8" customFormat="1" ht="15.75" customHeight="1">
      <c r="A455" s="44" t="s">
        <v>1575</v>
      </c>
      <c r="C455" s="47">
        <v>33068289</v>
      </c>
      <c r="D455" s="56" t="s">
        <v>876</v>
      </c>
      <c r="E455" s="13" t="s">
        <v>0</v>
      </c>
      <c r="F455" s="13">
        <v>1328</v>
      </c>
      <c r="G455" s="13">
        <v>2</v>
      </c>
      <c r="H455" s="14" t="s">
        <v>1</v>
      </c>
      <c r="I455" s="61">
        <v>48.15</v>
      </c>
      <c r="J455" s="12">
        <f t="shared" si="26"/>
        <v>0</v>
      </c>
      <c r="K455" s="11">
        <f t="shared" si="24"/>
        <v>48.15</v>
      </c>
      <c r="L455" s="70"/>
      <c r="M455" s="9">
        <f t="shared" si="25"/>
        <v>3852</v>
      </c>
      <c r="N455" s="9">
        <f t="shared" si="27"/>
        <v>3852</v>
      </c>
    </row>
    <row r="456" spans="1:14" s="8" customFormat="1" ht="15.75" customHeight="1">
      <c r="A456" s="44" t="s">
        <v>1576</v>
      </c>
      <c r="C456" s="47">
        <v>33068302</v>
      </c>
      <c r="D456" s="56" t="s">
        <v>877</v>
      </c>
      <c r="E456" s="13" t="s">
        <v>0</v>
      </c>
      <c r="F456" s="13">
        <v>2094</v>
      </c>
      <c r="G456" s="13">
        <v>2</v>
      </c>
      <c r="H456" s="14" t="s">
        <v>1</v>
      </c>
      <c r="I456" s="61">
        <v>46.730000000000004</v>
      </c>
      <c r="J456" s="12">
        <f t="shared" si="26"/>
        <v>0</v>
      </c>
      <c r="K456" s="11">
        <f t="shared" si="24"/>
        <v>46.730000000000004</v>
      </c>
      <c r="L456" s="70"/>
      <c r="M456" s="9">
        <f t="shared" si="25"/>
        <v>3738.4</v>
      </c>
      <c r="N456" s="9">
        <f t="shared" si="27"/>
        <v>3738.4</v>
      </c>
    </row>
    <row r="457" spans="1:14" s="8" customFormat="1" ht="15.75" customHeight="1">
      <c r="A457" s="44" t="s">
        <v>1577</v>
      </c>
      <c r="C457" s="47">
        <v>33068325</v>
      </c>
      <c r="D457" s="56" t="s">
        <v>878</v>
      </c>
      <c r="E457" s="13" t="s">
        <v>0</v>
      </c>
      <c r="F457" s="13">
        <v>2200</v>
      </c>
      <c r="G457" s="13">
        <v>2</v>
      </c>
      <c r="H457" s="14" t="s">
        <v>1</v>
      </c>
      <c r="I457" s="61">
        <v>53.81</v>
      </c>
      <c r="J457" s="12">
        <f t="shared" si="26"/>
        <v>0</v>
      </c>
      <c r="K457" s="11">
        <f t="shared" si="24"/>
        <v>53.81</v>
      </c>
      <c r="L457" s="70"/>
      <c r="M457" s="9">
        <f t="shared" si="25"/>
        <v>4304.8</v>
      </c>
      <c r="N457" s="9">
        <f t="shared" si="27"/>
        <v>4304.8</v>
      </c>
    </row>
    <row r="458" spans="1:14" s="8" customFormat="1" ht="15.75" customHeight="1">
      <c r="A458" s="44" t="s">
        <v>1578</v>
      </c>
      <c r="C458" s="47">
        <v>33068360</v>
      </c>
      <c r="D458" s="56" t="s">
        <v>879</v>
      </c>
      <c r="E458" s="13" t="s">
        <v>0</v>
      </c>
      <c r="F458" s="13">
        <v>2295</v>
      </c>
      <c r="G458" s="13">
        <v>2</v>
      </c>
      <c r="H458" s="14" t="s">
        <v>1</v>
      </c>
      <c r="I458" s="61">
        <v>82.13</v>
      </c>
      <c r="J458" s="12">
        <f t="shared" si="26"/>
        <v>0</v>
      </c>
      <c r="K458" s="11">
        <f t="shared" si="24"/>
        <v>82.13</v>
      </c>
      <c r="L458" s="70"/>
      <c r="M458" s="9">
        <f t="shared" si="25"/>
        <v>6570.4000000000005</v>
      </c>
      <c r="N458" s="9">
        <f t="shared" si="27"/>
        <v>6570.4</v>
      </c>
    </row>
    <row r="459" spans="1:14" s="8" customFormat="1" ht="15.75" customHeight="1">
      <c r="A459" s="44" t="s">
        <v>1579</v>
      </c>
      <c r="C459" s="47">
        <v>33068374</v>
      </c>
      <c r="D459" s="56" t="s">
        <v>880</v>
      </c>
      <c r="E459" s="13" t="s">
        <v>0</v>
      </c>
      <c r="F459" s="13">
        <v>2440</v>
      </c>
      <c r="G459" s="13">
        <v>2</v>
      </c>
      <c r="H459" s="14" t="s">
        <v>1</v>
      </c>
      <c r="I459" s="61">
        <v>82.13</v>
      </c>
      <c r="J459" s="12">
        <f t="shared" si="26"/>
        <v>0</v>
      </c>
      <c r="K459" s="11">
        <f t="shared" si="24"/>
        <v>82.13</v>
      </c>
      <c r="L459" s="70"/>
      <c r="M459" s="9">
        <f t="shared" si="25"/>
        <v>6570.4000000000005</v>
      </c>
      <c r="N459" s="9">
        <f t="shared" si="27"/>
        <v>6570.4</v>
      </c>
    </row>
    <row r="460" spans="1:14" s="8" customFormat="1" ht="15.75" customHeight="1">
      <c r="A460" s="44" t="s">
        <v>1580</v>
      </c>
      <c r="C460" s="47">
        <v>33068389</v>
      </c>
      <c r="D460" s="56" t="s">
        <v>881</v>
      </c>
      <c r="E460" s="13" t="s">
        <v>0</v>
      </c>
      <c r="F460" s="13">
        <v>2408</v>
      </c>
      <c r="G460" s="13">
        <v>2</v>
      </c>
      <c r="H460" s="14" t="s">
        <v>1</v>
      </c>
      <c r="I460" s="61">
        <v>82.13</v>
      </c>
      <c r="J460" s="12">
        <f t="shared" si="26"/>
        <v>0</v>
      </c>
      <c r="K460" s="11">
        <f t="shared" si="24"/>
        <v>82.13</v>
      </c>
      <c r="L460" s="70"/>
      <c r="M460" s="9">
        <f t="shared" si="25"/>
        <v>6570.4000000000005</v>
      </c>
      <c r="N460" s="9">
        <f t="shared" si="27"/>
        <v>6570.4</v>
      </c>
    </row>
    <row r="461" spans="1:14" s="8" customFormat="1" ht="15.75" customHeight="1">
      <c r="A461" s="44" t="s">
        <v>1581</v>
      </c>
      <c r="C461" s="47">
        <v>33068408</v>
      </c>
      <c r="D461" s="56" t="s">
        <v>882</v>
      </c>
      <c r="E461" s="13" t="s">
        <v>0</v>
      </c>
      <c r="F461" s="13">
        <v>2650</v>
      </c>
      <c r="G461" s="13">
        <v>2</v>
      </c>
      <c r="H461" s="14" t="s">
        <v>1</v>
      </c>
      <c r="I461" s="61">
        <v>82.13</v>
      </c>
      <c r="J461" s="12">
        <f t="shared" si="26"/>
        <v>0</v>
      </c>
      <c r="K461" s="11">
        <f t="shared" si="24"/>
        <v>82.13</v>
      </c>
      <c r="L461" s="70"/>
      <c r="M461" s="9">
        <f t="shared" si="25"/>
        <v>6570.4000000000005</v>
      </c>
      <c r="N461" s="9">
        <f t="shared" si="27"/>
        <v>6570.4</v>
      </c>
    </row>
    <row r="462" spans="1:14" s="8" customFormat="1" ht="15.75" customHeight="1">
      <c r="A462" s="44" t="s">
        <v>1582</v>
      </c>
      <c r="C462" s="47">
        <v>33068418</v>
      </c>
      <c r="D462" s="56" t="s">
        <v>883</v>
      </c>
      <c r="E462" s="13" t="s">
        <v>0</v>
      </c>
      <c r="F462" s="13">
        <v>2670</v>
      </c>
      <c r="G462" s="13">
        <v>2</v>
      </c>
      <c r="H462" s="14" t="s">
        <v>1</v>
      </c>
      <c r="I462" s="61">
        <v>84.960000000000008</v>
      </c>
      <c r="J462" s="12">
        <f t="shared" si="26"/>
        <v>0</v>
      </c>
      <c r="K462" s="11">
        <f t="shared" si="24"/>
        <v>84.960000000000008</v>
      </c>
      <c r="L462" s="70"/>
      <c r="M462" s="9">
        <f t="shared" si="25"/>
        <v>6796.8</v>
      </c>
      <c r="N462" s="9">
        <f t="shared" si="27"/>
        <v>6796.8</v>
      </c>
    </row>
    <row r="463" spans="1:14" s="8" customFormat="1" ht="15.75" customHeight="1">
      <c r="A463" s="44" t="s">
        <v>1583</v>
      </c>
      <c r="C463" s="47">
        <v>33068436</v>
      </c>
      <c r="D463" s="56" t="s">
        <v>884</v>
      </c>
      <c r="E463" s="13" t="s">
        <v>0</v>
      </c>
      <c r="F463" s="13">
        <v>2750</v>
      </c>
      <c r="G463" s="13">
        <v>2</v>
      </c>
      <c r="H463" s="14" t="s">
        <v>1</v>
      </c>
      <c r="I463" s="61">
        <v>92.04</v>
      </c>
      <c r="J463" s="12">
        <f t="shared" si="26"/>
        <v>0</v>
      </c>
      <c r="K463" s="11">
        <f t="shared" si="24"/>
        <v>92.04</v>
      </c>
      <c r="L463" s="70"/>
      <c r="M463" s="9">
        <f t="shared" si="25"/>
        <v>7363.2</v>
      </c>
      <c r="N463" s="9">
        <f t="shared" si="27"/>
        <v>7363.2</v>
      </c>
    </row>
    <row r="464" spans="1:14" s="8" customFormat="1" ht="15.75" customHeight="1">
      <c r="A464" s="44" t="s">
        <v>1584</v>
      </c>
      <c r="C464" s="47">
        <v>33068458</v>
      </c>
      <c r="D464" s="56" t="s">
        <v>885</v>
      </c>
      <c r="E464" s="13" t="s">
        <v>0</v>
      </c>
      <c r="F464" s="13">
        <v>2897</v>
      </c>
      <c r="G464" s="13">
        <v>2</v>
      </c>
      <c r="H464" s="14" t="s">
        <v>1</v>
      </c>
      <c r="I464" s="61">
        <v>92.04</v>
      </c>
      <c r="J464" s="12">
        <f t="shared" si="26"/>
        <v>0</v>
      </c>
      <c r="K464" s="11">
        <f t="shared" si="24"/>
        <v>92.04</v>
      </c>
      <c r="L464" s="70"/>
      <c r="M464" s="9">
        <f t="shared" si="25"/>
        <v>7363.2</v>
      </c>
      <c r="N464" s="9">
        <f t="shared" si="27"/>
        <v>7363.2</v>
      </c>
    </row>
    <row r="465" spans="1:14" s="8" customFormat="1" ht="15.75" customHeight="1">
      <c r="A465" s="44" t="s">
        <v>1585</v>
      </c>
      <c r="C465" s="47">
        <v>33068509</v>
      </c>
      <c r="D465" s="56" t="s">
        <v>886</v>
      </c>
      <c r="E465" s="13" t="s">
        <v>0</v>
      </c>
      <c r="F465" s="13">
        <v>3380</v>
      </c>
      <c r="G465" s="13">
        <v>2</v>
      </c>
      <c r="H465" s="14" t="s">
        <v>1</v>
      </c>
      <c r="I465" s="61">
        <v>97.710000000000008</v>
      </c>
      <c r="J465" s="12">
        <f t="shared" si="26"/>
        <v>0</v>
      </c>
      <c r="K465" s="11">
        <f t="shared" si="24"/>
        <v>97.710000000000008</v>
      </c>
      <c r="L465" s="70"/>
      <c r="M465" s="9">
        <f t="shared" si="25"/>
        <v>7816.8</v>
      </c>
      <c r="N465" s="9">
        <f t="shared" si="27"/>
        <v>7816.8</v>
      </c>
    </row>
    <row r="466" spans="1:14" s="8" customFormat="1" ht="15.75" customHeight="1">
      <c r="A466" s="44" t="s">
        <v>1586</v>
      </c>
      <c r="C466" s="47">
        <v>33078019</v>
      </c>
      <c r="D466" s="56" t="s">
        <v>887</v>
      </c>
      <c r="E466" s="13" t="s">
        <v>0</v>
      </c>
      <c r="F466" s="13">
        <v>155</v>
      </c>
      <c r="G466" s="13">
        <v>25</v>
      </c>
      <c r="H466" s="14" t="s">
        <v>1</v>
      </c>
      <c r="I466" s="61">
        <v>13.73</v>
      </c>
      <c r="J466" s="12">
        <f t="shared" si="26"/>
        <v>0</v>
      </c>
      <c r="K466" s="11">
        <f t="shared" si="24"/>
        <v>13.73</v>
      </c>
      <c r="L466" s="70"/>
      <c r="M466" s="9">
        <f t="shared" si="25"/>
        <v>1098.4000000000001</v>
      </c>
      <c r="N466" s="9">
        <f t="shared" si="27"/>
        <v>1098.4000000000001</v>
      </c>
    </row>
    <row r="467" spans="1:14" s="8" customFormat="1" ht="15.75" customHeight="1">
      <c r="A467" s="44" t="s">
        <v>1587</v>
      </c>
      <c r="C467" s="47">
        <v>33078023</v>
      </c>
      <c r="D467" s="56" t="s">
        <v>888</v>
      </c>
      <c r="E467" s="13" t="s">
        <v>0</v>
      </c>
      <c r="F467" s="13">
        <v>168</v>
      </c>
      <c r="G467" s="13">
        <v>25</v>
      </c>
      <c r="H467" s="14" t="s">
        <v>1</v>
      </c>
      <c r="I467" s="61">
        <v>11.15</v>
      </c>
      <c r="J467" s="12">
        <f t="shared" si="26"/>
        <v>0</v>
      </c>
      <c r="K467" s="11">
        <f t="shared" ref="K467:K530" si="28">I467*((100-J467)/100)</f>
        <v>11.15</v>
      </c>
      <c r="L467" s="70"/>
      <c r="M467" s="9">
        <f t="shared" ref="M467:M530" si="29">_xlfn.CEILING.MATH(I467*$N$2,0.02)</f>
        <v>892</v>
      </c>
      <c r="N467" s="9">
        <f t="shared" si="27"/>
        <v>892</v>
      </c>
    </row>
    <row r="468" spans="1:14" s="8" customFormat="1" ht="15.75" customHeight="1">
      <c r="A468" s="44" t="s">
        <v>1588</v>
      </c>
      <c r="C468" s="47">
        <v>33078030</v>
      </c>
      <c r="D468" s="56" t="s">
        <v>889</v>
      </c>
      <c r="E468" s="13" t="s">
        <v>0</v>
      </c>
      <c r="F468" s="13">
        <v>178</v>
      </c>
      <c r="G468" s="13">
        <v>25</v>
      </c>
      <c r="H468" s="14" t="s">
        <v>1</v>
      </c>
      <c r="I468" s="61">
        <v>11.15</v>
      </c>
      <c r="J468" s="12">
        <f t="shared" si="26"/>
        <v>0</v>
      </c>
      <c r="K468" s="11">
        <f t="shared" si="28"/>
        <v>11.15</v>
      </c>
      <c r="L468" s="70"/>
      <c r="M468" s="9">
        <f t="shared" si="29"/>
        <v>892</v>
      </c>
      <c r="N468" s="9">
        <f t="shared" si="27"/>
        <v>892</v>
      </c>
    </row>
    <row r="469" spans="1:14" s="8" customFormat="1" ht="15.75" customHeight="1">
      <c r="A469" s="44" t="s">
        <v>1589</v>
      </c>
      <c r="C469" s="47">
        <v>33078036</v>
      </c>
      <c r="D469" s="56" t="s">
        <v>890</v>
      </c>
      <c r="E469" s="13" t="s">
        <v>0</v>
      </c>
      <c r="F469" s="13">
        <v>186</v>
      </c>
      <c r="G469" s="13">
        <v>25</v>
      </c>
      <c r="H469" s="14" t="s">
        <v>1</v>
      </c>
      <c r="I469" s="61">
        <v>12.02</v>
      </c>
      <c r="J469" s="12">
        <f t="shared" si="26"/>
        <v>0</v>
      </c>
      <c r="K469" s="11">
        <f t="shared" si="28"/>
        <v>12.02</v>
      </c>
      <c r="L469" s="70"/>
      <c r="M469" s="9">
        <f t="shared" si="29"/>
        <v>961.6</v>
      </c>
      <c r="N469" s="9">
        <f t="shared" si="27"/>
        <v>961.6</v>
      </c>
    </row>
    <row r="470" spans="1:14" s="8" customFormat="1" ht="15.75" customHeight="1">
      <c r="A470" s="44" t="s">
        <v>1590</v>
      </c>
      <c r="C470" s="47">
        <v>33078042</v>
      </c>
      <c r="D470" s="56" t="s">
        <v>891</v>
      </c>
      <c r="E470" s="13" t="s">
        <v>0</v>
      </c>
      <c r="F470" s="13">
        <v>196</v>
      </c>
      <c r="G470" s="13">
        <v>25</v>
      </c>
      <c r="H470" s="14" t="s">
        <v>1</v>
      </c>
      <c r="I470" s="61">
        <v>11.15</v>
      </c>
      <c r="J470" s="12">
        <f t="shared" ref="J470:J533" si="30">$J$13</f>
        <v>0</v>
      </c>
      <c r="K470" s="11">
        <f t="shared" si="28"/>
        <v>11.15</v>
      </c>
      <c r="L470" s="70"/>
      <c r="M470" s="9">
        <f t="shared" si="29"/>
        <v>892</v>
      </c>
      <c r="N470" s="9">
        <f t="shared" si="27"/>
        <v>892</v>
      </c>
    </row>
    <row r="471" spans="1:14" s="8" customFormat="1" ht="15.75" customHeight="1">
      <c r="A471" s="44" t="s">
        <v>1591</v>
      </c>
      <c r="C471" s="47">
        <v>33078045</v>
      </c>
      <c r="D471" s="56" t="s">
        <v>892</v>
      </c>
      <c r="E471" s="13" t="s">
        <v>0</v>
      </c>
      <c r="F471" s="13">
        <v>204</v>
      </c>
      <c r="G471" s="13">
        <v>25</v>
      </c>
      <c r="H471" s="14" t="s">
        <v>1</v>
      </c>
      <c r="I471" s="61">
        <v>12.02</v>
      </c>
      <c r="J471" s="12">
        <f t="shared" si="30"/>
        <v>0</v>
      </c>
      <c r="K471" s="11">
        <f t="shared" si="28"/>
        <v>12.02</v>
      </c>
      <c r="L471" s="70"/>
      <c r="M471" s="9">
        <f t="shared" si="29"/>
        <v>961.6</v>
      </c>
      <c r="N471" s="9">
        <f t="shared" si="27"/>
        <v>961.6</v>
      </c>
    </row>
    <row r="472" spans="1:14" s="8" customFormat="1" ht="15.75" customHeight="1">
      <c r="A472" s="44" t="s">
        <v>1592</v>
      </c>
      <c r="C472" s="47">
        <v>33078052</v>
      </c>
      <c r="D472" s="56" t="s">
        <v>893</v>
      </c>
      <c r="E472" s="13" t="s">
        <v>0</v>
      </c>
      <c r="F472" s="13">
        <v>212</v>
      </c>
      <c r="G472" s="13">
        <v>25</v>
      </c>
      <c r="H472" s="14" t="s">
        <v>1</v>
      </c>
      <c r="I472" s="61">
        <v>12.8</v>
      </c>
      <c r="J472" s="12">
        <f t="shared" si="30"/>
        <v>0</v>
      </c>
      <c r="K472" s="11">
        <f t="shared" si="28"/>
        <v>12.8</v>
      </c>
      <c r="L472" s="70"/>
      <c r="M472" s="9">
        <f t="shared" si="29"/>
        <v>1024</v>
      </c>
      <c r="N472" s="9">
        <f t="shared" si="27"/>
        <v>1024</v>
      </c>
    </row>
    <row r="473" spans="1:14" s="8" customFormat="1" ht="15.75" customHeight="1">
      <c r="A473" s="44" t="s">
        <v>1593</v>
      </c>
      <c r="C473" s="47">
        <v>33078058</v>
      </c>
      <c r="D473" s="56" t="s">
        <v>894</v>
      </c>
      <c r="E473" s="13" t="s">
        <v>0</v>
      </c>
      <c r="F473" s="13">
        <v>226</v>
      </c>
      <c r="G473" s="13">
        <v>25</v>
      </c>
      <c r="H473" s="14" t="s">
        <v>1</v>
      </c>
      <c r="I473" s="61">
        <v>12.98</v>
      </c>
      <c r="J473" s="12">
        <f t="shared" si="30"/>
        <v>0</v>
      </c>
      <c r="K473" s="11">
        <f t="shared" si="28"/>
        <v>12.98</v>
      </c>
      <c r="L473" s="70"/>
      <c r="M473" s="9">
        <f t="shared" si="29"/>
        <v>1038.4000000000001</v>
      </c>
      <c r="N473" s="9">
        <f t="shared" ref="N473:N536" si="31">M473*(100-J473)/100</f>
        <v>1038.4000000000001</v>
      </c>
    </row>
    <row r="474" spans="1:14" s="8" customFormat="1" ht="15.75" customHeight="1">
      <c r="A474" s="44" t="s">
        <v>1594</v>
      </c>
      <c r="C474" s="47">
        <v>33078065</v>
      </c>
      <c r="D474" s="56" t="s">
        <v>895</v>
      </c>
      <c r="E474" s="13" t="s">
        <v>0</v>
      </c>
      <c r="F474" s="13">
        <v>238</v>
      </c>
      <c r="G474" s="13">
        <v>25</v>
      </c>
      <c r="H474" s="14" t="s">
        <v>1</v>
      </c>
      <c r="I474" s="61">
        <v>12.98</v>
      </c>
      <c r="J474" s="12">
        <f t="shared" si="30"/>
        <v>0</v>
      </c>
      <c r="K474" s="11">
        <f t="shared" si="28"/>
        <v>12.98</v>
      </c>
      <c r="L474" s="70"/>
      <c r="M474" s="9">
        <f t="shared" si="29"/>
        <v>1038.4000000000001</v>
      </c>
      <c r="N474" s="9">
        <f t="shared" si="31"/>
        <v>1038.4000000000001</v>
      </c>
    </row>
    <row r="475" spans="1:14" s="8" customFormat="1" ht="15.75" customHeight="1">
      <c r="A475" s="44" t="s">
        <v>1595</v>
      </c>
      <c r="C475" s="47">
        <v>33078071</v>
      </c>
      <c r="D475" s="56" t="s">
        <v>896</v>
      </c>
      <c r="E475" s="13" t="s">
        <v>0</v>
      </c>
      <c r="F475" s="13">
        <v>272</v>
      </c>
      <c r="G475" s="13">
        <v>25</v>
      </c>
      <c r="H475" s="14" t="s">
        <v>1</v>
      </c>
      <c r="I475" s="61">
        <v>14.02</v>
      </c>
      <c r="J475" s="12">
        <f t="shared" si="30"/>
        <v>0</v>
      </c>
      <c r="K475" s="11">
        <f t="shared" si="28"/>
        <v>14.02</v>
      </c>
      <c r="L475" s="70"/>
      <c r="M475" s="9">
        <f t="shared" si="29"/>
        <v>1121.6000000000001</v>
      </c>
      <c r="N475" s="9">
        <f t="shared" si="31"/>
        <v>1121.6000000000001</v>
      </c>
    </row>
    <row r="476" spans="1:14" s="8" customFormat="1" ht="15.75" customHeight="1">
      <c r="A476" s="44" t="s">
        <v>1596</v>
      </c>
      <c r="C476" s="47">
        <v>33078078</v>
      </c>
      <c r="D476" s="56" t="s">
        <v>897</v>
      </c>
      <c r="E476" s="13" t="s">
        <v>0</v>
      </c>
      <c r="F476" s="13">
        <v>290</v>
      </c>
      <c r="G476" s="13">
        <v>25</v>
      </c>
      <c r="H476" s="14" t="s">
        <v>1</v>
      </c>
      <c r="I476" s="61">
        <v>14.02</v>
      </c>
      <c r="J476" s="12">
        <f t="shared" si="30"/>
        <v>0</v>
      </c>
      <c r="K476" s="11">
        <f t="shared" si="28"/>
        <v>14.02</v>
      </c>
      <c r="L476" s="70"/>
      <c r="M476" s="9">
        <f t="shared" si="29"/>
        <v>1121.6000000000001</v>
      </c>
      <c r="N476" s="9">
        <f t="shared" si="31"/>
        <v>1121.6000000000001</v>
      </c>
    </row>
    <row r="477" spans="1:14" s="8" customFormat="1" ht="15.75" customHeight="1">
      <c r="A477" s="44" t="s">
        <v>1597</v>
      </c>
      <c r="C477" s="47">
        <v>33078085</v>
      </c>
      <c r="D477" s="56" t="s">
        <v>898</v>
      </c>
      <c r="E477" s="13" t="s">
        <v>0</v>
      </c>
      <c r="F477" s="13">
        <v>310</v>
      </c>
      <c r="G477" s="13">
        <v>25</v>
      </c>
      <c r="H477" s="14" t="s">
        <v>1</v>
      </c>
      <c r="I477" s="61">
        <v>14.02</v>
      </c>
      <c r="J477" s="12">
        <f t="shared" si="30"/>
        <v>0</v>
      </c>
      <c r="K477" s="11">
        <f t="shared" si="28"/>
        <v>14.02</v>
      </c>
      <c r="L477" s="70"/>
      <c r="M477" s="9">
        <f t="shared" si="29"/>
        <v>1121.6000000000001</v>
      </c>
      <c r="N477" s="9">
        <f t="shared" si="31"/>
        <v>1121.6000000000001</v>
      </c>
    </row>
    <row r="478" spans="1:14" s="8" customFormat="1" ht="15.75" customHeight="1">
      <c r="A478" s="44" t="s">
        <v>1598</v>
      </c>
      <c r="C478" s="47">
        <v>33078092</v>
      </c>
      <c r="D478" s="56" t="s">
        <v>899</v>
      </c>
      <c r="E478" s="13" t="s">
        <v>0</v>
      </c>
      <c r="F478" s="13">
        <v>334</v>
      </c>
      <c r="G478" s="13">
        <v>25</v>
      </c>
      <c r="H478" s="14" t="s">
        <v>1</v>
      </c>
      <c r="I478" s="61">
        <v>14.370000000000001</v>
      </c>
      <c r="J478" s="12">
        <f t="shared" si="30"/>
        <v>0</v>
      </c>
      <c r="K478" s="11">
        <f t="shared" si="28"/>
        <v>14.370000000000001</v>
      </c>
      <c r="L478" s="70"/>
      <c r="M478" s="9">
        <f t="shared" si="29"/>
        <v>1149.6000000000001</v>
      </c>
      <c r="N478" s="9">
        <f t="shared" si="31"/>
        <v>1149.6000000000001</v>
      </c>
    </row>
    <row r="479" spans="1:14" s="8" customFormat="1" ht="15.75" customHeight="1">
      <c r="A479" s="44" t="s">
        <v>1599</v>
      </c>
      <c r="C479" s="47">
        <v>33078106</v>
      </c>
      <c r="D479" s="56" t="s">
        <v>900</v>
      </c>
      <c r="E479" s="13" t="s">
        <v>0</v>
      </c>
      <c r="F479" s="13">
        <v>358</v>
      </c>
      <c r="G479" s="13">
        <v>25</v>
      </c>
      <c r="H479" s="14" t="s">
        <v>1</v>
      </c>
      <c r="I479" s="61">
        <v>28</v>
      </c>
      <c r="J479" s="12">
        <f t="shared" si="30"/>
        <v>0</v>
      </c>
      <c r="K479" s="11">
        <f t="shared" si="28"/>
        <v>28</v>
      </c>
      <c r="L479" s="70"/>
      <c r="M479" s="9">
        <f t="shared" si="29"/>
        <v>2240</v>
      </c>
      <c r="N479" s="9">
        <f t="shared" si="31"/>
        <v>2240</v>
      </c>
    </row>
    <row r="480" spans="1:14" s="8" customFormat="1" ht="15.75" customHeight="1">
      <c r="A480" s="44" t="s">
        <v>1600</v>
      </c>
      <c r="C480" s="47">
        <v>33078116</v>
      </c>
      <c r="D480" s="56" t="s">
        <v>901</v>
      </c>
      <c r="E480" s="13" t="s">
        <v>0</v>
      </c>
      <c r="F480" s="13">
        <v>382</v>
      </c>
      <c r="G480" s="13">
        <v>25</v>
      </c>
      <c r="H480" s="14" t="s">
        <v>1</v>
      </c>
      <c r="I480" s="61">
        <v>14.370000000000001</v>
      </c>
      <c r="J480" s="12">
        <f t="shared" si="30"/>
        <v>0</v>
      </c>
      <c r="K480" s="11">
        <f t="shared" si="28"/>
        <v>14.370000000000001</v>
      </c>
      <c r="L480" s="70"/>
      <c r="M480" s="9">
        <f t="shared" si="29"/>
        <v>1149.6000000000001</v>
      </c>
      <c r="N480" s="9">
        <f t="shared" si="31"/>
        <v>1149.6000000000001</v>
      </c>
    </row>
    <row r="481" spans="1:14" s="8" customFormat="1" ht="15.75" customHeight="1">
      <c r="A481" s="44" t="s">
        <v>1601</v>
      </c>
      <c r="C481" s="47">
        <v>33078133</v>
      </c>
      <c r="D481" s="56" t="s">
        <v>902</v>
      </c>
      <c r="E481" s="13" t="s">
        <v>0</v>
      </c>
      <c r="F481" s="13">
        <v>400</v>
      </c>
      <c r="G481" s="13">
        <v>25</v>
      </c>
      <c r="H481" s="14" t="s">
        <v>1</v>
      </c>
      <c r="I481" s="61">
        <v>17.18</v>
      </c>
      <c r="J481" s="12">
        <f t="shared" si="30"/>
        <v>0</v>
      </c>
      <c r="K481" s="11">
        <f t="shared" si="28"/>
        <v>17.18</v>
      </c>
      <c r="L481" s="70"/>
      <c r="M481" s="9">
        <f t="shared" si="29"/>
        <v>1374.4</v>
      </c>
      <c r="N481" s="9">
        <f t="shared" si="31"/>
        <v>1374.4</v>
      </c>
    </row>
    <row r="482" spans="1:14" s="8" customFormat="1" ht="15.75" customHeight="1">
      <c r="A482" s="44" t="s">
        <v>1602</v>
      </c>
      <c r="C482" s="47">
        <v>33078140</v>
      </c>
      <c r="D482" s="56" t="s">
        <v>903</v>
      </c>
      <c r="E482" s="13" t="s">
        <v>0</v>
      </c>
      <c r="F482" s="13">
        <v>410</v>
      </c>
      <c r="G482" s="13">
        <v>25</v>
      </c>
      <c r="H482" s="14" t="s">
        <v>1</v>
      </c>
      <c r="I482" s="61">
        <v>17.5</v>
      </c>
      <c r="J482" s="12">
        <f t="shared" si="30"/>
        <v>0</v>
      </c>
      <c r="K482" s="11">
        <f t="shared" si="28"/>
        <v>17.5</v>
      </c>
      <c r="L482" s="70"/>
      <c r="M482" s="9">
        <f t="shared" si="29"/>
        <v>1400</v>
      </c>
      <c r="N482" s="9">
        <f t="shared" si="31"/>
        <v>1400</v>
      </c>
    </row>
    <row r="483" spans="1:14" s="8" customFormat="1" ht="15.75" customHeight="1">
      <c r="A483" s="44" t="s">
        <v>1603</v>
      </c>
      <c r="C483" s="47">
        <v>33078154</v>
      </c>
      <c r="D483" s="56" t="s">
        <v>904</v>
      </c>
      <c r="E483" s="13" t="s">
        <v>0</v>
      </c>
      <c r="F483" s="13">
        <v>460</v>
      </c>
      <c r="G483" s="13">
        <v>15</v>
      </c>
      <c r="H483" s="14" t="s">
        <v>1</v>
      </c>
      <c r="I483" s="61">
        <v>20.990000000000002</v>
      </c>
      <c r="J483" s="12">
        <f t="shared" si="30"/>
        <v>0</v>
      </c>
      <c r="K483" s="11">
        <f t="shared" si="28"/>
        <v>20.990000000000002</v>
      </c>
      <c r="L483" s="70"/>
      <c r="M483" s="9">
        <f t="shared" si="29"/>
        <v>1679.2</v>
      </c>
      <c r="N483" s="9">
        <f t="shared" si="31"/>
        <v>1679.2</v>
      </c>
    </row>
    <row r="484" spans="1:14" s="8" customFormat="1" ht="15.75" customHeight="1">
      <c r="A484" s="44" t="s">
        <v>1604</v>
      </c>
      <c r="C484" s="47">
        <v>33078169</v>
      </c>
      <c r="D484" s="56" t="s">
        <v>905</v>
      </c>
      <c r="E484" s="13" t="s">
        <v>0</v>
      </c>
      <c r="F484" s="13">
        <v>836</v>
      </c>
      <c r="G484" s="13">
        <v>15</v>
      </c>
      <c r="H484" s="14" t="s">
        <v>1</v>
      </c>
      <c r="I484" s="61">
        <v>27.62</v>
      </c>
      <c r="J484" s="12">
        <f t="shared" si="30"/>
        <v>0</v>
      </c>
      <c r="K484" s="11">
        <f t="shared" si="28"/>
        <v>27.62</v>
      </c>
      <c r="L484" s="70"/>
      <c r="M484" s="9">
        <f t="shared" si="29"/>
        <v>2209.6</v>
      </c>
      <c r="N484" s="9">
        <f t="shared" si="31"/>
        <v>2209.6</v>
      </c>
    </row>
    <row r="485" spans="1:14" s="8" customFormat="1" ht="15.75" customHeight="1">
      <c r="A485" s="44" t="s">
        <v>1605</v>
      </c>
      <c r="C485" s="47">
        <v>33078183</v>
      </c>
      <c r="D485" s="56" t="s">
        <v>906</v>
      </c>
      <c r="E485" s="13" t="s">
        <v>0</v>
      </c>
      <c r="F485" s="13">
        <v>888</v>
      </c>
      <c r="G485" s="13">
        <v>15</v>
      </c>
      <c r="H485" s="14" t="s">
        <v>1</v>
      </c>
      <c r="I485" s="61">
        <v>29.03</v>
      </c>
      <c r="J485" s="12">
        <f t="shared" si="30"/>
        <v>0</v>
      </c>
      <c r="K485" s="11">
        <f t="shared" si="28"/>
        <v>29.03</v>
      </c>
      <c r="L485" s="70"/>
      <c r="M485" s="9">
        <f t="shared" si="29"/>
        <v>2322.4</v>
      </c>
      <c r="N485" s="9">
        <f t="shared" si="31"/>
        <v>2322.4</v>
      </c>
    </row>
    <row r="486" spans="1:14" s="8" customFormat="1" ht="15.75" customHeight="1">
      <c r="A486" s="44" t="s">
        <v>1606</v>
      </c>
      <c r="C486" s="47">
        <v>33078202</v>
      </c>
      <c r="D486" s="56" t="s">
        <v>907</v>
      </c>
      <c r="E486" s="13" t="s">
        <v>0</v>
      </c>
      <c r="F486" s="13">
        <v>954</v>
      </c>
      <c r="G486" s="13">
        <v>15</v>
      </c>
      <c r="H486" s="14" t="s">
        <v>1</v>
      </c>
      <c r="I486" s="61">
        <v>33.99</v>
      </c>
      <c r="J486" s="12">
        <f t="shared" si="30"/>
        <v>0</v>
      </c>
      <c r="K486" s="11">
        <f t="shared" si="28"/>
        <v>33.99</v>
      </c>
      <c r="L486" s="70"/>
      <c r="M486" s="9">
        <f t="shared" si="29"/>
        <v>2719.2000000000003</v>
      </c>
      <c r="N486" s="9">
        <f t="shared" si="31"/>
        <v>2719.2</v>
      </c>
    </row>
    <row r="487" spans="1:14" s="8" customFormat="1" ht="15.75" customHeight="1">
      <c r="A487" s="44" t="s">
        <v>1607</v>
      </c>
      <c r="C487" s="47">
        <v>33078219</v>
      </c>
      <c r="D487" s="56" t="s">
        <v>908</v>
      </c>
      <c r="E487" s="13" t="s">
        <v>0</v>
      </c>
      <c r="F487" s="13">
        <v>1028</v>
      </c>
      <c r="G487" s="13">
        <v>15</v>
      </c>
      <c r="H487" s="14" t="s">
        <v>1</v>
      </c>
      <c r="I487" s="61">
        <v>35.4</v>
      </c>
      <c r="J487" s="12">
        <f t="shared" si="30"/>
        <v>0</v>
      </c>
      <c r="K487" s="11">
        <f t="shared" si="28"/>
        <v>35.4</v>
      </c>
      <c r="L487" s="70"/>
      <c r="M487" s="9">
        <f t="shared" si="29"/>
        <v>2832</v>
      </c>
      <c r="N487" s="9">
        <f t="shared" si="31"/>
        <v>2832</v>
      </c>
    </row>
    <row r="488" spans="1:14" s="8" customFormat="1" ht="15.75" customHeight="1">
      <c r="A488" s="44" t="s">
        <v>1608</v>
      </c>
      <c r="C488" s="47">
        <v>33078227</v>
      </c>
      <c r="D488" s="56" t="s">
        <v>909</v>
      </c>
      <c r="E488" s="13" t="s">
        <v>0</v>
      </c>
      <c r="F488" s="13">
        <v>1050</v>
      </c>
      <c r="G488" s="13">
        <v>2</v>
      </c>
      <c r="H488" s="14" t="s">
        <v>1</v>
      </c>
      <c r="I488" s="61">
        <v>36.82</v>
      </c>
      <c r="J488" s="12">
        <f t="shared" si="30"/>
        <v>0</v>
      </c>
      <c r="K488" s="11">
        <f t="shared" si="28"/>
        <v>36.82</v>
      </c>
      <c r="L488" s="70"/>
      <c r="M488" s="9">
        <f t="shared" si="29"/>
        <v>2945.6</v>
      </c>
      <c r="N488" s="9">
        <f t="shared" si="31"/>
        <v>2945.6</v>
      </c>
    </row>
    <row r="489" spans="1:14" s="8" customFormat="1" ht="15.75" customHeight="1">
      <c r="A489" s="44" t="s">
        <v>1609</v>
      </c>
      <c r="C489" s="47">
        <v>33078254</v>
      </c>
      <c r="D489" s="56" t="s">
        <v>910</v>
      </c>
      <c r="E489" s="13" t="s">
        <v>0</v>
      </c>
      <c r="F489" s="13">
        <v>1225</v>
      </c>
      <c r="G489" s="13">
        <v>2</v>
      </c>
      <c r="H489" s="14" t="s">
        <v>1</v>
      </c>
      <c r="I489" s="61">
        <v>36.82</v>
      </c>
      <c r="J489" s="12">
        <f t="shared" si="30"/>
        <v>0</v>
      </c>
      <c r="K489" s="11">
        <f t="shared" si="28"/>
        <v>36.82</v>
      </c>
      <c r="L489" s="70"/>
      <c r="M489" s="9">
        <f t="shared" si="29"/>
        <v>2945.6</v>
      </c>
      <c r="N489" s="9">
        <f t="shared" si="31"/>
        <v>2945.6</v>
      </c>
    </row>
    <row r="490" spans="1:14" s="8" customFormat="1" ht="15.75" customHeight="1">
      <c r="A490" s="44" t="s">
        <v>1610</v>
      </c>
      <c r="C490" s="47">
        <v>33078279</v>
      </c>
      <c r="D490" s="56" t="s">
        <v>911</v>
      </c>
      <c r="E490" s="13" t="s">
        <v>0</v>
      </c>
      <c r="F490" s="13">
        <v>1288</v>
      </c>
      <c r="G490" s="13">
        <v>2</v>
      </c>
      <c r="H490" s="14" t="s">
        <v>1</v>
      </c>
      <c r="I490" s="61">
        <v>46.730000000000004</v>
      </c>
      <c r="J490" s="12">
        <f t="shared" si="30"/>
        <v>0</v>
      </c>
      <c r="K490" s="11">
        <f t="shared" si="28"/>
        <v>46.730000000000004</v>
      </c>
      <c r="L490" s="70"/>
      <c r="M490" s="9">
        <f t="shared" si="29"/>
        <v>3738.4</v>
      </c>
      <c r="N490" s="9">
        <f t="shared" si="31"/>
        <v>3738.4</v>
      </c>
    </row>
    <row r="491" spans="1:14" s="8" customFormat="1" ht="15.75" customHeight="1">
      <c r="A491" s="44" t="s">
        <v>1611</v>
      </c>
      <c r="C491" s="47">
        <v>33078289</v>
      </c>
      <c r="D491" s="56" t="s">
        <v>912</v>
      </c>
      <c r="E491" s="13" t="s">
        <v>0</v>
      </c>
      <c r="F491" s="13">
        <v>2011.0000000000002</v>
      </c>
      <c r="G491" s="13">
        <v>2</v>
      </c>
      <c r="H491" s="14" t="s">
        <v>1</v>
      </c>
      <c r="I491" s="61">
        <v>46.730000000000004</v>
      </c>
      <c r="J491" s="12">
        <f t="shared" si="30"/>
        <v>0</v>
      </c>
      <c r="K491" s="11">
        <f t="shared" si="28"/>
        <v>46.730000000000004</v>
      </c>
      <c r="L491" s="70"/>
      <c r="M491" s="9">
        <f t="shared" si="29"/>
        <v>3738.4</v>
      </c>
      <c r="N491" s="9">
        <f t="shared" si="31"/>
        <v>3738.4</v>
      </c>
    </row>
    <row r="492" spans="1:14" s="8" customFormat="1" ht="15.75" customHeight="1">
      <c r="A492" s="44" t="s">
        <v>1612</v>
      </c>
      <c r="C492" s="47">
        <v>33078325</v>
      </c>
      <c r="D492" s="56" t="s">
        <v>913</v>
      </c>
      <c r="E492" s="13" t="s">
        <v>0</v>
      </c>
      <c r="F492" s="13">
        <v>2206</v>
      </c>
      <c r="G492" s="13">
        <v>2</v>
      </c>
      <c r="H492" s="14" t="s">
        <v>1</v>
      </c>
      <c r="I492" s="61">
        <v>55.230000000000004</v>
      </c>
      <c r="J492" s="12">
        <f t="shared" si="30"/>
        <v>0</v>
      </c>
      <c r="K492" s="11">
        <f t="shared" si="28"/>
        <v>55.230000000000004</v>
      </c>
      <c r="L492" s="70"/>
      <c r="M492" s="9">
        <f t="shared" si="29"/>
        <v>4418.4000000000005</v>
      </c>
      <c r="N492" s="9">
        <f t="shared" si="31"/>
        <v>4418.4000000000005</v>
      </c>
    </row>
    <row r="493" spans="1:14" s="8" customFormat="1" ht="15.75" customHeight="1">
      <c r="A493" s="44" t="s">
        <v>1613</v>
      </c>
      <c r="C493" s="47">
        <v>33078360</v>
      </c>
      <c r="D493" s="56" t="s">
        <v>914</v>
      </c>
      <c r="E493" s="13" t="s">
        <v>0</v>
      </c>
      <c r="F493" s="13">
        <v>2369</v>
      </c>
      <c r="G493" s="13">
        <v>2</v>
      </c>
      <c r="H493" s="14" t="s">
        <v>1</v>
      </c>
      <c r="I493" s="61">
        <v>80.72</v>
      </c>
      <c r="J493" s="12">
        <f t="shared" si="30"/>
        <v>0</v>
      </c>
      <c r="K493" s="11">
        <f t="shared" si="28"/>
        <v>80.72</v>
      </c>
      <c r="L493" s="70"/>
      <c r="M493" s="9">
        <f t="shared" si="29"/>
        <v>6457.6</v>
      </c>
      <c r="N493" s="9">
        <f t="shared" si="31"/>
        <v>6457.6</v>
      </c>
    </row>
    <row r="494" spans="1:14" s="8" customFormat="1" ht="15.75" customHeight="1">
      <c r="A494" s="44" t="s">
        <v>1614</v>
      </c>
      <c r="C494" s="47">
        <v>33078408</v>
      </c>
      <c r="D494" s="56" t="s">
        <v>915</v>
      </c>
      <c r="E494" s="13" t="s">
        <v>0</v>
      </c>
      <c r="F494" s="13">
        <v>2754</v>
      </c>
      <c r="G494" s="13">
        <v>2</v>
      </c>
      <c r="H494" s="14" t="s">
        <v>1</v>
      </c>
      <c r="I494" s="61">
        <v>80.72</v>
      </c>
      <c r="J494" s="12">
        <f t="shared" si="30"/>
        <v>0</v>
      </c>
      <c r="K494" s="11">
        <f t="shared" si="28"/>
        <v>80.72</v>
      </c>
      <c r="L494" s="70"/>
      <c r="M494" s="9">
        <f t="shared" si="29"/>
        <v>6457.6</v>
      </c>
      <c r="N494" s="9">
        <f t="shared" si="31"/>
        <v>6457.6</v>
      </c>
    </row>
    <row r="495" spans="1:14" s="8" customFormat="1" ht="15.75" customHeight="1">
      <c r="A495" s="44" t="s">
        <v>1615</v>
      </c>
      <c r="C495" s="47">
        <v>33078436</v>
      </c>
      <c r="D495" s="56" t="s">
        <v>916</v>
      </c>
      <c r="E495" s="13" t="s">
        <v>0</v>
      </c>
      <c r="F495" s="13">
        <v>2907</v>
      </c>
      <c r="G495" s="13">
        <v>2</v>
      </c>
      <c r="H495" s="14" t="s">
        <v>1</v>
      </c>
      <c r="I495" s="61">
        <v>90.63</v>
      </c>
      <c r="J495" s="12">
        <f t="shared" si="30"/>
        <v>0</v>
      </c>
      <c r="K495" s="11">
        <f t="shared" si="28"/>
        <v>90.63</v>
      </c>
      <c r="L495" s="70"/>
      <c r="M495" s="9">
        <f t="shared" si="29"/>
        <v>7250.4000000000005</v>
      </c>
      <c r="N495" s="9">
        <f t="shared" si="31"/>
        <v>7250.4</v>
      </c>
    </row>
    <row r="496" spans="1:14" s="8" customFormat="1" ht="15.75" customHeight="1">
      <c r="A496" s="44" t="s">
        <v>1616</v>
      </c>
      <c r="C496" s="47">
        <v>33078458</v>
      </c>
      <c r="D496" s="56" t="s">
        <v>917</v>
      </c>
      <c r="E496" s="13" t="s">
        <v>0</v>
      </c>
      <c r="F496" s="13">
        <v>3049</v>
      </c>
      <c r="G496" s="13">
        <v>2</v>
      </c>
      <c r="H496" s="14" t="s">
        <v>1</v>
      </c>
      <c r="I496" s="61">
        <v>92.04</v>
      </c>
      <c r="J496" s="12">
        <f t="shared" si="30"/>
        <v>0</v>
      </c>
      <c r="K496" s="11">
        <f t="shared" si="28"/>
        <v>92.04</v>
      </c>
      <c r="L496" s="70"/>
      <c r="M496" s="9">
        <f t="shared" si="29"/>
        <v>7363.2</v>
      </c>
      <c r="N496" s="9">
        <f t="shared" si="31"/>
        <v>7363.2</v>
      </c>
    </row>
    <row r="497" spans="1:14" s="8" customFormat="1" ht="15.75" customHeight="1">
      <c r="A497" s="44" t="s">
        <v>1617</v>
      </c>
      <c r="C497" s="47">
        <v>33078509</v>
      </c>
      <c r="D497" s="56" t="s">
        <v>918</v>
      </c>
      <c r="E497" s="13" t="s">
        <v>0</v>
      </c>
      <c r="F497" s="13">
        <v>3355</v>
      </c>
      <c r="G497" s="13">
        <v>2</v>
      </c>
      <c r="H497" s="14" t="s">
        <v>1</v>
      </c>
      <c r="I497" s="61">
        <v>92.04</v>
      </c>
      <c r="J497" s="12">
        <f t="shared" si="30"/>
        <v>0</v>
      </c>
      <c r="K497" s="11">
        <f t="shared" si="28"/>
        <v>92.04</v>
      </c>
      <c r="L497" s="70"/>
      <c r="M497" s="9">
        <f t="shared" si="29"/>
        <v>7363.2</v>
      </c>
      <c r="N497" s="9">
        <f t="shared" si="31"/>
        <v>7363.2</v>
      </c>
    </row>
    <row r="498" spans="1:14" s="8" customFormat="1" ht="15.75" customHeight="1">
      <c r="A498" s="44" t="s">
        <v>1618</v>
      </c>
      <c r="C498" s="47">
        <v>33078564</v>
      </c>
      <c r="D498" s="56" t="s">
        <v>919</v>
      </c>
      <c r="E498" s="13" t="s">
        <v>0</v>
      </c>
      <c r="F498" s="13">
        <v>3677</v>
      </c>
      <c r="G498" s="13">
        <v>3</v>
      </c>
      <c r="H498" s="14" t="s">
        <v>1</v>
      </c>
      <c r="I498" s="61">
        <v>94.88</v>
      </c>
      <c r="J498" s="12">
        <f t="shared" si="30"/>
        <v>0</v>
      </c>
      <c r="K498" s="11">
        <f t="shared" si="28"/>
        <v>94.88</v>
      </c>
      <c r="L498" s="70"/>
      <c r="M498" s="9">
        <f t="shared" si="29"/>
        <v>7590.4000000000005</v>
      </c>
      <c r="N498" s="9">
        <f t="shared" si="31"/>
        <v>7590.4</v>
      </c>
    </row>
    <row r="499" spans="1:14" s="8" customFormat="1" ht="15.75" customHeight="1">
      <c r="A499" s="44" t="s">
        <v>1619</v>
      </c>
      <c r="C499" s="47">
        <v>33138019</v>
      </c>
      <c r="D499" s="56" t="s">
        <v>920</v>
      </c>
      <c r="E499" s="13" t="s">
        <v>0</v>
      </c>
      <c r="F499" s="13">
        <v>174</v>
      </c>
      <c r="G499" s="13">
        <v>25</v>
      </c>
      <c r="H499" s="14" t="s">
        <v>1</v>
      </c>
      <c r="I499" s="61">
        <v>10.92</v>
      </c>
      <c r="J499" s="12">
        <f t="shared" si="30"/>
        <v>0</v>
      </c>
      <c r="K499" s="11">
        <f t="shared" si="28"/>
        <v>10.92</v>
      </c>
      <c r="L499" s="70"/>
      <c r="M499" s="9">
        <f t="shared" si="29"/>
        <v>873.6</v>
      </c>
      <c r="N499" s="9">
        <f t="shared" si="31"/>
        <v>873.6</v>
      </c>
    </row>
    <row r="500" spans="1:14" s="8" customFormat="1" ht="15.75" customHeight="1">
      <c r="A500" s="44" t="s">
        <v>1620</v>
      </c>
      <c r="C500" s="47">
        <v>33138023</v>
      </c>
      <c r="D500" s="56" t="s">
        <v>921</v>
      </c>
      <c r="E500" s="13" t="s">
        <v>0</v>
      </c>
      <c r="F500" s="13">
        <v>180</v>
      </c>
      <c r="G500" s="13">
        <v>25</v>
      </c>
      <c r="H500" s="14" t="s">
        <v>1</v>
      </c>
      <c r="I500" s="61">
        <v>11.15</v>
      </c>
      <c r="J500" s="12">
        <f t="shared" si="30"/>
        <v>0</v>
      </c>
      <c r="K500" s="11">
        <f t="shared" si="28"/>
        <v>11.15</v>
      </c>
      <c r="L500" s="70"/>
      <c r="M500" s="9">
        <f t="shared" si="29"/>
        <v>892</v>
      </c>
      <c r="N500" s="9">
        <f t="shared" si="31"/>
        <v>892</v>
      </c>
    </row>
    <row r="501" spans="1:14" s="8" customFormat="1" ht="15.75" customHeight="1">
      <c r="A501" s="44" t="s">
        <v>1621</v>
      </c>
      <c r="C501" s="47">
        <v>33138029</v>
      </c>
      <c r="D501" s="56" t="s">
        <v>922</v>
      </c>
      <c r="E501" s="13" t="s">
        <v>0</v>
      </c>
      <c r="F501" s="13">
        <v>192</v>
      </c>
      <c r="G501" s="13">
        <v>25</v>
      </c>
      <c r="H501" s="14" t="s">
        <v>1</v>
      </c>
      <c r="I501" s="61">
        <v>11.15</v>
      </c>
      <c r="J501" s="12">
        <f t="shared" si="30"/>
        <v>0</v>
      </c>
      <c r="K501" s="11">
        <f t="shared" si="28"/>
        <v>11.15</v>
      </c>
      <c r="L501" s="70"/>
      <c r="M501" s="9">
        <f t="shared" si="29"/>
        <v>892</v>
      </c>
      <c r="N501" s="9">
        <f t="shared" si="31"/>
        <v>892</v>
      </c>
    </row>
    <row r="502" spans="1:14" s="8" customFormat="1" ht="15.75" customHeight="1">
      <c r="A502" s="44" t="s">
        <v>1622</v>
      </c>
      <c r="C502" s="47">
        <v>33138035</v>
      </c>
      <c r="D502" s="56" t="s">
        <v>923</v>
      </c>
      <c r="E502" s="13" t="s">
        <v>0</v>
      </c>
      <c r="F502" s="13">
        <v>206</v>
      </c>
      <c r="G502" s="13">
        <v>25</v>
      </c>
      <c r="H502" s="14" t="s">
        <v>1</v>
      </c>
      <c r="I502" s="61">
        <v>12.02</v>
      </c>
      <c r="J502" s="12">
        <f t="shared" si="30"/>
        <v>0</v>
      </c>
      <c r="K502" s="11">
        <f t="shared" si="28"/>
        <v>12.02</v>
      </c>
      <c r="L502" s="70"/>
      <c r="M502" s="9">
        <f t="shared" si="29"/>
        <v>961.6</v>
      </c>
      <c r="N502" s="9">
        <f t="shared" si="31"/>
        <v>961.6</v>
      </c>
    </row>
    <row r="503" spans="1:14" s="8" customFormat="1" ht="15.75" customHeight="1">
      <c r="A503" s="44" t="s">
        <v>1623</v>
      </c>
      <c r="C503" s="47">
        <v>33138045</v>
      </c>
      <c r="D503" s="56" t="s">
        <v>20</v>
      </c>
      <c r="E503" s="13" t="s">
        <v>0</v>
      </c>
      <c r="F503" s="13">
        <v>224</v>
      </c>
      <c r="G503" s="13">
        <v>25</v>
      </c>
      <c r="H503" s="14" t="s">
        <v>1</v>
      </c>
      <c r="I503" s="61">
        <v>12.02</v>
      </c>
      <c r="J503" s="12">
        <f t="shared" si="30"/>
        <v>0</v>
      </c>
      <c r="K503" s="11">
        <f t="shared" si="28"/>
        <v>12.02</v>
      </c>
      <c r="L503" s="70"/>
      <c r="M503" s="9">
        <f t="shared" si="29"/>
        <v>961.6</v>
      </c>
      <c r="N503" s="9">
        <f t="shared" si="31"/>
        <v>961.6</v>
      </c>
    </row>
    <row r="504" spans="1:14" s="8" customFormat="1" ht="15.75" customHeight="1">
      <c r="A504" s="44" t="s">
        <v>1624</v>
      </c>
      <c r="C504" s="47">
        <v>33138051</v>
      </c>
      <c r="D504" s="56" t="s">
        <v>19</v>
      </c>
      <c r="E504" s="13" t="s">
        <v>0</v>
      </c>
      <c r="F504" s="13">
        <v>240</v>
      </c>
      <c r="G504" s="13">
        <v>25</v>
      </c>
      <c r="H504" s="14" t="s">
        <v>1</v>
      </c>
      <c r="I504" s="61">
        <v>12.8</v>
      </c>
      <c r="J504" s="12">
        <f t="shared" si="30"/>
        <v>0</v>
      </c>
      <c r="K504" s="11">
        <f t="shared" si="28"/>
        <v>12.8</v>
      </c>
      <c r="L504" s="70"/>
      <c r="M504" s="9">
        <f t="shared" si="29"/>
        <v>1024</v>
      </c>
      <c r="N504" s="9">
        <f t="shared" si="31"/>
        <v>1024</v>
      </c>
    </row>
    <row r="505" spans="1:14" s="8" customFormat="1" ht="15.75" customHeight="1">
      <c r="A505" s="44" t="s">
        <v>1625</v>
      </c>
      <c r="C505" s="47">
        <v>33138059</v>
      </c>
      <c r="D505" s="56" t="s">
        <v>18</v>
      </c>
      <c r="E505" s="13" t="s">
        <v>0</v>
      </c>
      <c r="F505" s="13">
        <v>254</v>
      </c>
      <c r="G505" s="13">
        <v>25</v>
      </c>
      <c r="H505" s="14" t="s">
        <v>1</v>
      </c>
      <c r="I505" s="61">
        <v>12.98</v>
      </c>
      <c r="J505" s="12">
        <f t="shared" si="30"/>
        <v>0</v>
      </c>
      <c r="K505" s="11">
        <f t="shared" si="28"/>
        <v>12.98</v>
      </c>
      <c r="L505" s="70"/>
      <c r="M505" s="9">
        <f t="shared" si="29"/>
        <v>1038.4000000000001</v>
      </c>
      <c r="N505" s="9">
        <f t="shared" si="31"/>
        <v>1038.4000000000001</v>
      </c>
    </row>
    <row r="506" spans="1:14" s="8" customFormat="1" ht="15.75" customHeight="1">
      <c r="A506" s="44" t="s">
        <v>1626</v>
      </c>
      <c r="C506" s="47">
        <v>33138064</v>
      </c>
      <c r="D506" s="56" t="s">
        <v>17</v>
      </c>
      <c r="E506" s="13" t="s">
        <v>0</v>
      </c>
      <c r="F506" s="13">
        <v>268</v>
      </c>
      <c r="G506" s="13">
        <v>25</v>
      </c>
      <c r="H506" s="14" t="s">
        <v>1</v>
      </c>
      <c r="I506" s="61">
        <v>13.31</v>
      </c>
      <c r="J506" s="12">
        <f t="shared" si="30"/>
        <v>0</v>
      </c>
      <c r="K506" s="11">
        <f t="shared" si="28"/>
        <v>13.31</v>
      </c>
      <c r="L506" s="70"/>
      <c r="M506" s="9">
        <f t="shared" si="29"/>
        <v>1064.8</v>
      </c>
      <c r="N506" s="9">
        <f t="shared" si="31"/>
        <v>1064.8</v>
      </c>
    </row>
    <row r="507" spans="1:14" s="8" customFormat="1" ht="15.75" customHeight="1">
      <c r="A507" s="44" t="s">
        <v>1627</v>
      </c>
      <c r="C507" s="47">
        <v>33148071</v>
      </c>
      <c r="D507" s="56" t="s">
        <v>16</v>
      </c>
      <c r="E507" s="13" t="s">
        <v>0</v>
      </c>
      <c r="F507" s="13">
        <v>326</v>
      </c>
      <c r="G507" s="13">
        <v>25</v>
      </c>
      <c r="H507" s="14" t="s">
        <v>1</v>
      </c>
      <c r="I507" s="61">
        <v>15.3</v>
      </c>
      <c r="J507" s="12">
        <f t="shared" si="30"/>
        <v>0</v>
      </c>
      <c r="K507" s="11">
        <f t="shared" si="28"/>
        <v>15.3</v>
      </c>
      <c r="L507" s="70"/>
      <c r="M507" s="9">
        <f t="shared" si="29"/>
        <v>1224</v>
      </c>
      <c r="N507" s="9">
        <f t="shared" si="31"/>
        <v>1224</v>
      </c>
    </row>
    <row r="508" spans="1:14" s="8" customFormat="1" ht="15.75" customHeight="1">
      <c r="A508" s="44" t="s">
        <v>1628</v>
      </c>
      <c r="C508" s="47">
        <v>33148078</v>
      </c>
      <c r="D508" s="56" t="s">
        <v>15</v>
      </c>
      <c r="E508" s="13" t="s">
        <v>0</v>
      </c>
      <c r="F508" s="13">
        <v>344</v>
      </c>
      <c r="G508" s="13">
        <v>25</v>
      </c>
      <c r="H508" s="14" t="s">
        <v>1</v>
      </c>
      <c r="I508" s="61">
        <v>16.11</v>
      </c>
      <c r="J508" s="12">
        <f t="shared" si="30"/>
        <v>0</v>
      </c>
      <c r="K508" s="11">
        <f t="shared" si="28"/>
        <v>16.11</v>
      </c>
      <c r="L508" s="70"/>
      <c r="M508" s="9">
        <f t="shared" si="29"/>
        <v>1288.8</v>
      </c>
      <c r="N508" s="9">
        <f t="shared" si="31"/>
        <v>1288.8</v>
      </c>
    </row>
    <row r="509" spans="1:14" s="8" customFormat="1" ht="15.75" customHeight="1">
      <c r="A509" s="44" t="s">
        <v>1629</v>
      </c>
      <c r="C509" s="47">
        <v>33148085</v>
      </c>
      <c r="D509" s="56" t="s">
        <v>14</v>
      </c>
      <c r="E509" s="13" t="s">
        <v>0</v>
      </c>
      <c r="F509" s="13">
        <v>364</v>
      </c>
      <c r="G509" s="13">
        <v>25</v>
      </c>
      <c r="H509" s="14" t="s">
        <v>1</v>
      </c>
      <c r="I509" s="61">
        <v>16.29</v>
      </c>
      <c r="J509" s="12">
        <f t="shared" si="30"/>
        <v>0</v>
      </c>
      <c r="K509" s="11">
        <f t="shared" si="28"/>
        <v>16.29</v>
      </c>
      <c r="L509" s="70"/>
      <c r="M509" s="9">
        <f t="shared" si="29"/>
        <v>1303.2</v>
      </c>
      <c r="N509" s="9">
        <f t="shared" si="31"/>
        <v>1303.2</v>
      </c>
    </row>
    <row r="510" spans="1:14" s="8" customFormat="1" ht="15.75" customHeight="1">
      <c r="A510" s="44" t="s">
        <v>1630</v>
      </c>
      <c r="C510" s="47">
        <v>33148092</v>
      </c>
      <c r="D510" s="56" t="s">
        <v>13</v>
      </c>
      <c r="E510" s="13" t="s">
        <v>0</v>
      </c>
      <c r="F510" s="13">
        <v>384</v>
      </c>
      <c r="G510" s="13">
        <v>25</v>
      </c>
      <c r="H510" s="14" t="s">
        <v>1</v>
      </c>
      <c r="I510" s="61">
        <v>16.82</v>
      </c>
      <c r="J510" s="12">
        <f t="shared" si="30"/>
        <v>0</v>
      </c>
      <c r="K510" s="11">
        <f t="shared" si="28"/>
        <v>16.82</v>
      </c>
      <c r="L510" s="70"/>
      <c r="M510" s="9">
        <f t="shared" si="29"/>
        <v>1345.6000000000001</v>
      </c>
      <c r="N510" s="9">
        <f t="shared" si="31"/>
        <v>1345.6</v>
      </c>
    </row>
    <row r="511" spans="1:14" s="8" customFormat="1" ht="15.75" customHeight="1">
      <c r="A511" s="44" t="s">
        <v>1631</v>
      </c>
      <c r="C511" s="47">
        <v>33148109</v>
      </c>
      <c r="D511" s="56" t="s">
        <v>12</v>
      </c>
      <c r="E511" s="13" t="s">
        <v>0</v>
      </c>
      <c r="F511" s="13">
        <v>442</v>
      </c>
      <c r="G511" s="13">
        <v>25</v>
      </c>
      <c r="H511" s="14" t="s">
        <v>1</v>
      </c>
      <c r="I511" s="61">
        <v>16.82</v>
      </c>
      <c r="J511" s="12">
        <f t="shared" si="30"/>
        <v>0</v>
      </c>
      <c r="K511" s="11">
        <f t="shared" si="28"/>
        <v>16.82</v>
      </c>
      <c r="L511" s="70"/>
      <c r="M511" s="9">
        <f t="shared" si="29"/>
        <v>1345.6000000000001</v>
      </c>
      <c r="N511" s="9">
        <f t="shared" si="31"/>
        <v>1345.6</v>
      </c>
    </row>
    <row r="512" spans="1:14" s="8" customFormat="1" ht="15.75" customHeight="1">
      <c r="A512" s="44" t="s">
        <v>1632</v>
      </c>
      <c r="C512" s="47">
        <v>33148116</v>
      </c>
      <c r="D512" s="56" t="s">
        <v>11</v>
      </c>
      <c r="E512" s="13" t="s">
        <v>0</v>
      </c>
      <c r="F512" s="13">
        <v>459</v>
      </c>
      <c r="G512" s="13">
        <v>25</v>
      </c>
      <c r="H512" s="14" t="s">
        <v>1</v>
      </c>
      <c r="I512" s="61">
        <v>17.18</v>
      </c>
      <c r="J512" s="12">
        <f t="shared" si="30"/>
        <v>0</v>
      </c>
      <c r="K512" s="11">
        <f t="shared" si="28"/>
        <v>17.18</v>
      </c>
      <c r="L512" s="70"/>
      <c r="M512" s="9">
        <f t="shared" si="29"/>
        <v>1374.4</v>
      </c>
      <c r="N512" s="9">
        <f t="shared" si="31"/>
        <v>1374.4</v>
      </c>
    </row>
    <row r="513" spans="1:14" s="8" customFormat="1" ht="15.75" customHeight="1">
      <c r="A513" s="44" t="s">
        <v>1633</v>
      </c>
      <c r="C513" s="47">
        <v>33148133</v>
      </c>
      <c r="D513" s="56" t="s">
        <v>10</v>
      </c>
      <c r="E513" s="13" t="s">
        <v>0</v>
      </c>
      <c r="F513" s="13">
        <v>499</v>
      </c>
      <c r="G513" s="13">
        <v>25</v>
      </c>
      <c r="H513" s="14" t="s">
        <v>1</v>
      </c>
      <c r="I513" s="61">
        <v>19.100000000000001</v>
      </c>
      <c r="J513" s="12">
        <f t="shared" si="30"/>
        <v>0</v>
      </c>
      <c r="K513" s="11">
        <f t="shared" si="28"/>
        <v>19.100000000000001</v>
      </c>
      <c r="L513" s="70"/>
      <c r="M513" s="9">
        <f t="shared" si="29"/>
        <v>1528</v>
      </c>
      <c r="N513" s="9">
        <f t="shared" si="31"/>
        <v>1528</v>
      </c>
    </row>
    <row r="514" spans="1:14" s="8" customFormat="1" ht="15.75" customHeight="1">
      <c r="A514" s="44" t="s">
        <v>1634</v>
      </c>
      <c r="C514" s="47">
        <v>33148140</v>
      </c>
      <c r="D514" s="56" t="s">
        <v>9</v>
      </c>
      <c r="E514" s="13" t="s">
        <v>0</v>
      </c>
      <c r="F514" s="13">
        <v>523</v>
      </c>
      <c r="G514" s="13">
        <v>15</v>
      </c>
      <c r="H514" s="14" t="s">
        <v>1</v>
      </c>
      <c r="I514" s="61">
        <v>19.100000000000001</v>
      </c>
      <c r="J514" s="12">
        <f t="shared" si="30"/>
        <v>0</v>
      </c>
      <c r="K514" s="11">
        <f t="shared" si="28"/>
        <v>19.100000000000001</v>
      </c>
      <c r="L514" s="70"/>
      <c r="M514" s="9">
        <f t="shared" si="29"/>
        <v>1528</v>
      </c>
      <c r="N514" s="9">
        <f t="shared" si="31"/>
        <v>1528</v>
      </c>
    </row>
    <row r="515" spans="1:14" s="8" customFormat="1" ht="15.75" customHeight="1">
      <c r="A515" s="44" t="s">
        <v>1635</v>
      </c>
      <c r="C515" s="47">
        <v>33148169</v>
      </c>
      <c r="D515" s="56" t="s">
        <v>8</v>
      </c>
      <c r="E515" s="13" t="s">
        <v>0</v>
      </c>
      <c r="F515" s="13">
        <v>1094</v>
      </c>
      <c r="G515" s="13">
        <v>15</v>
      </c>
      <c r="H515" s="14" t="s">
        <v>1</v>
      </c>
      <c r="I515" s="61">
        <v>31.92</v>
      </c>
      <c r="J515" s="12">
        <f t="shared" si="30"/>
        <v>0</v>
      </c>
      <c r="K515" s="11">
        <f t="shared" si="28"/>
        <v>31.92</v>
      </c>
      <c r="L515" s="70"/>
      <c r="M515" s="9">
        <f t="shared" si="29"/>
        <v>2553.6</v>
      </c>
      <c r="N515" s="9">
        <f t="shared" si="31"/>
        <v>2553.6</v>
      </c>
    </row>
    <row r="516" spans="1:14" s="8" customFormat="1" ht="15.75" customHeight="1">
      <c r="A516" s="44" t="s">
        <v>1636</v>
      </c>
      <c r="C516" s="47">
        <v>33148188</v>
      </c>
      <c r="D516" s="56" t="s">
        <v>7</v>
      </c>
      <c r="E516" s="13" t="s">
        <v>0</v>
      </c>
      <c r="F516" s="13">
        <v>1182</v>
      </c>
      <c r="G516" s="13">
        <v>15</v>
      </c>
      <c r="H516" s="14" t="s">
        <v>1</v>
      </c>
      <c r="I516" s="61">
        <v>50.980000000000004</v>
      </c>
      <c r="J516" s="12">
        <f t="shared" si="30"/>
        <v>0</v>
      </c>
      <c r="K516" s="11">
        <f t="shared" si="28"/>
        <v>50.980000000000004</v>
      </c>
      <c r="L516" s="70"/>
      <c r="M516" s="9">
        <f t="shared" si="29"/>
        <v>4078.4</v>
      </c>
      <c r="N516" s="9">
        <f t="shared" si="31"/>
        <v>4078.4</v>
      </c>
    </row>
    <row r="517" spans="1:14" s="8" customFormat="1" ht="15.75" customHeight="1">
      <c r="A517" s="44" t="s">
        <v>1637</v>
      </c>
      <c r="C517" s="47">
        <v>33148204</v>
      </c>
      <c r="D517" s="56" t="s">
        <v>6</v>
      </c>
      <c r="E517" s="13" t="s">
        <v>0</v>
      </c>
      <c r="F517" s="13">
        <v>1266</v>
      </c>
      <c r="G517" s="13">
        <v>15</v>
      </c>
      <c r="H517" s="14" t="s">
        <v>1</v>
      </c>
      <c r="I517" s="61">
        <v>36.82</v>
      </c>
      <c r="J517" s="12">
        <f t="shared" si="30"/>
        <v>0</v>
      </c>
      <c r="K517" s="11">
        <f t="shared" si="28"/>
        <v>36.82</v>
      </c>
      <c r="L517" s="70"/>
      <c r="M517" s="9">
        <f t="shared" si="29"/>
        <v>2945.6</v>
      </c>
      <c r="N517" s="9">
        <f t="shared" si="31"/>
        <v>2945.6</v>
      </c>
    </row>
    <row r="518" spans="1:14" s="8" customFormat="1" ht="15.75" customHeight="1">
      <c r="A518" s="44" t="s">
        <v>1638</v>
      </c>
      <c r="C518" s="47">
        <v>33148213</v>
      </c>
      <c r="D518" s="56" t="s">
        <v>5</v>
      </c>
      <c r="E518" s="13" t="s">
        <v>0</v>
      </c>
      <c r="F518" s="13">
        <v>1342</v>
      </c>
      <c r="G518" s="13">
        <v>15</v>
      </c>
      <c r="H518" s="14" t="s">
        <v>1</v>
      </c>
      <c r="I518" s="61">
        <v>37.5</v>
      </c>
      <c r="J518" s="12">
        <f t="shared" si="30"/>
        <v>0</v>
      </c>
      <c r="K518" s="11">
        <f t="shared" si="28"/>
        <v>37.5</v>
      </c>
      <c r="L518" s="70"/>
      <c r="M518" s="9">
        <f t="shared" si="29"/>
        <v>3000</v>
      </c>
      <c r="N518" s="9">
        <f t="shared" si="31"/>
        <v>3000</v>
      </c>
    </row>
    <row r="519" spans="1:14" s="8" customFormat="1" ht="15.75" customHeight="1">
      <c r="A519" s="44" t="s">
        <v>1639</v>
      </c>
      <c r="C519" s="47">
        <v>33148227</v>
      </c>
      <c r="D519" s="56" t="s">
        <v>4</v>
      </c>
      <c r="E519" s="13" t="s">
        <v>0</v>
      </c>
      <c r="F519" s="13">
        <v>1380</v>
      </c>
      <c r="G519" s="13">
        <v>2</v>
      </c>
      <c r="H519" s="14" t="s">
        <v>1</v>
      </c>
      <c r="I519" s="61">
        <v>38.97</v>
      </c>
      <c r="J519" s="12">
        <f t="shared" si="30"/>
        <v>0</v>
      </c>
      <c r="K519" s="11">
        <f t="shared" si="28"/>
        <v>38.97</v>
      </c>
      <c r="L519" s="70"/>
      <c r="M519" s="9">
        <f t="shared" si="29"/>
        <v>3117.6</v>
      </c>
      <c r="N519" s="9">
        <f t="shared" si="31"/>
        <v>3117.6</v>
      </c>
    </row>
    <row r="520" spans="1:14" s="8" customFormat="1" ht="15.75" customHeight="1">
      <c r="A520" s="44" t="s">
        <v>1640</v>
      </c>
      <c r="C520" s="47">
        <v>33168169</v>
      </c>
      <c r="D520" s="56" t="s">
        <v>924</v>
      </c>
      <c r="E520" s="13" t="s">
        <v>0</v>
      </c>
      <c r="F520" s="13">
        <v>1060</v>
      </c>
      <c r="G520" s="13">
        <v>15</v>
      </c>
      <c r="H520" s="14" t="s">
        <v>1</v>
      </c>
      <c r="I520" s="61">
        <v>31.92</v>
      </c>
      <c r="J520" s="12">
        <f t="shared" si="30"/>
        <v>0</v>
      </c>
      <c r="K520" s="11">
        <f t="shared" si="28"/>
        <v>31.92</v>
      </c>
      <c r="L520" s="70"/>
      <c r="M520" s="9">
        <f t="shared" si="29"/>
        <v>2553.6</v>
      </c>
      <c r="N520" s="9">
        <f t="shared" si="31"/>
        <v>2553.6</v>
      </c>
    </row>
    <row r="521" spans="1:14" s="8" customFormat="1" ht="15.75" customHeight="1">
      <c r="A521" s="44" t="s">
        <v>1641</v>
      </c>
      <c r="C521" s="47">
        <v>33168188</v>
      </c>
      <c r="D521" s="56" t="s">
        <v>925</v>
      </c>
      <c r="E521" s="13" t="s">
        <v>0</v>
      </c>
      <c r="F521" s="13">
        <v>1100</v>
      </c>
      <c r="G521" s="13">
        <v>15</v>
      </c>
      <c r="H521" s="14" t="s">
        <v>1</v>
      </c>
      <c r="I521" s="61">
        <v>33.94</v>
      </c>
      <c r="J521" s="12">
        <f t="shared" si="30"/>
        <v>0</v>
      </c>
      <c r="K521" s="11">
        <f t="shared" si="28"/>
        <v>33.94</v>
      </c>
      <c r="L521" s="70"/>
      <c r="M521" s="9">
        <f t="shared" si="29"/>
        <v>2715.2000000000003</v>
      </c>
      <c r="N521" s="9">
        <f t="shared" si="31"/>
        <v>2715.2</v>
      </c>
    </row>
    <row r="522" spans="1:14" s="8" customFormat="1" ht="15.75" customHeight="1">
      <c r="A522" s="44" t="s">
        <v>1642</v>
      </c>
      <c r="C522" s="47">
        <v>33168204</v>
      </c>
      <c r="D522" s="56" t="s">
        <v>926</v>
      </c>
      <c r="E522" s="13" t="s">
        <v>0</v>
      </c>
      <c r="F522" s="13">
        <v>1140</v>
      </c>
      <c r="G522" s="13">
        <v>15</v>
      </c>
      <c r="H522" s="14" t="s">
        <v>1</v>
      </c>
      <c r="I522" s="61">
        <v>34.6</v>
      </c>
      <c r="J522" s="12">
        <f t="shared" si="30"/>
        <v>0</v>
      </c>
      <c r="K522" s="11">
        <f t="shared" si="28"/>
        <v>34.6</v>
      </c>
      <c r="L522" s="70"/>
      <c r="M522" s="9">
        <f t="shared" si="29"/>
        <v>2768</v>
      </c>
      <c r="N522" s="9">
        <f t="shared" si="31"/>
        <v>2768</v>
      </c>
    </row>
    <row r="523" spans="1:14" s="8" customFormat="1" ht="15.75" customHeight="1">
      <c r="A523" s="44" t="s">
        <v>1643</v>
      </c>
      <c r="C523" s="47">
        <v>33168213</v>
      </c>
      <c r="D523" s="56" t="s">
        <v>927</v>
      </c>
      <c r="E523" s="13" t="s">
        <v>0</v>
      </c>
      <c r="F523" s="13">
        <v>1300</v>
      </c>
      <c r="G523" s="13">
        <v>15</v>
      </c>
      <c r="H523" s="14" t="s">
        <v>1</v>
      </c>
      <c r="I523" s="61">
        <v>37.5</v>
      </c>
      <c r="J523" s="12">
        <f t="shared" si="30"/>
        <v>0</v>
      </c>
      <c r="K523" s="11">
        <f t="shared" si="28"/>
        <v>37.5</v>
      </c>
      <c r="L523" s="70"/>
      <c r="M523" s="9">
        <f t="shared" si="29"/>
        <v>3000</v>
      </c>
      <c r="N523" s="9">
        <f t="shared" si="31"/>
        <v>3000</v>
      </c>
    </row>
    <row r="524" spans="1:14" s="8" customFormat="1" ht="15.75" customHeight="1">
      <c r="A524" s="44" t="s">
        <v>1644</v>
      </c>
      <c r="C524" s="47">
        <v>33168227</v>
      </c>
      <c r="D524" s="56" t="s">
        <v>3</v>
      </c>
      <c r="E524" s="13" t="s">
        <v>0</v>
      </c>
      <c r="F524" s="13">
        <v>1447</v>
      </c>
      <c r="G524" s="13">
        <v>2</v>
      </c>
      <c r="H524" s="14" t="s">
        <v>1</v>
      </c>
      <c r="I524" s="61">
        <v>38.97</v>
      </c>
      <c r="J524" s="12">
        <f t="shared" si="30"/>
        <v>0</v>
      </c>
      <c r="K524" s="11">
        <f t="shared" si="28"/>
        <v>38.97</v>
      </c>
      <c r="L524" s="70"/>
      <c r="M524" s="9">
        <f t="shared" si="29"/>
        <v>3117.6</v>
      </c>
      <c r="N524" s="9">
        <f t="shared" si="31"/>
        <v>3117.6</v>
      </c>
    </row>
    <row r="525" spans="1:14" s="8" customFormat="1" ht="15.75" customHeight="1">
      <c r="A525" s="44" t="s">
        <v>1645</v>
      </c>
      <c r="C525" s="47">
        <v>33168250</v>
      </c>
      <c r="D525" s="56" t="s">
        <v>928</v>
      </c>
      <c r="E525" s="13" t="s">
        <v>0</v>
      </c>
      <c r="F525" s="13">
        <v>1579</v>
      </c>
      <c r="G525" s="13">
        <v>2</v>
      </c>
      <c r="H525" s="14" t="s">
        <v>1</v>
      </c>
      <c r="I525" s="61">
        <v>42.68</v>
      </c>
      <c r="J525" s="12">
        <f t="shared" si="30"/>
        <v>0</v>
      </c>
      <c r="K525" s="11">
        <f t="shared" si="28"/>
        <v>42.68</v>
      </c>
      <c r="L525" s="70"/>
      <c r="M525" s="9">
        <f t="shared" si="29"/>
        <v>3414.4</v>
      </c>
      <c r="N525" s="9">
        <f t="shared" si="31"/>
        <v>3414.4</v>
      </c>
    </row>
    <row r="526" spans="1:14" s="8" customFormat="1" ht="15.75" customHeight="1">
      <c r="A526" s="44" t="s">
        <v>1646</v>
      </c>
      <c r="C526" s="47">
        <v>33168275</v>
      </c>
      <c r="D526" s="56" t="s">
        <v>929</v>
      </c>
      <c r="E526" s="13" t="s">
        <v>0</v>
      </c>
      <c r="F526" s="13">
        <v>2345</v>
      </c>
      <c r="G526" s="13">
        <v>2</v>
      </c>
      <c r="H526" s="14" t="s">
        <v>1</v>
      </c>
      <c r="I526" s="61">
        <v>49.84</v>
      </c>
      <c r="J526" s="12">
        <f t="shared" si="30"/>
        <v>0</v>
      </c>
      <c r="K526" s="11">
        <f t="shared" si="28"/>
        <v>49.84</v>
      </c>
      <c r="L526" s="70"/>
      <c r="M526" s="9">
        <f t="shared" si="29"/>
        <v>3987.2000000000003</v>
      </c>
      <c r="N526" s="9">
        <f t="shared" si="31"/>
        <v>3987.2</v>
      </c>
    </row>
    <row r="527" spans="1:14" s="8" customFormat="1" ht="15.75" customHeight="1">
      <c r="A527" s="44" t="s">
        <v>1647</v>
      </c>
      <c r="C527" s="47">
        <v>33168325</v>
      </c>
      <c r="D527" s="56" t="s">
        <v>930</v>
      </c>
      <c r="E527" s="13" t="s">
        <v>0</v>
      </c>
      <c r="F527" s="13">
        <v>2680</v>
      </c>
      <c r="G527" s="13">
        <v>2</v>
      </c>
      <c r="H527" s="14" t="s">
        <v>1</v>
      </c>
      <c r="I527" s="61">
        <v>55.06</v>
      </c>
      <c r="J527" s="12">
        <f t="shared" si="30"/>
        <v>0</v>
      </c>
      <c r="K527" s="11">
        <f t="shared" si="28"/>
        <v>55.06</v>
      </c>
      <c r="L527" s="70"/>
      <c r="M527" s="9">
        <f t="shared" si="29"/>
        <v>4404.8</v>
      </c>
      <c r="N527" s="9">
        <f t="shared" si="31"/>
        <v>4404.8</v>
      </c>
    </row>
    <row r="528" spans="1:14" s="8" customFormat="1" ht="15.75" customHeight="1">
      <c r="A528" s="44" t="s">
        <v>1648</v>
      </c>
      <c r="C528" s="47">
        <v>33168364</v>
      </c>
      <c r="D528" s="56" t="s">
        <v>931</v>
      </c>
      <c r="E528" s="13" t="s">
        <v>0</v>
      </c>
      <c r="F528" s="13">
        <v>2980</v>
      </c>
      <c r="G528" s="13">
        <v>2</v>
      </c>
      <c r="H528" s="14" t="s">
        <v>1</v>
      </c>
      <c r="I528" s="61">
        <v>82.13</v>
      </c>
      <c r="J528" s="12">
        <f t="shared" si="30"/>
        <v>0</v>
      </c>
      <c r="K528" s="11">
        <f t="shared" si="28"/>
        <v>82.13</v>
      </c>
      <c r="L528" s="70"/>
      <c r="M528" s="9">
        <f t="shared" si="29"/>
        <v>6570.4000000000005</v>
      </c>
      <c r="N528" s="9">
        <f t="shared" si="31"/>
        <v>6570.4</v>
      </c>
    </row>
    <row r="529" spans="1:14" s="8" customFormat="1" ht="15.75" customHeight="1">
      <c r="A529" s="44" t="s">
        <v>1649</v>
      </c>
      <c r="C529" s="47">
        <v>33168408</v>
      </c>
      <c r="D529" s="56" t="s">
        <v>932</v>
      </c>
      <c r="E529" s="13" t="s">
        <v>0</v>
      </c>
      <c r="F529" s="13">
        <v>3178</v>
      </c>
      <c r="G529" s="13">
        <v>2</v>
      </c>
      <c r="H529" s="14" t="s">
        <v>1</v>
      </c>
      <c r="I529" s="61">
        <v>86.49</v>
      </c>
      <c r="J529" s="12">
        <f t="shared" si="30"/>
        <v>0</v>
      </c>
      <c r="K529" s="11">
        <f t="shared" si="28"/>
        <v>86.49</v>
      </c>
      <c r="L529" s="70"/>
      <c r="M529" s="9">
        <f t="shared" si="29"/>
        <v>6919.2</v>
      </c>
      <c r="N529" s="9">
        <f t="shared" si="31"/>
        <v>6919.2</v>
      </c>
    </row>
    <row r="530" spans="1:14" s="8" customFormat="1" ht="15.75" customHeight="1">
      <c r="A530" s="44" t="s">
        <v>1650</v>
      </c>
      <c r="C530" s="47">
        <v>33168458</v>
      </c>
      <c r="D530" s="56" t="s">
        <v>933</v>
      </c>
      <c r="E530" s="13" t="s">
        <v>0</v>
      </c>
      <c r="F530" s="13">
        <v>3375</v>
      </c>
      <c r="G530" s="13">
        <v>2</v>
      </c>
      <c r="H530" s="14" t="s">
        <v>1</v>
      </c>
      <c r="I530" s="61">
        <v>102.7</v>
      </c>
      <c r="J530" s="12">
        <f t="shared" si="30"/>
        <v>0</v>
      </c>
      <c r="K530" s="11">
        <f t="shared" si="28"/>
        <v>102.7</v>
      </c>
      <c r="L530" s="70"/>
      <c r="M530" s="9">
        <f t="shared" si="29"/>
        <v>8216</v>
      </c>
      <c r="N530" s="9">
        <f t="shared" si="31"/>
        <v>8216</v>
      </c>
    </row>
    <row r="531" spans="1:14" s="8" customFormat="1" ht="15.75" customHeight="1">
      <c r="A531" s="44" t="s">
        <v>1651</v>
      </c>
      <c r="C531" s="47">
        <v>33168509</v>
      </c>
      <c r="D531" s="56" t="s">
        <v>934</v>
      </c>
      <c r="E531" s="13" t="s">
        <v>0</v>
      </c>
      <c r="F531" s="13">
        <v>3862</v>
      </c>
      <c r="G531" s="13">
        <v>2</v>
      </c>
      <c r="H531" s="14" t="s">
        <v>1</v>
      </c>
      <c r="I531" s="61">
        <v>106.17</v>
      </c>
      <c r="J531" s="12">
        <f t="shared" si="30"/>
        <v>0</v>
      </c>
      <c r="K531" s="11">
        <f t="shared" ref="K531:K594" si="32">I531*((100-J531)/100)</f>
        <v>106.17</v>
      </c>
      <c r="L531" s="70"/>
      <c r="M531" s="9">
        <f t="shared" ref="M531:M594" si="33">_xlfn.CEILING.MATH(I531*$N$2,0.02)</f>
        <v>8493.6</v>
      </c>
      <c r="N531" s="9">
        <f t="shared" si="31"/>
        <v>8493.6</v>
      </c>
    </row>
    <row r="532" spans="1:14" s="8" customFormat="1">
      <c r="A532" s="44" t="s">
        <v>1652</v>
      </c>
      <c r="C532" s="47">
        <v>33178019</v>
      </c>
      <c r="D532" s="56" t="s">
        <v>935</v>
      </c>
      <c r="E532" s="13" t="s">
        <v>0</v>
      </c>
      <c r="F532" s="13">
        <v>170</v>
      </c>
      <c r="G532" s="13">
        <v>25</v>
      </c>
      <c r="H532" s="14" t="s">
        <v>1</v>
      </c>
      <c r="I532" s="61">
        <v>13.16</v>
      </c>
      <c r="J532" s="12">
        <f t="shared" si="30"/>
        <v>0</v>
      </c>
      <c r="K532" s="11">
        <f t="shared" si="32"/>
        <v>13.16</v>
      </c>
      <c r="L532" s="70"/>
      <c r="M532" s="9">
        <f t="shared" si="33"/>
        <v>1052.8</v>
      </c>
      <c r="N532" s="9">
        <f t="shared" si="31"/>
        <v>1052.8</v>
      </c>
    </row>
    <row r="533" spans="1:14" s="8" customFormat="1" ht="15.75" customHeight="1">
      <c r="A533" s="44" t="s">
        <v>1653</v>
      </c>
      <c r="C533" s="47">
        <v>33178023</v>
      </c>
      <c r="D533" s="56" t="s">
        <v>936</v>
      </c>
      <c r="E533" s="13" t="s">
        <v>0</v>
      </c>
      <c r="F533" s="13">
        <v>186</v>
      </c>
      <c r="G533" s="13">
        <v>25</v>
      </c>
      <c r="H533" s="14" t="s">
        <v>1</v>
      </c>
      <c r="I533" s="61">
        <v>13.65</v>
      </c>
      <c r="J533" s="12">
        <f t="shared" si="30"/>
        <v>0</v>
      </c>
      <c r="K533" s="11">
        <f t="shared" si="32"/>
        <v>13.65</v>
      </c>
      <c r="L533" s="70"/>
      <c r="M533" s="9">
        <f t="shared" si="33"/>
        <v>1092</v>
      </c>
      <c r="N533" s="9">
        <f t="shared" si="31"/>
        <v>1092</v>
      </c>
    </row>
    <row r="534" spans="1:14" s="8" customFormat="1" ht="15.75" customHeight="1">
      <c r="A534" s="44" t="s">
        <v>1654</v>
      </c>
      <c r="C534" s="47">
        <v>33178029</v>
      </c>
      <c r="D534" s="56" t="s">
        <v>937</v>
      </c>
      <c r="E534" s="13" t="s">
        <v>0</v>
      </c>
      <c r="F534" s="13">
        <v>191</v>
      </c>
      <c r="G534" s="13">
        <v>25</v>
      </c>
      <c r="H534" s="14" t="s">
        <v>1</v>
      </c>
      <c r="I534" s="61">
        <v>14</v>
      </c>
      <c r="J534" s="12">
        <f t="shared" ref="J534:J597" si="34">$J$13</f>
        <v>0</v>
      </c>
      <c r="K534" s="11">
        <f t="shared" si="32"/>
        <v>14</v>
      </c>
      <c r="L534" s="70"/>
      <c r="M534" s="9">
        <f t="shared" si="33"/>
        <v>1120</v>
      </c>
      <c r="N534" s="9">
        <f t="shared" si="31"/>
        <v>1120</v>
      </c>
    </row>
    <row r="535" spans="1:14" s="8" customFormat="1" ht="15.75" customHeight="1">
      <c r="A535" s="44" t="s">
        <v>1655</v>
      </c>
      <c r="C535" s="47">
        <v>33178035</v>
      </c>
      <c r="D535" s="56" t="s">
        <v>938</v>
      </c>
      <c r="E535" s="13" t="s">
        <v>0</v>
      </c>
      <c r="F535" s="13">
        <v>210</v>
      </c>
      <c r="G535" s="13">
        <v>25</v>
      </c>
      <c r="H535" s="14" t="s">
        <v>1</v>
      </c>
      <c r="I535" s="61">
        <v>16.420000000000002</v>
      </c>
      <c r="J535" s="12">
        <f t="shared" si="34"/>
        <v>0</v>
      </c>
      <c r="K535" s="11">
        <f t="shared" si="32"/>
        <v>16.420000000000002</v>
      </c>
      <c r="L535" s="70"/>
      <c r="M535" s="9">
        <f t="shared" si="33"/>
        <v>1313.6000000000001</v>
      </c>
      <c r="N535" s="9">
        <f t="shared" si="31"/>
        <v>1313.6</v>
      </c>
    </row>
    <row r="536" spans="1:14" s="8" customFormat="1">
      <c r="A536" s="44" t="s">
        <v>1656</v>
      </c>
      <c r="C536" s="47">
        <v>33178045</v>
      </c>
      <c r="D536" s="56" t="s">
        <v>939</v>
      </c>
      <c r="E536" s="13" t="s">
        <v>0</v>
      </c>
      <c r="F536" s="13">
        <v>245</v>
      </c>
      <c r="G536" s="13">
        <v>25</v>
      </c>
      <c r="H536" s="14" t="s">
        <v>1</v>
      </c>
      <c r="I536" s="61">
        <v>16.8</v>
      </c>
      <c r="J536" s="12">
        <f t="shared" si="34"/>
        <v>0</v>
      </c>
      <c r="K536" s="11">
        <f t="shared" si="32"/>
        <v>16.8</v>
      </c>
      <c r="L536" s="70"/>
      <c r="M536" s="9">
        <f t="shared" si="33"/>
        <v>1344</v>
      </c>
      <c r="N536" s="9">
        <f t="shared" si="31"/>
        <v>1344</v>
      </c>
    </row>
    <row r="537" spans="1:14" s="8" customFormat="1" ht="15.75" customHeight="1">
      <c r="A537" s="44" t="s">
        <v>1657</v>
      </c>
      <c r="C537" s="47">
        <v>33178051</v>
      </c>
      <c r="D537" s="56" t="s">
        <v>940</v>
      </c>
      <c r="E537" s="13" t="s">
        <v>0</v>
      </c>
      <c r="F537" s="13">
        <v>248</v>
      </c>
      <c r="G537" s="13">
        <v>25</v>
      </c>
      <c r="H537" s="14" t="s">
        <v>1</v>
      </c>
      <c r="I537" s="61">
        <v>17.14</v>
      </c>
      <c r="J537" s="12">
        <f t="shared" si="34"/>
        <v>0</v>
      </c>
      <c r="K537" s="11">
        <f t="shared" si="32"/>
        <v>17.14</v>
      </c>
      <c r="L537" s="70"/>
      <c r="M537" s="9">
        <f t="shared" si="33"/>
        <v>1371.2</v>
      </c>
      <c r="N537" s="9">
        <f t="shared" ref="N537:N600" si="35">M537*(100-J537)/100</f>
        <v>1371.2</v>
      </c>
    </row>
    <row r="538" spans="1:14" s="8" customFormat="1" ht="15.75" customHeight="1">
      <c r="A538" s="44" t="s">
        <v>1658</v>
      </c>
      <c r="C538" s="47">
        <v>33178059</v>
      </c>
      <c r="D538" s="56" t="s">
        <v>941</v>
      </c>
      <c r="E538" s="13" t="s">
        <v>0</v>
      </c>
      <c r="F538" s="13">
        <v>266</v>
      </c>
      <c r="G538" s="13">
        <v>25</v>
      </c>
      <c r="H538" s="14" t="s">
        <v>1</v>
      </c>
      <c r="I538" s="61">
        <v>17.5</v>
      </c>
      <c r="J538" s="12">
        <f t="shared" si="34"/>
        <v>0</v>
      </c>
      <c r="K538" s="11">
        <f t="shared" si="32"/>
        <v>17.5</v>
      </c>
      <c r="L538" s="70"/>
      <c r="M538" s="9">
        <f t="shared" si="33"/>
        <v>1400</v>
      </c>
      <c r="N538" s="9">
        <f t="shared" si="35"/>
        <v>1400</v>
      </c>
    </row>
    <row r="539" spans="1:14" s="8" customFormat="1" ht="15.75" customHeight="1">
      <c r="A539" s="44" t="s">
        <v>1659</v>
      </c>
      <c r="C539" s="47">
        <v>33178064</v>
      </c>
      <c r="D539" s="56" t="s">
        <v>942</v>
      </c>
      <c r="E539" s="13" t="s">
        <v>0</v>
      </c>
      <c r="F539" s="13">
        <v>278</v>
      </c>
      <c r="G539" s="13">
        <v>25</v>
      </c>
      <c r="H539" s="14" t="s">
        <v>1</v>
      </c>
      <c r="I539" s="61">
        <v>19.260000000000002</v>
      </c>
      <c r="J539" s="12">
        <f t="shared" si="34"/>
        <v>0</v>
      </c>
      <c r="K539" s="11">
        <f t="shared" si="32"/>
        <v>19.260000000000002</v>
      </c>
      <c r="L539" s="70"/>
      <c r="M539" s="9">
        <f t="shared" si="33"/>
        <v>1540.8</v>
      </c>
      <c r="N539" s="9">
        <f t="shared" si="35"/>
        <v>1540.8</v>
      </c>
    </row>
    <row r="540" spans="1:14" s="8" customFormat="1" ht="15.75" customHeight="1">
      <c r="A540" s="44" t="s">
        <v>1660</v>
      </c>
      <c r="C540" s="47">
        <v>33178071</v>
      </c>
      <c r="D540" s="56" t="s">
        <v>943</v>
      </c>
      <c r="E540" s="13" t="s">
        <v>0</v>
      </c>
      <c r="F540" s="13">
        <v>325</v>
      </c>
      <c r="G540" s="13">
        <v>25</v>
      </c>
      <c r="H540" s="14" t="s">
        <v>1</v>
      </c>
      <c r="I540" s="61">
        <v>15.3</v>
      </c>
      <c r="J540" s="12">
        <f t="shared" si="34"/>
        <v>0</v>
      </c>
      <c r="K540" s="11">
        <f t="shared" si="32"/>
        <v>15.3</v>
      </c>
      <c r="L540" s="70"/>
      <c r="M540" s="9">
        <f t="shared" si="33"/>
        <v>1224</v>
      </c>
      <c r="N540" s="9">
        <f t="shared" si="35"/>
        <v>1224</v>
      </c>
    </row>
    <row r="541" spans="1:14" s="8" customFormat="1" ht="15.75" customHeight="1">
      <c r="A541" s="44" t="s">
        <v>1661</v>
      </c>
      <c r="C541" s="47">
        <v>33178078</v>
      </c>
      <c r="D541" s="56" t="s">
        <v>944</v>
      </c>
      <c r="E541" s="13" t="s">
        <v>0</v>
      </c>
      <c r="F541" s="13">
        <v>360</v>
      </c>
      <c r="G541" s="13">
        <v>25</v>
      </c>
      <c r="H541" s="14" t="s">
        <v>1</v>
      </c>
      <c r="I541" s="61">
        <v>16.100000000000001</v>
      </c>
      <c r="J541" s="12">
        <f t="shared" si="34"/>
        <v>0</v>
      </c>
      <c r="K541" s="11">
        <f t="shared" si="32"/>
        <v>16.100000000000001</v>
      </c>
      <c r="L541" s="70"/>
      <c r="M541" s="9">
        <f t="shared" si="33"/>
        <v>1288</v>
      </c>
      <c r="N541" s="9">
        <f t="shared" si="35"/>
        <v>1288</v>
      </c>
    </row>
    <row r="542" spans="1:14" s="8" customFormat="1">
      <c r="A542" s="44" t="s">
        <v>1662</v>
      </c>
      <c r="C542" s="47">
        <v>33178085</v>
      </c>
      <c r="D542" s="56" t="s">
        <v>945</v>
      </c>
      <c r="E542" s="13" t="s">
        <v>0</v>
      </c>
      <c r="F542" s="13">
        <v>369</v>
      </c>
      <c r="G542" s="13">
        <v>25</v>
      </c>
      <c r="H542" s="14" t="s">
        <v>1</v>
      </c>
      <c r="I542" s="61">
        <v>16.28</v>
      </c>
      <c r="J542" s="12">
        <f t="shared" si="34"/>
        <v>0</v>
      </c>
      <c r="K542" s="11">
        <f t="shared" si="32"/>
        <v>16.28</v>
      </c>
      <c r="L542" s="70"/>
      <c r="M542" s="9">
        <f t="shared" si="33"/>
        <v>1302.4000000000001</v>
      </c>
      <c r="N542" s="9">
        <f t="shared" si="35"/>
        <v>1302.4000000000001</v>
      </c>
    </row>
    <row r="543" spans="1:14" s="8" customFormat="1" ht="15.75" customHeight="1">
      <c r="A543" s="44" t="s">
        <v>1663</v>
      </c>
      <c r="C543" s="47">
        <v>33178092</v>
      </c>
      <c r="D543" s="56" t="s">
        <v>946</v>
      </c>
      <c r="E543" s="13" t="s">
        <v>0</v>
      </c>
      <c r="F543" s="13">
        <v>374</v>
      </c>
      <c r="G543" s="13">
        <v>25</v>
      </c>
      <c r="H543" s="14" t="s">
        <v>1</v>
      </c>
      <c r="I543" s="61">
        <v>16.8</v>
      </c>
      <c r="J543" s="12">
        <f t="shared" si="34"/>
        <v>0</v>
      </c>
      <c r="K543" s="11">
        <f t="shared" si="32"/>
        <v>16.8</v>
      </c>
      <c r="L543" s="70"/>
      <c r="M543" s="9">
        <f t="shared" si="33"/>
        <v>1344</v>
      </c>
      <c r="N543" s="9">
        <f t="shared" si="35"/>
        <v>1344</v>
      </c>
    </row>
    <row r="544" spans="1:14" s="8" customFormat="1">
      <c r="A544" s="44" t="s">
        <v>1664</v>
      </c>
      <c r="C544" s="47">
        <v>33178109</v>
      </c>
      <c r="D544" s="56" t="s">
        <v>947</v>
      </c>
      <c r="E544" s="13" t="s">
        <v>0</v>
      </c>
      <c r="F544" s="13">
        <v>416</v>
      </c>
      <c r="G544" s="13">
        <v>25</v>
      </c>
      <c r="H544" s="14" t="s">
        <v>1</v>
      </c>
      <c r="I544" s="61">
        <v>16.8</v>
      </c>
      <c r="J544" s="12">
        <f t="shared" si="34"/>
        <v>0</v>
      </c>
      <c r="K544" s="11">
        <f t="shared" si="32"/>
        <v>16.8</v>
      </c>
      <c r="L544" s="70"/>
      <c r="M544" s="9">
        <f t="shared" si="33"/>
        <v>1344</v>
      </c>
      <c r="N544" s="9">
        <f t="shared" si="35"/>
        <v>1344</v>
      </c>
    </row>
    <row r="545" spans="1:14" s="8" customFormat="1" ht="15.75" customHeight="1">
      <c r="A545" s="44" t="s">
        <v>1665</v>
      </c>
      <c r="C545" s="47">
        <v>33178116</v>
      </c>
      <c r="D545" s="56" t="s">
        <v>948</v>
      </c>
      <c r="E545" s="13" t="s">
        <v>0</v>
      </c>
      <c r="F545" s="13">
        <v>460</v>
      </c>
      <c r="G545" s="13">
        <v>25</v>
      </c>
      <c r="H545" s="14" t="s">
        <v>1</v>
      </c>
      <c r="I545" s="61">
        <v>18.900000000000002</v>
      </c>
      <c r="J545" s="12">
        <f t="shared" si="34"/>
        <v>0</v>
      </c>
      <c r="K545" s="11">
        <f t="shared" si="32"/>
        <v>18.900000000000002</v>
      </c>
      <c r="L545" s="70"/>
      <c r="M545" s="9">
        <f t="shared" si="33"/>
        <v>1512</v>
      </c>
      <c r="N545" s="9">
        <f t="shared" si="35"/>
        <v>1512</v>
      </c>
    </row>
    <row r="546" spans="1:14" s="8" customFormat="1">
      <c r="A546" s="44" t="s">
        <v>1666</v>
      </c>
      <c r="C546" s="47">
        <v>33178133</v>
      </c>
      <c r="D546" s="56" t="s">
        <v>949</v>
      </c>
      <c r="E546" s="13" t="s">
        <v>0</v>
      </c>
      <c r="F546" s="13">
        <v>504</v>
      </c>
      <c r="G546" s="13">
        <v>25</v>
      </c>
      <c r="H546" s="14" t="s">
        <v>1</v>
      </c>
      <c r="I546" s="61">
        <v>20.27</v>
      </c>
      <c r="J546" s="12">
        <f t="shared" si="34"/>
        <v>0</v>
      </c>
      <c r="K546" s="11">
        <f t="shared" si="32"/>
        <v>20.27</v>
      </c>
      <c r="L546" s="70"/>
      <c r="M546" s="9">
        <f t="shared" si="33"/>
        <v>1621.6000000000001</v>
      </c>
      <c r="N546" s="9">
        <f t="shared" si="35"/>
        <v>1621.6</v>
      </c>
    </row>
    <row r="547" spans="1:14" s="8" customFormat="1" ht="15.75" customHeight="1">
      <c r="A547" s="44" t="s">
        <v>1667</v>
      </c>
      <c r="C547" s="47">
        <v>33178140</v>
      </c>
      <c r="D547" s="56" t="s">
        <v>950</v>
      </c>
      <c r="E547" s="13" t="s">
        <v>0</v>
      </c>
      <c r="F547" s="13">
        <v>509</v>
      </c>
      <c r="G547" s="13">
        <v>15</v>
      </c>
      <c r="H547" s="14" t="s">
        <v>1</v>
      </c>
      <c r="I547" s="61">
        <v>20.990000000000002</v>
      </c>
      <c r="J547" s="12">
        <f t="shared" si="34"/>
        <v>0</v>
      </c>
      <c r="K547" s="11">
        <f t="shared" si="32"/>
        <v>20.990000000000002</v>
      </c>
      <c r="L547" s="70"/>
      <c r="M547" s="9">
        <f t="shared" si="33"/>
        <v>1679.2</v>
      </c>
      <c r="N547" s="9">
        <f t="shared" si="35"/>
        <v>1679.2</v>
      </c>
    </row>
    <row r="548" spans="1:14" s="8" customFormat="1" ht="15.75" customHeight="1">
      <c r="A548" s="44" t="s">
        <v>1668</v>
      </c>
      <c r="C548" s="47">
        <v>33178169</v>
      </c>
      <c r="D548" s="56" t="s">
        <v>951</v>
      </c>
      <c r="E548" s="13" t="s">
        <v>0</v>
      </c>
      <c r="F548" s="13">
        <v>1073</v>
      </c>
      <c r="G548" s="13">
        <v>15</v>
      </c>
      <c r="H548" s="14" t="s">
        <v>1</v>
      </c>
      <c r="I548" s="61">
        <v>33.24</v>
      </c>
      <c r="J548" s="12">
        <f t="shared" si="34"/>
        <v>0</v>
      </c>
      <c r="K548" s="11">
        <f t="shared" si="32"/>
        <v>33.24</v>
      </c>
      <c r="L548" s="70"/>
      <c r="M548" s="9">
        <f t="shared" si="33"/>
        <v>2659.2000000000003</v>
      </c>
      <c r="N548" s="9">
        <f t="shared" si="35"/>
        <v>2659.2</v>
      </c>
    </row>
    <row r="549" spans="1:14" s="8" customFormat="1">
      <c r="A549" s="44" t="s">
        <v>1669</v>
      </c>
      <c r="C549" s="47">
        <v>33178188</v>
      </c>
      <c r="D549" s="56" t="s">
        <v>952</v>
      </c>
      <c r="E549" s="13" t="s">
        <v>0</v>
      </c>
      <c r="F549" s="13">
        <v>1184</v>
      </c>
      <c r="G549" s="13">
        <v>15</v>
      </c>
      <c r="H549" s="14" t="s">
        <v>1</v>
      </c>
      <c r="I549" s="61">
        <v>34.6</v>
      </c>
      <c r="J549" s="12">
        <f t="shared" si="34"/>
        <v>0</v>
      </c>
      <c r="K549" s="11">
        <f t="shared" si="32"/>
        <v>34.6</v>
      </c>
      <c r="L549" s="70"/>
      <c r="M549" s="9">
        <f t="shared" si="33"/>
        <v>2768</v>
      </c>
      <c r="N549" s="9">
        <f t="shared" si="35"/>
        <v>2768</v>
      </c>
    </row>
    <row r="550" spans="1:14" s="8" customFormat="1">
      <c r="A550" s="44" t="s">
        <v>1670</v>
      </c>
      <c r="C550" s="47">
        <v>33178204</v>
      </c>
      <c r="D550" s="56" t="s">
        <v>953</v>
      </c>
      <c r="E550" s="13" t="s">
        <v>0</v>
      </c>
      <c r="F550" s="13">
        <v>1272</v>
      </c>
      <c r="G550" s="13">
        <v>15</v>
      </c>
      <c r="H550" s="14" t="s">
        <v>1</v>
      </c>
      <c r="I550" s="61">
        <v>35.86</v>
      </c>
      <c r="J550" s="12">
        <f t="shared" si="34"/>
        <v>0</v>
      </c>
      <c r="K550" s="11">
        <f t="shared" si="32"/>
        <v>35.86</v>
      </c>
      <c r="L550" s="70"/>
      <c r="M550" s="9">
        <f t="shared" si="33"/>
        <v>2868.8</v>
      </c>
      <c r="N550" s="9">
        <f t="shared" si="35"/>
        <v>2868.8</v>
      </c>
    </row>
    <row r="551" spans="1:14" s="8" customFormat="1">
      <c r="A551" s="44" t="s">
        <v>1671</v>
      </c>
      <c r="C551" s="47">
        <v>33178213</v>
      </c>
      <c r="D551" s="56" t="s">
        <v>954</v>
      </c>
      <c r="E551" s="13" t="s">
        <v>0</v>
      </c>
      <c r="F551" s="13">
        <v>1314</v>
      </c>
      <c r="G551" s="13">
        <v>15</v>
      </c>
      <c r="H551" s="14" t="s">
        <v>1</v>
      </c>
      <c r="I551" s="61">
        <v>38.800000000000004</v>
      </c>
      <c r="J551" s="12">
        <f t="shared" si="34"/>
        <v>0</v>
      </c>
      <c r="K551" s="11">
        <f t="shared" si="32"/>
        <v>38.800000000000004</v>
      </c>
      <c r="L551" s="70"/>
      <c r="M551" s="9">
        <f t="shared" si="33"/>
        <v>3104</v>
      </c>
      <c r="N551" s="9">
        <f t="shared" si="35"/>
        <v>3104</v>
      </c>
    </row>
    <row r="552" spans="1:14" s="8" customFormat="1">
      <c r="A552" s="44" t="s">
        <v>1672</v>
      </c>
      <c r="C552" s="47">
        <v>33178227</v>
      </c>
      <c r="D552" s="56" t="s">
        <v>955</v>
      </c>
      <c r="E552" s="13" t="s">
        <v>0</v>
      </c>
      <c r="F552" s="13">
        <v>1434</v>
      </c>
      <c r="G552" s="13">
        <v>2</v>
      </c>
      <c r="H552" s="14" t="s">
        <v>1</v>
      </c>
      <c r="I552" s="61">
        <v>39.880000000000003</v>
      </c>
      <c r="J552" s="12">
        <f t="shared" si="34"/>
        <v>0</v>
      </c>
      <c r="K552" s="11">
        <f t="shared" si="32"/>
        <v>39.880000000000003</v>
      </c>
      <c r="L552" s="70"/>
      <c r="M552" s="9">
        <f t="shared" si="33"/>
        <v>3190.4</v>
      </c>
      <c r="N552" s="9">
        <f t="shared" si="35"/>
        <v>3190.4</v>
      </c>
    </row>
    <row r="553" spans="1:14" s="8" customFormat="1">
      <c r="A553" s="44" t="s">
        <v>1673</v>
      </c>
      <c r="C553" s="47">
        <v>33178250</v>
      </c>
      <c r="D553" s="56" t="s">
        <v>956</v>
      </c>
      <c r="E553" s="13" t="s">
        <v>0</v>
      </c>
      <c r="F553" s="13">
        <v>1568</v>
      </c>
      <c r="G553" s="13">
        <v>2</v>
      </c>
      <c r="H553" s="14" t="s">
        <v>1</v>
      </c>
      <c r="I553" s="61">
        <v>42.68</v>
      </c>
      <c r="J553" s="12">
        <f t="shared" si="34"/>
        <v>0</v>
      </c>
      <c r="K553" s="11">
        <f t="shared" si="32"/>
        <v>42.68</v>
      </c>
      <c r="L553" s="70"/>
      <c r="M553" s="9">
        <f t="shared" si="33"/>
        <v>3414.4</v>
      </c>
      <c r="N553" s="9">
        <f t="shared" si="35"/>
        <v>3414.4</v>
      </c>
    </row>
    <row r="554" spans="1:14" s="8" customFormat="1">
      <c r="A554" s="44" t="s">
        <v>1674</v>
      </c>
      <c r="C554" s="47">
        <v>33178275</v>
      </c>
      <c r="D554" s="56" t="s">
        <v>957</v>
      </c>
      <c r="E554" s="13" t="s">
        <v>0</v>
      </c>
      <c r="F554" s="13">
        <v>2327</v>
      </c>
      <c r="G554" s="13">
        <v>2</v>
      </c>
      <c r="H554" s="14" t="s">
        <v>1</v>
      </c>
      <c r="I554" s="61">
        <v>49.84</v>
      </c>
      <c r="J554" s="12">
        <f t="shared" si="34"/>
        <v>0</v>
      </c>
      <c r="K554" s="11">
        <f t="shared" si="32"/>
        <v>49.84</v>
      </c>
      <c r="L554" s="70"/>
      <c r="M554" s="9">
        <f t="shared" si="33"/>
        <v>3987.2000000000003</v>
      </c>
      <c r="N554" s="9">
        <f t="shared" si="35"/>
        <v>3987.2</v>
      </c>
    </row>
    <row r="555" spans="1:14" s="8" customFormat="1">
      <c r="A555" s="44" t="s">
        <v>1675</v>
      </c>
      <c r="C555" s="47">
        <v>33178325</v>
      </c>
      <c r="D555" s="56" t="s">
        <v>958</v>
      </c>
      <c r="E555" s="13" t="s">
        <v>0</v>
      </c>
      <c r="F555" s="13">
        <v>2650</v>
      </c>
      <c r="G555" s="13">
        <v>2</v>
      </c>
      <c r="H555" s="14" t="s">
        <v>1</v>
      </c>
      <c r="I555" s="61">
        <v>55.06</v>
      </c>
      <c r="J555" s="12">
        <f t="shared" si="34"/>
        <v>0</v>
      </c>
      <c r="K555" s="11">
        <f t="shared" si="32"/>
        <v>55.06</v>
      </c>
      <c r="L555" s="70"/>
      <c r="M555" s="9">
        <f t="shared" si="33"/>
        <v>4404.8</v>
      </c>
      <c r="N555" s="9">
        <f t="shared" si="35"/>
        <v>4404.8</v>
      </c>
    </row>
    <row r="556" spans="1:14" s="8" customFormat="1">
      <c r="A556" s="44" t="s">
        <v>1676</v>
      </c>
      <c r="C556" s="47">
        <v>33178364</v>
      </c>
      <c r="D556" s="56" t="s">
        <v>959</v>
      </c>
      <c r="E556" s="13" t="s">
        <v>0</v>
      </c>
      <c r="F556" s="13">
        <v>2940</v>
      </c>
      <c r="G556" s="13">
        <v>2</v>
      </c>
      <c r="H556" s="14" t="s">
        <v>1</v>
      </c>
      <c r="I556" s="61">
        <v>82.13</v>
      </c>
      <c r="J556" s="12">
        <f t="shared" si="34"/>
        <v>0</v>
      </c>
      <c r="K556" s="11">
        <f t="shared" si="32"/>
        <v>82.13</v>
      </c>
      <c r="L556" s="70"/>
      <c r="M556" s="9">
        <f t="shared" si="33"/>
        <v>6570.4000000000005</v>
      </c>
      <c r="N556" s="9">
        <f t="shared" si="35"/>
        <v>6570.4</v>
      </c>
    </row>
    <row r="557" spans="1:14" s="8" customFormat="1">
      <c r="A557" s="44" t="s">
        <v>1677</v>
      </c>
      <c r="C557" s="47">
        <v>33178408</v>
      </c>
      <c r="D557" s="56" t="s">
        <v>960</v>
      </c>
      <c r="E557" s="13" t="s">
        <v>0</v>
      </c>
      <c r="F557" s="13">
        <v>3200</v>
      </c>
      <c r="G557" s="13">
        <v>2</v>
      </c>
      <c r="H557" s="14" t="s">
        <v>1</v>
      </c>
      <c r="I557" s="61">
        <v>86.49</v>
      </c>
      <c r="J557" s="12">
        <f t="shared" si="34"/>
        <v>0</v>
      </c>
      <c r="K557" s="11">
        <f t="shared" si="32"/>
        <v>86.49</v>
      </c>
      <c r="L557" s="70"/>
      <c r="M557" s="9">
        <f t="shared" si="33"/>
        <v>6919.2</v>
      </c>
      <c r="N557" s="9">
        <f t="shared" si="35"/>
        <v>6919.2</v>
      </c>
    </row>
    <row r="558" spans="1:14" s="8" customFormat="1">
      <c r="A558" s="44" t="s">
        <v>1678</v>
      </c>
      <c r="C558" s="47">
        <v>33178458</v>
      </c>
      <c r="D558" s="56" t="s">
        <v>961</v>
      </c>
      <c r="E558" s="13" t="s">
        <v>0</v>
      </c>
      <c r="F558" s="13">
        <v>3700</v>
      </c>
      <c r="G558" s="13">
        <v>2</v>
      </c>
      <c r="H558" s="14" t="s">
        <v>1</v>
      </c>
      <c r="I558" s="61">
        <v>102.7</v>
      </c>
      <c r="J558" s="12">
        <f t="shared" si="34"/>
        <v>0</v>
      </c>
      <c r="K558" s="11">
        <f t="shared" si="32"/>
        <v>102.7</v>
      </c>
      <c r="L558" s="70"/>
      <c r="M558" s="9">
        <f t="shared" si="33"/>
        <v>8216</v>
      </c>
      <c r="N558" s="9">
        <f t="shared" si="35"/>
        <v>8216</v>
      </c>
    </row>
    <row r="559" spans="1:14" s="8" customFormat="1">
      <c r="A559" s="44" t="s">
        <v>1679</v>
      </c>
      <c r="C559" s="47">
        <v>33178509</v>
      </c>
      <c r="D559" s="56" t="s">
        <v>962</v>
      </c>
      <c r="E559" s="13" t="s">
        <v>0</v>
      </c>
      <c r="F559" s="13">
        <v>4040</v>
      </c>
      <c r="G559" s="13">
        <v>2</v>
      </c>
      <c r="H559" s="14" t="s">
        <v>1</v>
      </c>
      <c r="I559" s="61">
        <v>106.17</v>
      </c>
      <c r="J559" s="12">
        <f t="shared" si="34"/>
        <v>0</v>
      </c>
      <c r="K559" s="11">
        <f t="shared" si="32"/>
        <v>106.17</v>
      </c>
      <c r="L559" s="70"/>
      <c r="M559" s="9">
        <f t="shared" si="33"/>
        <v>8493.6</v>
      </c>
      <c r="N559" s="9">
        <f t="shared" si="35"/>
        <v>8493.6</v>
      </c>
    </row>
    <row r="560" spans="1:14" s="8" customFormat="1" ht="15" customHeight="1">
      <c r="A560" s="44" t="s">
        <v>1680</v>
      </c>
      <c r="C560" s="47">
        <v>3393218</v>
      </c>
      <c r="D560" s="56" t="s">
        <v>492</v>
      </c>
      <c r="E560" s="13" t="s">
        <v>0</v>
      </c>
      <c r="F560" s="13">
        <v>200</v>
      </c>
      <c r="G560" s="13">
        <v>25</v>
      </c>
      <c r="H560" s="14"/>
      <c r="I560" s="61">
        <v>7.12</v>
      </c>
      <c r="J560" s="12">
        <f t="shared" si="34"/>
        <v>0</v>
      </c>
      <c r="K560" s="11">
        <f t="shared" si="32"/>
        <v>7.12</v>
      </c>
      <c r="L560" s="70"/>
      <c r="M560" s="9">
        <f t="shared" si="33"/>
        <v>569.6</v>
      </c>
      <c r="N560" s="9">
        <f t="shared" si="35"/>
        <v>569.6</v>
      </c>
    </row>
    <row r="561" spans="1:14" s="8" customFormat="1" ht="15" customHeight="1">
      <c r="A561" s="44" t="s">
        <v>1681</v>
      </c>
      <c r="C561" s="47">
        <v>3393223</v>
      </c>
      <c r="D561" s="56" t="s">
        <v>491</v>
      </c>
      <c r="E561" s="13" t="s">
        <v>0</v>
      </c>
      <c r="F561" s="13">
        <v>200</v>
      </c>
      <c r="G561" s="13">
        <v>25</v>
      </c>
      <c r="H561" s="14"/>
      <c r="I561" s="61">
        <v>7.3</v>
      </c>
      <c r="J561" s="12">
        <f t="shared" si="34"/>
        <v>0</v>
      </c>
      <c r="K561" s="11">
        <f t="shared" si="32"/>
        <v>7.3</v>
      </c>
      <c r="L561" s="70"/>
      <c r="M561" s="9">
        <f t="shared" si="33"/>
        <v>584</v>
      </c>
      <c r="N561" s="9">
        <f t="shared" si="35"/>
        <v>584</v>
      </c>
    </row>
    <row r="562" spans="1:14" s="8" customFormat="1" ht="15" customHeight="1">
      <c r="A562" s="44" t="s">
        <v>1682</v>
      </c>
      <c r="C562" s="47">
        <v>3393228</v>
      </c>
      <c r="D562" s="56" t="s">
        <v>490</v>
      </c>
      <c r="E562" s="13" t="s">
        <v>0</v>
      </c>
      <c r="F562" s="13">
        <v>209</v>
      </c>
      <c r="G562" s="13">
        <v>25</v>
      </c>
      <c r="H562" s="14"/>
      <c r="I562" s="61">
        <v>7.59</v>
      </c>
      <c r="J562" s="12">
        <f t="shared" si="34"/>
        <v>0</v>
      </c>
      <c r="K562" s="11">
        <f t="shared" si="32"/>
        <v>7.59</v>
      </c>
      <c r="L562" s="70"/>
      <c r="M562" s="9">
        <f t="shared" si="33"/>
        <v>607.20000000000005</v>
      </c>
      <c r="N562" s="9">
        <f t="shared" si="35"/>
        <v>607.20000000000005</v>
      </c>
    </row>
    <row r="563" spans="1:14" s="8" customFormat="1" ht="15" customHeight="1">
      <c r="A563" s="44" t="s">
        <v>1683</v>
      </c>
      <c r="C563" s="47">
        <v>3393235</v>
      </c>
      <c r="D563" s="56" t="s">
        <v>489</v>
      </c>
      <c r="E563" s="13" t="s">
        <v>0</v>
      </c>
      <c r="F563" s="13">
        <v>206</v>
      </c>
      <c r="G563" s="13">
        <v>25</v>
      </c>
      <c r="H563" s="14"/>
      <c r="I563" s="61">
        <v>7.83</v>
      </c>
      <c r="J563" s="12">
        <f t="shared" si="34"/>
        <v>0</v>
      </c>
      <c r="K563" s="11">
        <f t="shared" si="32"/>
        <v>7.83</v>
      </c>
      <c r="L563" s="70"/>
      <c r="M563" s="9">
        <f t="shared" si="33"/>
        <v>626.4</v>
      </c>
      <c r="N563" s="9">
        <f t="shared" si="35"/>
        <v>626.4</v>
      </c>
    </row>
    <row r="564" spans="1:14" s="8" customFormat="1" ht="15" customHeight="1">
      <c r="A564" s="44" t="s">
        <v>1684</v>
      </c>
      <c r="C564" s="47">
        <v>3393243</v>
      </c>
      <c r="D564" s="56" t="s">
        <v>488</v>
      </c>
      <c r="E564" s="13" t="s">
        <v>0</v>
      </c>
      <c r="F564" s="13">
        <v>200</v>
      </c>
      <c r="G564" s="13">
        <v>25</v>
      </c>
      <c r="H564" s="14"/>
      <c r="I564" s="61">
        <v>8.8000000000000007</v>
      </c>
      <c r="J564" s="12">
        <f t="shared" si="34"/>
        <v>0</v>
      </c>
      <c r="K564" s="11">
        <f t="shared" si="32"/>
        <v>8.8000000000000007</v>
      </c>
      <c r="L564" s="70"/>
      <c r="M564" s="9">
        <f t="shared" si="33"/>
        <v>704</v>
      </c>
      <c r="N564" s="9">
        <f t="shared" si="35"/>
        <v>704</v>
      </c>
    </row>
    <row r="565" spans="1:14" s="8" customFormat="1" ht="15" customHeight="1">
      <c r="A565" s="44" t="s">
        <v>1685</v>
      </c>
      <c r="C565" s="47">
        <v>3404080</v>
      </c>
      <c r="D565" s="56" t="s">
        <v>487</v>
      </c>
      <c r="E565" s="13" t="s">
        <v>0</v>
      </c>
      <c r="F565" s="13">
        <v>232</v>
      </c>
      <c r="G565" s="13">
        <v>50</v>
      </c>
      <c r="H565" s="14"/>
      <c r="I565" s="61">
        <v>18.82</v>
      </c>
      <c r="J565" s="12">
        <f t="shared" si="34"/>
        <v>0</v>
      </c>
      <c r="K565" s="11">
        <f t="shared" si="32"/>
        <v>18.82</v>
      </c>
      <c r="L565" s="70"/>
      <c r="M565" s="9">
        <f t="shared" si="33"/>
        <v>1505.6000000000001</v>
      </c>
      <c r="N565" s="9">
        <f t="shared" si="35"/>
        <v>1505.6</v>
      </c>
    </row>
    <row r="566" spans="1:14" s="8" customFormat="1" ht="15" customHeight="1">
      <c r="A566" s="44" t="s">
        <v>1686</v>
      </c>
      <c r="C566" s="47">
        <v>3404091</v>
      </c>
      <c r="D566" s="56" t="s">
        <v>486</v>
      </c>
      <c r="E566" s="13" t="s">
        <v>0</v>
      </c>
      <c r="F566" s="13">
        <v>237</v>
      </c>
      <c r="G566" s="13">
        <v>25</v>
      </c>
      <c r="H566" s="14"/>
      <c r="I566" s="61">
        <v>22.1</v>
      </c>
      <c r="J566" s="12">
        <f t="shared" si="34"/>
        <v>0</v>
      </c>
      <c r="K566" s="11">
        <f t="shared" si="32"/>
        <v>22.1</v>
      </c>
      <c r="L566" s="70"/>
      <c r="M566" s="9">
        <f t="shared" si="33"/>
        <v>1768</v>
      </c>
      <c r="N566" s="9">
        <f t="shared" si="35"/>
        <v>1768</v>
      </c>
    </row>
    <row r="567" spans="1:14" s="8" customFormat="1" ht="15" customHeight="1">
      <c r="A567" s="44" t="s">
        <v>1687</v>
      </c>
      <c r="C567" s="47">
        <v>3404114</v>
      </c>
      <c r="D567" s="56" t="s">
        <v>485</v>
      </c>
      <c r="E567" s="13" t="s">
        <v>0</v>
      </c>
      <c r="F567" s="13">
        <v>297</v>
      </c>
      <c r="G567" s="13">
        <v>25</v>
      </c>
      <c r="H567" s="14"/>
      <c r="I567" s="61">
        <v>24.03</v>
      </c>
      <c r="J567" s="12">
        <f t="shared" si="34"/>
        <v>0</v>
      </c>
      <c r="K567" s="11">
        <f t="shared" si="32"/>
        <v>24.03</v>
      </c>
      <c r="L567" s="70"/>
      <c r="M567" s="9">
        <f t="shared" si="33"/>
        <v>1922.4</v>
      </c>
      <c r="N567" s="9">
        <f t="shared" si="35"/>
        <v>1922.4</v>
      </c>
    </row>
    <row r="568" spans="1:14" s="8" customFormat="1" ht="15" customHeight="1">
      <c r="A568" s="44" t="s">
        <v>1688</v>
      </c>
      <c r="C568" s="47">
        <v>3404141</v>
      </c>
      <c r="D568" s="56" t="s">
        <v>484</v>
      </c>
      <c r="E568" s="13" t="s">
        <v>0</v>
      </c>
      <c r="F568" s="13">
        <v>335</v>
      </c>
      <c r="G568" s="13">
        <v>25</v>
      </c>
      <c r="H568" s="14"/>
      <c r="I568" s="61">
        <v>32</v>
      </c>
      <c r="J568" s="12">
        <f t="shared" si="34"/>
        <v>0</v>
      </c>
      <c r="K568" s="11">
        <f t="shared" si="32"/>
        <v>32</v>
      </c>
      <c r="L568" s="70"/>
      <c r="M568" s="9">
        <f t="shared" si="33"/>
        <v>2560</v>
      </c>
      <c r="N568" s="9">
        <f t="shared" si="35"/>
        <v>2560</v>
      </c>
    </row>
    <row r="569" spans="1:14" s="8" customFormat="1" ht="15" customHeight="1">
      <c r="A569" s="44" t="s">
        <v>1689</v>
      </c>
      <c r="C569" s="47">
        <v>3404168</v>
      </c>
      <c r="D569" s="56" t="s">
        <v>483</v>
      </c>
      <c r="E569" s="13" t="s">
        <v>0</v>
      </c>
      <c r="F569" s="13">
        <v>492</v>
      </c>
      <c r="G569" s="13">
        <v>10</v>
      </c>
      <c r="H569" s="14"/>
      <c r="I569" s="61">
        <v>43.02</v>
      </c>
      <c r="J569" s="12">
        <f t="shared" si="34"/>
        <v>0</v>
      </c>
      <c r="K569" s="11">
        <f t="shared" si="32"/>
        <v>43.02</v>
      </c>
      <c r="L569" s="70"/>
      <c r="M569" s="9">
        <f t="shared" si="33"/>
        <v>3441.6</v>
      </c>
      <c r="N569" s="9">
        <f t="shared" si="35"/>
        <v>3441.6</v>
      </c>
    </row>
    <row r="570" spans="1:14" s="8" customFormat="1" ht="15" customHeight="1">
      <c r="A570" s="44" t="s">
        <v>1690</v>
      </c>
      <c r="C570" s="47">
        <v>3408070</v>
      </c>
      <c r="D570" s="56" t="s">
        <v>482</v>
      </c>
      <c r="E570" s="13" t="s">
        <v>0</v>
      </c>
      <c r="F570" s="13">
        <v>378</v>
      </c>
      <c r="G570" s="13">
        <v>10</v>
      </c>
      <c r="H570" s="14"/>
      <c r="I570" s="61">
        <v>19.86</v>
      </c>
      <c r="J570" s="12">
        <f t="shared" si="34"/>
        <v>0</v>
      </c>
      <c r="K570" s="11">
        <f t="shared" si="32"/>
        <v>19.86</v>
      </c>
      <c r="L570" s="70"/>
      <c r="M570" s="9">
        <f t="shared" si="33"/>
        <v>1588.8</v>
      </c>
      <c r="N570" s="9">
        <f t="shared" si="35"/>
        <v>1588.8</v>
      </c>
    </row>
    <row r="571" spans="1:14" s="8" customFormat="1" ht="15" customHeight="1">
      <c r="A571" s="44" t="s">
        <v>1691</v>
      </c>
      <c r="C571" s="47">
        <v>3408075</v>
      </c>
      <c r="D571" s="56" t="s">
        <v>481</v>
      </c>
      <c r="E571" s="13" t="s">
        <v>0</v>
      </c>
      <c r="F571" s="13">
        <v>393</v>
      </c>
      <c r="G571" s="13">
        <v>10</v>
      </c>
      <c r="H571" s="14"/>
      <c r="I571" s="61">
        <v>20.16</v>
      </c>
      <c r="J571" s="12">
        <f t="shared" si="34"/>
        <v>0</v>
      </c>
      <c r="K571" s="11">
        <f t="shared" si="32"/>
        <v>20.16</v>
      </c>
      <c r="L571" s="70"/>
      <c r="M571" s="9">
        <f t="shared" si="33"/>
        <v>1612.8</v>
      </c>
      <c r="N571" s="9">
        <f t="shared" si="35"/>
        <v>1612.8</v>
      </c>
    </row>
    <row r="572" spans="1:14" s="8" customFormat="1" ht="15" customHeight="1">
      <c r="A572" s="44" t="s">
        <v>1692</v>
      </c>
      <c r="C572" s="47">
        <v>3408100</v>
      </c>
      <c r="D572" s="56" t="s">
        <v>480</v>
      </c>
      <c r="E572" s="13" t="s">
        <v>0</v>
      </c>
      <c r="F572" s="13">
        <v>209</v>
      </c>
      <c r="G572" s="13">
        <v>10</v>
      </c>
      <c r="H572" s="14"/>
      <c r="I572" s="61">
        <v>21.23</v>
      </c>
      <c r="J572" s="12">
        <f t="shared" si="34"/>
        <v>0</v>
      </c>
      <c r="K572" s="11">
        <f t="shared" si="32"/>
        <v>21.23</v>
      </c>
      <c r="L572" s="70"/>
      <c r="M572" s="9">
        <f t="shared" si="33"/>
        <v>1698.4</v>
      </c>
      <c r="N572" s="9">
        <f t="shared" si="35"/>
        <v>1698.4</v>
      </c>
    </row>
    <row r="573" spans="1:14" s="8" customFormat="1" ht="15" customHeight="1">
      <c r="A573" s="44" t="s">
        <v>1693</v>
      </c>
      <c r="C573" s="47">
        <v>3408125</v>
      </c>
      <c r="D573" s="56" t="s">
        <v>479</v>
      </c>
      <c r="E573" s="13" t="s">
        <v>0</v>
      </c>
      <c r="F573" s="13">
        <v>493</v>
      </c>
      <c r="G573" s="13">
        <v>10</v>
      </c>
      <c r="H573" s="14"/>
      <c r="I573" s="61">
        <v>27.560000000000002</v>
      </c>
      <c r="J573" s="12">
        <f t="shared" si="34"/>
        <v>0</v>
      </c>
      <c r="K573" s="11">
        <f t="shared" si="32"/>
        <v>27.560000000000002</v>
      </c>
      <c r="L573" s="70"/>
      <c r="M573" s="9">
        <f t="shared" si="33"/>
        <v>2204.8000000000002</v>
      </c>
      <c r="N573" s="9">
        <f t="shared" si="35"/>
        <v>2204.8000000000002</v>
      </c>
    </row>
    <row r="574" spans="1:14" s="8" customFormat="1" ht="15" customHeight="1">
      <c r="A574" s="44" t="s">
        <v>1694</v>
      </c>
      <c r="C574" s="47">
        <v>3408137</v>
      </c>
      <c r="D574" s="56" t="s">
        <v>478</v>
      </c>
      <c r="E574" s="13" t="s">
        <v>0</v>
      </c>
      <c r="F574" s="13">
        <v>540</v>
      </c>
      <c r="G574" s="13">
        <v>10</v>
      </c>
      <c r="H574" s="14"/>
      <c r="I574" s="61">
        <v>42.06</v>
      </c>
      <c r="J574" s="12">
        <f t="shared" si="34"/>
        <v>0</v>
      </c>
      <c r="K574" s="11">
        <f t="shared" si="32"/>
        <v>42.06</v>
      </c>
      <c r="L574" s="70"/>
      <c r="M574" s="9">
        <f t="shared" si="33"/>
        <v>3364.8</v>
      </c>
      <c r="N574" s="9">
        <f t="shared" si="35"/>
        <v>3364.8</v>
      </c>
    </row>
    <row r="575" spans="1:14" s="8" customFormat="1" ht="15" customHeight="1">
      <c r="A575" s="44" t="s">
        <v>1695</v>
      </c>
      <c r="C575" s="47">
        <v>3408150</v>
      </c>
      <c r="D575" s="56" t="s">
        <v>477</v>
      </c>
      <c r="E575" s="13" t="s">
        <v>0</v>
      </c>
      <c r="F575" s="13">
        <v>593</v>
      </c>
      <c r="G575" s="13">
        <v>10</v>
      </c>
      <c r="H575" s="14"/>
      <c r="I575" s="61">
        <v>30.48</v>
      </c>
      <c r="J575" s="12">
        <f t="shared" si="34"/>
        <v>0</v>
      </c>
      <c r="K575" s="11">
        <f t="shared" si="32"/>
        <v>30.48</v>
      </c>
      <c r="L575" s="70"/>
      <c r="M575" s="9">
        <f t="shared" si="33"/>
        <v>2438.4</v>
      </c>
      <c r="N575" s="9">
        <f t="shared" si="35"/>
        <v>2438.4</v>
      </c>
    </row>
    <row r="576" spans="1:14" s="8" customFormat="1" ht="15" customHeight="1">
      <c r="A576" s="44" t="s">
        <v>1696</v>
      </c>
      <c r="C576" s="47">
        <v>3408200</v>
      </c>
      <c r="D576" s="56" t="s">
        <v>476</v>
      </c>
      <c r="E576" s="13" t="s">
        <v>0</v>
      </c>
      <c r="F576" s="13">
        <v>764</v>
      </c>
      <c r="G576" s="13">
        <v>5</v>
      </c>
      <c r="H576" s="14"/>
      <c r="I576" s="61">
        <v>31.14</v>
      </c>
      <c r="J576" s="12">
        <f t="shared" si="34"/>
        <v>0</v>
      </c>
      <c r="K576" s="11">
        <f t="shared" si="32"/>
        <v>31.14</v>
      </c>
      <c r="L576" s="70"/>
      <c r="M576" s="9">
        <f t="shared" si="33"/>
        <v>2491.2000000000003</v>
      </c>
      <c r="N576" s="9">
        <f t="shared" si="35"/>
        <v>2491.2000000000003</v>
      </c>
    </row>
    <row r="577" spans="1:14" s="8" customFormat="1" ht="15" customHeight="1">
      <c r="A577" s="44" t="s">
        <v>1697</v>
      </c>
      <c r="C577" s="47">
        <v>3483018</v>
      </c>
      <c r="D577" s="56" t="s">
        <v>475</v>
      </c>
      <c r="E577" s="13" t="s">
        <v>0</v>
      </c>
      <c r="F577" s="13">
        <v>42</v>
      </c>
      <c r="G577" s="13">
        <v>50</v>
      </c>
      <c r="H577" s="14"/>
      <c r="I577" s="61">
        <v>2.5439999999999996</v>
      </c>
      <c r="J577" s="12">
        <f t="shared" si="34"/>
        <v>0</v>
      </c>
      <c r="K577" s="11">
        <f t="shared" si="32"/>
        <v>2.5439999999999996</v>
      </c>
      <c r="L577" s="70"/>
      <c r="M577" s="9">
        <f t="shared" si="33"/>
        <v>203.52</v>
      </c>
      <c r="N577" s="9">
        <f t="shared" si="35"/>
        <v>203.52</v>
      </c>
    </row>
    <row r="578" spans="1:14" s="8" customFormat="1" ht="15" customHeight="1">
      <c r="A578" s="44" t="s">
        <v>1698</v>
      </c>
      <c r="C578" s="47">
        <v>3483023</v>
      </c>
      <c r="D578" s="56" t="s">
        <v>474</v>
      </c>
      <c r="E578" s="13" t="s">
        <v>0</v>
      </c>
      <c r="F578" s="13">
        <v>50</v>
      </c>
      <c r="G578" s="13">
        <v>50</v>
      </c>
      <c r="H578" s="14"/>
      <c r="I578" s="61">
        <v>2.57</v>
      </c>
      <c r="J578" s="12">
        <f t="shared" si="34"/>
        <v>0</v>
      </c>
      <c r="K578" s="11">
        <f t="shared" si="32"/>
        <v>2.57</v>
      </c>
      <c r="L578" s="70"/>
      <c r="M578" s="9">
        <f t="shared" si="33"/>
        <v>205.6</v>
      </c>
      <c r="N578" s="9">
        <f t="shared" si="35"/>
        <v>205.6</v>
      </c>
    </row>
    <row r="579" spans="1:14" s="8" customFormat="1" ht="15" customHeight="1">
      <c r="A579" s="44" t="s">
        <v>1699</v>
      </c>
      <c r="C579" s="47">
        <v>3483028</v>
      </c>
      <c r="D579" s="56" t="s">
        <v>473</v>
      </c>
      <c r="E579" s="13" t="s">
        <v>0</v>
      </c>
      <c r="F579" s="13">
        <v>54</v>
      </c>
      <c r="G579" s="13">
        <v>50</v>
      </c>
      <c r="H579" s="14"/>
      <c r="I579" s="61">
        <v>2.7239999999999993</v>
      </c>
      <c r="J579" s="12">
        <f t="shared" si="34"/>
        <v>0</v>
      </c>
      <c r="K579" s="11">
        <f t="shared" si="32"/>
        <v>2.7239999999999993</v>
      </c>
      <c r="L579" s="70"/>
      <c r="M579" s="9">
        <f t="shared" si="33"/>
        <v>217.92000000000002</v>
      </c>
      <c r="N579" s="9">
        <f t="shared" si="35"/>
        <v>217.92</v>
      </c>
    </row>
    <row r="580" spans="1:14" s="8" customFormat="1" ht="15" customHeight="1">
      <c r="A580" s="44" t="s">
        <v>1700</v>
      </c>
      <c r="C580" s="47">
        <v>3483035</v>
      </c>
      <c r="D580" s="56" t="s">
        <v>472</v>
      </c>
      <c r="E580" s="13" t="s">
        <v>0</v>
      </c>
      <c r="F580" s="13">
        <v>64</v>
      </c>
      <c r="G580" s="13">
        <v>50</v>
      </c>
      <c r="H580" s="14"/>
      <c r="I580" s="61">
        <v>2.93</v>
      </c>
      <c r="J580" s="12">
        <f t="shared" si="34"/>
        <v>0</v>
      </c>
      <c r="K580" s="11">
        <f t="shared" si="32"/>
        <v>2.93</v>
      </c>
      <c r="L580" s="70"/>
      <c r="M580" s="9">
        <f t="shared" si="33"/>
        <v>234.4</v>
      </c>
      <c r="N580" s="9">
        <f t="shared" si="35"/>
        <v>234.4</v>
      </c>
    </row>
    <row r="581" spans="1:14" s="8" customFormat="1" ht="15" customHeight="1">
      <c r="A581" s="44" t="s">
        <v>1701</v>
      </c>
      <c r="C581" s="47">
        <v>3483043</v>
      </c>
      <c r="D581" s="56" t="s">
        <v>471</v>
      </c>
      <c r="E581" s="13" t="s">
        <v>0</v>
      </c>
      <c r="F581" s="13">
        <v>82</v>
      </c>
      <c r="G581" s="13">
        <v>50</v>
      </c>
      <c r="H581" s="14"/>
      <c r="I581" s="61">
        <v>3.2519999999999998</v>
      </c>
      <c r="J581" s="12">
        <f t="shared" si="34"/>
        <v>0</v>
      </c>
      <c r="K581" s="11">
        <f t="shared" si="32"/>
        <v>3.2519999999999998</v>
      </c>
      <c r="L581" s="70"/>
      <c r="M581" s="9">
        <f t="shared" si="33"/>
        <v>260.16000000000003</v>
      </c>
      <c r="N581" s="9">
        <f t="shared" si="35"/>
        <v>260.16000000000003</v>
      </c>
    </row>
    <row r="582" spans="1:14" s="8" customFormat="1" ht="15" customHeight="1">
      <c r="A582" s="44" t="s">
        <v>1702</v>
      </c>
      <c r="C582" s="47">
        <v>3483053</v>
      </c>
      <c r="D582" s="56" t="s">
        <v>470</v>
      </c>
      <c r="E582" s="13" t="s">
        <v>0</v>
      </c>
      <c r="F582" s="13">
        <v>90</v>
      </c>
      <c r="G582" s="13">
        <v>50</v>
      </c>
      <c r="H582" s="14"/>
      <c r="I582" s="61">
        <v>3.6839999999999997</v>
      </c>
      <c r="J582" s="12">
        <f t="shared" si="34"/>
        <v>0</v>
      </c>
      <c r="K582" s="11">
        <f t="shared" si="32"/>
        <v>3.6839999999999997</v>
      </c>
      <c r="L582" s="70"/>
      <c r="M582" s="9">
        <f t="shared" si="33"/>
        <v>294.72000000000003</v>
      </c>
      <c r="N582" s="9">
        <f t="shared" si="35"/>
        <v>294.72000000000003</v>
      </c>
    </row>
    <row r="583" spans="1:14" s="8" customFormat="1" ht="15" customHeight="1">
      <c r="A583" s="44" t="s">
        <v>1703</v>
      </c>
      <c r="C583" s="47">
        <v>3913016</v>
      </c>
      <c r="D583" s="56" t="s">
        <v>469</v>
      </c>
      <c r="E583" s="13" t="s">
        <v>0</v>
      </c>
      <c r="F583" s="13">
        <v>8</v>
      </c>
      <c r="G583" s="13">
        <v>250</v>
      </c>
      <c r="H583" s="14"/>
      <c r="I583" s="61">
        <v>0.15</v>
      </c>
      <c r="J583" s="12">
        <f t="shared" si="34"/>
        <v>0</v>
      </c>
      <c r="K583" s="11">
        <f t="shared" si="32"/>
        <v>0.15</v>
      </c>
      <c r="L583" s="70"/>
      <c r="M583" s="9">
        <f t="shared" si="33"/>
        <v>12</v>
      </c>
      <c r="N583" s="9">
        <f t="shared" si="35"/>
        <v>12</v>
      </c>
    </row>
    <row r="584" spans="1:14" s="8" customFormat="1" ht="15" customHeight="1">
      <c r="A584" s="44" t="s">
        <v>1704</v>
      </c>
      <c r="C584" s="47">
        <v>3913020</v>
      </c>
      <c r="D584" s="56" t="s">
        <v>468</v>
      </c>
      <c r="E584" s="13" t="s">
        <v>0</v>
      </c>
      <c r="F584" s="13">
        <v>10</v>
      </c>
      <c r="G584" s="13">
        <v>250</v>
      </c>
      <c r="H584" s="14"/>
      <c r="I584" s="61">
        <v>0.18</v>
      </c>
      <c r="J584" s="12">
        <f t="shared" si="34"/>
        <v>0</v>
      </c>
      <c r="K584" s="11">
        <f t="shared" si="32"/>
        <v>0.18</v>
      </c>
      <c r="L584" s="70"/>
      <c r="M584" s="9">
        <f t="shared" si="33"/>
        <v>14.4</v>
      </c>
      <c r="N584" s="9">
        <f t="shared" si="35"/>
        <v>14.4</v>
      </c>
    </row>
    <row r="585" spans="1:14" s="8" customFormat="1" ht="15" customHeight="1">
      <c r="A585" s="44" t="s">
        <v>1705</v>
      </c>
      <c r="C585" s="47">
        <v>3913025</v>
      </c>
      <c r="D585" s="56" t="s">
        <v>467</v>
      </c>
      <c r="E585" s="13" t="s">
        <v>0</v>
      </c>
      <c r="F585" s="13">
        <v>12</v>
      </c>
      <c r="G585" s="13">
        <v>250</v>
      </c>
      <c r="H585" s="14"/>
      <c r="I585" s="61">
        <v>0.20400000000000001</v>
      </c>
      <c r="J585" s="12">
        <f t="shared" si="34"/>
        <v>0</v>
      </c>
      <c r="K585" s="11">
        <f t="shared" si="32"/>
        <v>0.20400000000000001</v>
      </c>
      <c r="L585" s="70"/>
      <c r="M585" s="9">
        <f t="shared" si="33"/>
        <v>16.32</v>
      </c>
      <c r="N585" s="9">
        <f t="shared" si="35"/>
        <v>16.32</v>
      </c>
    </row>
    <row r="586" spans="1:14" s="8" customFormat="1" ht="15" customHeight="1">
      <c r="A586" s="44" t="s">
        <v>1706</v>
      </c>
      <c r="C586" s="47">
        <v>3913028</v>
      </c>
      <c r="D586" s="56" t="s">
        <v>466</v>
      </c>
      <c r="E586" s="13" t="s">
        <v>0</v>
      </c>
      <c r="F586" s="13">
        <v>12</v>
      </c>
      <c r="G586" s="13">
        <v>250</v>
      </c>
      <c r="H586" s="14"/>
      <c r="I586" s="61">
        <v>0.20400000000000001</v>
      </c>
      <c r="J586" s="12">
        <f t="shared" si="34"/>
        <v>0</v>
      </c>
      <c r="K586" s="11">
        <f t="shared" si="32"/>
        <v>0.20400000000000001</v>
      </c>
      <c r="L586" s="70"/>
      <c r="M586" s="9">
        <f t="shared" si="33"/>
        <v>16.32</v>
      </c>
      <c r="N586" s="9">
        <f t="shared" si="35"/>
        <v>16.32</v>
      </c>
    </row>
    <row r="587" spans="1:14" s="8" customFormat="1" ht="15" customHeight="1">
      <c r="A587" s="44" t="s">
        <v>1707</v>
      </c>
      <c r="C587" s="47">
        <v>3913216</v>
      </c>
      <c r="D587" s="56" t="s">
        <v>465</v>
      </c>
      <c r="E587" s="13" t="s">
        <v>0</v>
      </c>
      <c r="F587" s="13">
        <v>13</v>
      </c>
      <c r="G587" s="13">
        <v>250</v>
      </c>
      <c r="H587" s="14"/>
      <c r="I587" s="61">
        <v>0.28000000000000003</v>
      </c>
      <c r="J587" s="12">
        <f t="shared" si="34"/>
        <v>0</v>
      </c>
      <c r="K587" s="11">
        <f t="shared" si="32"/>
        <v>0.28000000000000003</v>
      </c>
      <c r="L587" s="70"/>
      <c r="M587" s="9">
        <f t="shared" si="33"/>
        <v>22.400000000000002</v>
      </c>
      <c r="N587" s="9">
        <f t="shared" si="35"/>
        <v>22.4</v>
      </c>
    </row>
    <row r="588" spans="1:14" s="8" customFormat="1" ht="15" customHeight="1">
      <c r="A588" s="44" t="s">
        <v>1708</v>
      </c>
      <c r="C588" s="47">
        <v>3913220</v>
      </c>
      <c r="D588" s="56" t="s">
        <v>464</v>
      </c>
      <c r="E588" s="13" t="s">
        <v>0</v>
      </c>
      <c r="F588" s="13">
        <v>17</v>
      </c>
      <c r="G588" s="13">
        <v>250</v>
      </c>
      <c r="H588" s="14"/>
      <c r="I588" s="61">
        <v>0.3</v>
      </c>
      <c r="J588" s="12">
        <f t="shared" si="34"/>
        <v>0</v>
      </c>
      <c r="K588" s="11">
        <f t="shared" si="32"/>
        <v>0.3</v>
      </c>
      <c r="L588" s="70"/>
      <c r="M588" s="9">
        <f t="shared" si="33"/>
        <v>24</v>
      </c>
      <c r="N588" s="9">
        <f t="shared" si="35"/>
        <v>24</v>
      </c>
    </row>
    <row r="589" spans="1:14" s="8" customFormat="1" ht="15" customHeight="1">
      <c r="A589" s="44" t="s">
        <v>1709</v>
      </c>
      <c r="C589" s="47">
        <v>3913225</v>
      </c>
      <c r="D589" s="56" t="s">
        <v>463</v>
      </c>
      <c r="E589" s="13" t="s">
        <v>0</v>
      </c>
      <c r="F589" s="13">
        <v>22</v>
      </c>
      <c r="G589" s="13">
        <v>250</v>
      </c>
      <c r="H589" s="14"/>
      <c r="I589" s="61">
        <v>0.3</v>
      </c>
      <c r="J589" s="12">
        <f t="shared" si="34"/>
        <v>0</v>
      </c>
      <c r="K589" s="11">
        <f t="shared" si="32"/>
        <v>0.3</v>
      </c>
      <c r="L589" s="70"/>
      <c r="M589" s="9">
        <f t="shared" si="33"/>
        <v>24</v>
      </c>
      <c r="N589" s="9">
        <f t="shared" si="35"/>
        <v>24</v>
      </c>
    </row>
    <row r="590" spans="1:14" s="8" customFormat="1" ht="15" customHeight="1">
      <c r="A590" s="44" t="s">
        <v>1710</v>
      </c>
      <c r="C590" s="47">
        <v>3913228</v>
      </c>
      <c r="D590" s="56" t="s">
        <v>462</v>
      </c>
      <c r="E590" s="13" t="s">
        <v>0</v>
      </c>
      <c r="F590" s="13">
        <v>24</v>
      </c>
      <c r="G590" s="13">
        <v>250</v>
      </c>
      <c r="H590" s="14"/>
      <c r="I590" s="61">
        <v>0.4</v>
      </c>
      <c r="J590" s="12">
        <f t="shared" si="34"/>
        <v>0</v>
      </c>
      <c r="K590" s="11">
        <f t="shared" si="32"/>
        <v>0.4</v>
      </c>
      <c r="L590" s="70"/>
      <c r="M590" s="9">
        <f t="shared" si="33"/>
        <v>32</v>
      </c>
      <c r="N590" s="9">
        <f t="shared" si="35"/>
        <v>32</v>
      </c>
    </row>
    <row r="591" spans="1:14" s="8" customFormat="1" ht="15" customHeight="1">
      <c r="A591" s="44" t="s">
        <v>1711</v>
      </c>
      <c r="C591" s="47">
        <v>4323070</v>
      </c>
      <c r="D591" s="56" t="s">
        <v>431</v>
      </c>
      <c r="E591" s="13" t="s">
        <v>0</v>
      </c>
      <c r="F591" s="13">
        <v>1882</v>
      </c>
      <c r="G591" s="13">
        <v>125</v>
      </c>
      <c r="H591" s="14"/>
      <c r="I591" s="61">
        <v>50.64</v>
      </c>
      <c r="J591" s="12">
        <f t="shared" si="34"/>
        <v>0</v>
      </c>
      <c r="K591" s="11">
        <f t="shared" si="32"/>
        <v>50.64</v>
      </c>
      <c r="L591" s="70"/>
      <c r="M591" s="9">
        <f t="shared" si="33"/>
        <v>4051.2000000000003</v>
      </c>
      <c r="N591" s="9">
        <f t="shared" si="35"/>
        <v>4051.2</v>
      </c>
    </row>
    <row r="592" spans="1:14" s="8" customFormat="1" ht="15" customHeight="1">
      <c r="A592" s="44" t="s">
        <v>1712</v>
      </c>
      <c r="C592" s="47">
        <v>4323080</v>
      </c>
      <c r="D592" s="56" t="s">
        <v>430</v>
      </c>
      <c r="E592" s="13" t="s">
        <v>0</v>
      </c>
      <c r="F592" s="13">
        <v>1950</v>
      </c>
      <c r="G592" s="13">
        <v>1</v>
      </c>
      <c r="H592" s="14"/>
      <c r="I592" s="61">
        <v>51.56</v>
      </c>
      <c r="J592" s="12">
        <f t="shared" si="34"/>
        <v>0</v>
      </c>
      <c r="K592" s="11">
        <f t="shared" si="32"/>
        <v>51.56</v>
      </c>
      <c r="L592" s="70"/>
      <c r="M592" s="9">
        <f t="shared" si="33"/>
        <v>4124.8</v>
      </c>
      <c r="N592" s="9">
        <f t="shared" si="35"/>
        <v>4124.8</v>
      </c>
    </row>
    <row r="593" spans="1:14" s="8" customFormat="1" ht="15" customHeight="1">
      <c r="A593" s="44" t="s">
        <v>1713</v>
      </c>
      <c r="C593" s="47">
        <v>4323100</v>
      </c>
      <c r="D593" s="56" t="s">
        <v>429</v>
      </c>
      <c r="E593" s="13" t="s">
        <v>0</v>
      </c>
      <c r="F593" s="13">
        <v>2000</v>
      </c>
      <c r="G593" s="13">
        <v>1</v>
      </c>
      <c r="H593" s="14"/>
      <c r="I593" s="61">
        <v>49.85</v>
      </c>
      <c r="J593" s="12">
        <f t="shared" si="34"/>
        <v>0</v>
      </c>
      <c r="K593" s="11">
        <f t="shared" si="32"/>
        <v>49.85</v>
      </c>
      <c r="L593" s="70"/>
      <c r="M593" s="9">
        <f t="shared" si="33"/>
        <v>3988</v>
      </c>
      <c r="N593" s="9">
        <f t="shared" si="35"/>
        <v>3988</v>
      </c>
    </row>
    <row r="594" spans="1:14" s="8" customFormat="1" ht="15" customHeight="1">
      <c r="A594" s="44" t="s">
        <v>1714</v>
      </c>
      <c r="C594" s="47">
        <v>4323125</v>
      </c>
      <c r="D594" s="56" t="s">
        <v>428</v>
      </c>
      <c r="E594" s="13" t="s">
        <v>0</v>
      </c>
      <c r="F594" s="13">
        <v>2300</v>
      </c>
      <c r="G594" s="13">
        <v>1</v>
      </c>
      <c r="H594" s="14"/>
      <c r="I594" s="61">
        <v>60.53</v>
      </c>
      <c r="J594" s="12">
        <f t="shared" si="34"/>
        <v>0</v>
      </c>
      <c r="K594" s="11">
        <f t="shared" si="32"/>
        <v>60.53</v>
      </c>
      <c r="L594" s="70"/>
      <c r="M594" s="9">
        <f t="shared" si="33"/>
        <v>4842.4000000000005</v>
      </c>
      <c r="N594" s="9">
        <f t="shared" si="35"/>
        <v>4842.4000000000005</v>
      </c>
    </row>
    <row r="595" spans="1:14" s="8" customFormat="1" ht="15" customHeight="1">
      <c r="A595" s="44" t="s">
        <v>1715</v>
      </c>
      <c r="C595" s="47">
        <v>4323150</v>
      </c>
      <c r="D595" s="56" t="s">
        <v>427</v>
      </c>
      <c r="E595" s="13" t="s">
        <v>0</v>
      </c>
      <c r="F595" s="13">
        <v>2300</v>
      </c>
      <c r="G595" s="13">
        <v>1</v>
      </c>
      <c r="H595" s="14"/>
      <c r="I595" s="61">
        <v>65.63</v>
      </c>
      <c r="J595" s="12">
        <f t="shared" si="34"/>
        <v>0</v>
      </c>
      <c r="K595" s="11">
        <f t="shared" ref="K595:K656" si="36">I595*((100-J595)/100)</f>
        <v>65.63</v>
      </c>
      <c r="L595" s="70"/>
      <c r="M595" s="9">
        <f t="shared" ref="M595:M656" si="37">_xlfn.CEILING.MATH(I595*$N$2,0.02)</f>
        <v>5250.4000000000005</v>
      </c>
      <c r="N595" s="9">
        <f t="shared" si="35"/>
        <v>5250.4</v>
      </c>
    </row>
    <row r="596" spans="1:14" s="8" customFormat="1" ht="15" customHeight="1">
      <c r="A596" s="44" t="s">
        <v>1716</v>
      </c>
      <c r="C596" s="47">
        <v>4323200</v>
      </c>
      <c r="D596" s="56" t="s">
        <v>963</v>
      </c>
      <c r="E596" s="13" t="s">
        <v>0</v>
      </c>
      <c r="F596" s="13">
        <v>2982</v>
      </c>
      <c r="G596" s="13">
        <v>1</v>
      </c>
      <c r="H596" s="14"/>
      <c r="I596" s="61">
        <v>63.4</v>
      </c>
      <c r="J596" s="12">
        <f t="shared" si="34"/>
        <v>0</v>
      </c>
      <c r="K596" s="11">
        <f t="shared" si="36"/>
        <v>63.4</v>
      </c>
      <c r="L596" s="70"/>
      <c r="M596" s="9">
        <f t="shared" si="37"/>
        <v>5072</v>
      </c>
      <c r="N596" s="9">
        <f t="shared" si="35"/>
        <v>5072</v>
      </c>
    </row>
    <row r="597" spans="1:14" s="8" customFormat="1" ht="15" customHeight="1">
      <c r="A597" s="44" t="s">
        <v>1717</v>
      </c>
      <c r="C597" s="47">
        <v>4503027</v>
      </c>
      <c r="D597" s="56" t="s">
        <v>426</v>
      </c>
      <c r="E597" s="13" t="s">
        <v>0</v>
      </c>
      <c r="F597" s="13">
        <v>148</v>
      </c>
      <c r="G597" s="13">
        <v>25</v>
      </c>
      <c r="H597" s="14"/>
      <c r="I597" s="61">
        <v>7.0600000000000005</v>
      </c>
      <c r="J597" s="12">
        <f t="shared" si="34"/>
        <v>0</v>
      </c>
      <c r="K597" s="11">
        <f t="shared" si="36"/>
        <v>7.0600000000000005</v>
      </c>
      <c r="L597" s="70"/>
      <c r="M597" s="9">
        <f t="shared" si="37"/>
        <v>564.80000000000007</v>
      </c>
      <c r="N597" s="9">
        <f t="shared" si="35"/>
        <v>564.80000000000007</v>
      </c>
    </row>
    <row r="598" spans="1:14" s="8" customFormat="1" ht="15" customHeight="1">
      <c r="A598" s="44" t="s">
        <v>1718</v>
      </c>
      <c r="C598" s="47">
        <v>4503033</v>
      </c>
      <c r="D598" s="56" t="s">
        <v>425</v>
      </c>
      <c r="E598" s="13" t="s">
        <v>0</v>
      </c>
      <c r="F598" s="13">
        <v>158</v>
      </c>
      <c r="G598" s="13">
        <v>25</v>
      </c>
      <c r="H598" s="14"/>
      <c r="I598" s="61">
        <v>7.992</v>
      </c>
      <c r="J598" s="12">
        <f t="shared" ref="J598:J659" si="38">$J$13</f>
        <v>0</v>
      </c>
      <c r="K598" s="11">
        <f t="shared" si="36"/>
        <v>7.992</v>
      </c>
      <c r="L598" s="70"/>
      <c r="M598" s="9">
        <f t="shared" si="37"/>
        <v>639.36</v>
      </c>
      <c r="N598" s="9">
        <f t="shared" si="35"/>
        <v>639.36</v>
      </c>
    </row>
    <row r="599" spans="1:14" s="8" customFormat="1" ht="15" customHeight="1">
      <c r="A599" s="44" t="s">
        <v>1719</v>
      </c>
      <c r="C599" s="47">
        <v>4503042</v>
      </c>
      <c r="D599" s="56" t="s">
        <v>424</v>
      </c>
      <c r="E599" s="13" t="s">
        <v>0</v>
      </c>
      <c r="F599" s="13">
        <v>178</v>
      </c>
      <c r="G599" s="13">
        <v>25</v>
      </c>
      <c r="H599" s="14"/>
      <c r="I599" s="61">
        <v>9.24</v>
      </c>
      <c r="J599" s="12">
        <f t="shared" si="38"/>
        <v>0</v>
      </c>
      <c r="K599" s="11">
        <f t="shared" si="36"/>
        <v>9.24</v>
      </c>
      <c r="L599" s="70"/>
      <c r="M599" s="9">
        <f t="shared" si="37"/>
        <v>739.2</v>
      </c>
      <c r="N599" s="9">
        <f t="shared" si="35"/>
        <v>739.2</v>
      </c>
    </row>
    <row r="600" spans="1:14" s="8" customFormat="1" ht="15" customHeight="1">
      <c r="A600" s="44" t="s">
        <v>1720</v>
      </c>
      <c r="C600" s="47">
        <v>4503048</v>
      </c>
      <c r="D600" s="56" t="s">
        <v>423</v>
      </c>
      <c r="E600" s="13" t="s">
        <v>0</v>
      </c>
      <c r="F600" s="13">
        <v>185</v>
      </c>
      <c r="G600" s="13">
        <v>25</v>
      </c>
      <c r="H600" s="14"/>
      <c r="I600" s="61">
        <v>9.27</v>
      </c>
      <c r="J600" s="12">
        <f t="shared" si="38"/>
        <v>0</v>
      </c>
      <c r="K600" s="11">
        <f t="shared" si="36"/>
        <v>9.27</v>
      </c>
      <c r="L600" s="70"/>
      <c r="M600" s="9">
        <f t="shared" si="37"/>
        <v>741.6</v>
      </c>
      <c r="N600" s="9">
        <f t="shared" si="35"/>
        <v>741.6</v>
      </c>
    </row>
    <row r="601" spans="1:14" s="8" customFormat="1" ht="15" customHeight="1">
      <c r="A601" s="44" t="s">
        <v>1721</v>
      </c>
      <c r="C601" s="47">
        <v>4503060</v>
      </c>
      <c r="D601" s="56" t="s">
        <v>422</v>
      </c>
      <c r="E601" s="13" t="s">
        <v>0</v>
      </c>
      <c r="F601" s="13">
        <v>209</v>
      </c>
      <c r="G601" s="13">
        <v>25</v>
      </c>
      <c r="H601" s="14"/>
      <c r="I601" s="61">
        <v>9.4319999999999986</v>
      </c>
      <c r="J601" s="12">
        <f t="shared" si="38"/>
        <v>0</v>
      </c>
      <c r="K601" s="11">
        <f t="shared" si="36"/>
        <v>9.4319999999999986</v>
      </c>
      <c r="L601" s="70"/>
      <c r="M601" s="9">
        <f t="shared" si="37"/>
        <v>754.56000000000006</v>
      </c>
      <c r="N601" s="9">
        <f t="shared" ref="N601:N662" si="39">M601*(100-J601)/100</f>
        <v>754.56</v>
      </c>
    </row>
    <row r="602" spans="1:14" s="8" customFormat="1" ht="15" customHeight="1">
      <c r="A602" s="44" t="s">
        <v>1722</v>
      </c>
      <c r="C602" s="47">
        <v>4503076</v>
      </c>
      <c r="D602" s="56" t="s">
        <v>421</v>
      </c>
      <c r="E602" s="13" t="s">
        <v>0</v>
      </c>
      <c r="F602" s="13">
        <v>276</v>
      </c>
      <c r="G602" s="13">
        <v>25</v>
      </c>
      <c r="H602" s="14"/>
      <c r="I602" s="61">
        <v>10.02</v>
      </c>
      <c r="J602" s="12">
        <f t="shared" si="38"/>
        <v>0</v>
      </c>
      <c r="K602" s="11">
        <f t="shared" si="36"/>
        <v>10.02</v>
      </c>
      <c r="L602" s="70"/>
      <c r="M602" s="9">
        <f t="shared" si="37"/>
        <v>801.6</v>
      </c>
      <c r="N602" s="9">
        <f t="shared" si="39"/>
        <v>801.6</v>
      </c>
    </row>
    <row r="603" spans="1:14" s="8" customFormat="1" ht="15" customHeight="1">
      <c r="A603" s="44" t="s">
        <v>1723</v>
      </c>
      <c r="C603" s="47">
        <v>4503089</v>
      </c>
      <c r="D603" s="56" t="s">
        <v>420</v>
      </c>
      <c r="E603" s="13" t="s">
        <v>0</v>
      </c>
      <c r="F603" s="13">
        <v>309</v>
      </c>
      <c r="G603" s="13">
        <v>25</v>
      </c>
      <c r="H603" s="14"/>
      <c r="I603" s="61">
        <v>10.98</v>
      </c>
      <c r="J603" s="12">
        <f t="shared" si="38"/>
        <v>0</v>
      </c>
      <c r="K603" s="11">
        <f t="shared" si="36"/>
        <v>10.98</v>
      </c>
      <c r="L603" s="70"/>
      <c r="M603" s="9">
        <f t="shared" si="37"/>
        <v>878.4</v>
      </c>
      <c r="N603" s="9">
        <f t="shared" si="39"/>
        <v>878.4</v>
      </c>
    </row>
    <row r="604" spans="1:14" s="8" customFormat="1" ht="15" customHeight="1">
      <c r="A604" s="44" t="s">
        <v>1724</v>
      </c>
      <c r="C604" s="47">
        <v>4503114</v>
      </c>
      <c r="D604" s="56" t="s">
        <v>419</v>
      </c>
      <c r="E604" s="13" t="s">
        <v>0</v>
      </c>
      <c r="F604" s="13">
        <v>349</v>
      </c>
      <c r="G604" s="13">
        <v>25</v>
      </c>
      <c r="H604" s="14"/>
      <c r="I604" s="61">
        <v>11.75</v>
      </c>
      <c r="J604" s="12">
        <f t="shared" si="38"/>
        <v>0</v>
      </c>
      <c r="K604" s="11">
        <f t="shared" si="36"/>
        <v>11.75</v>
      </c>
      <c r="L604" s="70"/>
      <c r="M604" s="9">
        <f t="shared" si="37"/>
        <v>940</v>
      </c>
      <c r="N604" s="9">
        <f t="shared" si="39"/>
        <v>940</v>
      </c>
    </row>
    <row r="605" spans="1:14" s="8" customFormat="1" ht="15" customHeight="1">
      <c r="A605" s="44" t="s">
        <v>1725</v>
      </c>
      <c r="C605" s="47">
        <v>4503139</v>
      </c>
      <c r="D605" s="56" t="s">
        <v>418</v>
      </c>
      <c r="E605" s="13" t="s">
        <v>0</v>
      </c>
      <c r="F605" s="13">
        <v>408</v>
      </c>
      <c r="G605" s="13">
        <v>25</v>
      </c>
      <c r="H605" s="14"/>
      <c r="I605" s="61">
        <v>16.14</v>
      </c>
      <c r="J605" s="12">
        <f t="shared" si="38"/>
        <v>0</v>
      </c>
      <c r="K605" s="11">
        <f t="shared" si="36"/>
        <v>16.14</v>
      </c>
      <c r="L605" s="70"/>
      <c r="M605" s="9">
        <f t="shared" si="37"/>
        <v>1291.2</v>
      </c>
      <c r="N605" s="9">
        <f t="shared" si="39"/>
        <v>1291.2</v>
      </c>
    </row>
    <row r="606" spans="1:14" s="8" customFormat="1" ht="15" customHeight="1">
      <c r="A606" s="44" t="s">
        <v>1726</v>
      </c>
      <c r="C606" s="47">
        <v>4503168</v>
      </c>
      <c r="D606" s="56" t="s">
        <v>417</v>
      </c>
      <c r="E606" s="13" t="s">
        <v>0</v>
      </c>
      <c r="F606" s="13">
        <v>802</v>
      </c>
      <c r="G606" s="13">
        <v>15</v>
      </c>
      <c r="H606" s="14"/>
      <c r="I606" s="61">
        <v>16.72</v>
      </c>
      <c r="J606" s="12">
        <f t="shared" si="38"/>
        <v>0</v>
      </c>
      <c r="K606" s="11">
        <f t="shared" si="36"/>
        <v>16.72</v>
      </c>
      <c r="L606" s="70"/>
      <c r="M606" s="9">
        <f t="shared" si="37"/>
        <v>1337.6000000000001</v>
      </c>
      <c r="N606" s="9">
        <f t="shared" si="39"/>
        <v>1337.6</v>
      </c>
    </row>
    <row r="607" spans="1:14" s="8" customFormat="1" ht="15" customHeight="1">
      <c r="A607" s="44" t="s">
        <v>1727</v>
      </c>
      <c r="C607" s="47">
        <v>4503219</v>
      </c>
      <c r="D607" s="56" t="s">
        <v>416</v>
      </c>
      <c r="E607" s="13" t="s">
        <v>0</v>
      </c>
      <c r="F607" s="13">
        <v>1021</v>
      </c>
      <c r="G607" s="13">
        <v>15</v>
      </c>
      <c r="H607" s="14"/>
      <c r="I607" s="61">
        <v>20.240000000000002</v>
      </c>
      <c r="J607" s="12">
        <f t="shared" si="38"/>
        <v>0</v>
      </c>
      <c r="K607" s="11">
        <f t="shared" si="36"/>
        <v>20.240000000000002</v>
      </c>
      <c r="L607" s="70"/>
      <c r="M607" s="9">
        <f t="shared" si="37"/>
        <v>1619.2</v>
      </c>
      <c r="N607" s="9">
        <f t="shared" si="39"/>
        <v>1619.2</v>
      </c>
    </row>
    <row r="608" spans="1:14" s="8" customFormat="1" ht="15" customHeight="1">
      <c r="A608" s="44" t="s">
        <v>1728</v>
      </c>
      <c r="C608" s="47">
        <v>4535021</v>
      </c>
      <c r="D608" s="56" t="s">
        <v>964</v>
      </c>
      <c r="E608" s="13" t="s">
        <v>0</v>
      </c>
      <c r="F608" s="13">
        <v>29</v>
      </c>
      <c r="G608" s="13">
        <v>100</v>
      </c>
      <c r="H608" s="14"/>
      <c r="I608" s="61">
        <v>1.0920000000000001</v>
      </c>
      <c r="J608" s="12">
        <f t="shared" si="38"/>
        <v>0</v>
      </c>
      <c r="K608" s="11">
        <f t="shared" si="36"/>
        <v>1.0920000000000001</v>
      </c>
      <c r="L608" s="70"/>
      <c r="M608" s="9">
        <f t="shared" si="37"/>
        <v>87.36</v>
      </c>
      <c r="N608" s="9">
        <f t="shared" si="39"/>
        <v>87.36</v>
      </c>
    </row>
    <row r="609" spans="1:14" s="8" customFormat="1" ht="15" customHeight="1">
      <c r="A609" s="44" t="s">
        <v>1729</v>
      </c>
      <c r="C609" s="47">
        <v>4535027</v>
      </c>
      <c r="D609" s="56" t="s">
        <v>415</v>
      </c>
      <c r="E609" s="13" t="s">
        <v>0</v>
      </c>
      <c r="F609" s="13">
        <v>31</v>
      </c>
      <c r="G609" s="13">
        <v>100</v>
      </c>
      <c r="H609" s="14"/>
      <c r="I609" s="61">
        <v>1.0920000000000001</v>
      </c>
      <c r="J609" s="12">
        <f t="shared" si="38"/>
        <v>0</v>
      </c>
      <c r="K609" s="11">
        <f t="shared" si="36"/>
        <v>1.0920000000000001</v>
      </c>
      <c r="L609" s="70"/>
      <c r="M609" s="9">
        <f t="shared" si="37"/>
        <v>87.36</v>
      </c>
      <c r="N609" s="9">
        <f t="shared" si="39"/>
        <v>87.36</v>
      </c>
    </row>
    <row r="610" spans="1:14" s="8" customFormat="1" ht="15" customHeight="1">
      <c r="A610" s="44" t="s">
        <v>1730</v>
      </c>
      <c r="C610" s="47">
        <v>4535034</v>
      </c>
      <c r="D610" s="56" t="s">
        <v>414</v>
      </c>
      <c r="E610" s="13" t="s">
        <v>0</v>
      </c>
      <c r="F610" s="13">
        <v>32</v>
      </c>
      <c r="G610" s="13">
        <v>100</v>
      </c>
      <c r="H610" s="14"/>
      <c r="I610" s="61">
        <v>1.1519999999999999</v>
      </c>
      <c r="J610" s="12">
        <f t="shared" si="38"/>
        <v>0</v>
      </c>
      <c r="K610" s="11">
        <f t="shared" si="36"/>
        <v>1.1519999999999999</v>
      </c>
      <c r="L610" s="70"/>
      <c r="M610" s="9">
        <f t="shared" si="37"/>
        <v>92.16</v>
      </c>
      <c r="N610" s="9">
        <f t="shared" si="39"/>
        <v>92.16</v>
      </c>
    </row>
    <row r="611" spans="1:14" s="8" customFormat="1" ht="15" customHeight="1">
      <c r="A611" s="44" t="s">
        <v>1731</v>
      </c>
      <c r="C611" s="47">
        <v>4535042</v>
      </c>
      <c r="D611" s="56" t="s">
        <v>413</v>
      </c>
      <c r="E611" s="13" t="s">
        <v>0</v>
      </c>
      <c r="F611" s="13">
        <v>38</v>
      </c>
      <c r="G611" s="13">
        <v>100</v>
      </c>
      <c r="H611" s="14"/>
      <c r="I611" s="61">
        <v>1.29</v>
      </c>
      <c r="J611" s="12">
        <f t="shared" si="38"/>
        <v>0</v>
      </c>
      <c r="K611" s="11">
        <f t="shared" si="36"/>
        <v>1.29</v>
      </c>
      <c r="L611" s="70"/>
      <c r="M611" s="9">
        <f t="shared" si="37"/>
        <v>103.2</v>
      </c>
      <c r="N611" s="9">
        <f t="shared" si="39"/>
        <v>103.2</v>
      </c>
    </row>
    <row r="612" spans="1:14" s="8" customFormat="1" ht="15" customHeight="1">
      <c r="A612" s="44" t="s">
        <v>1732</v>
      </c>
      <c r="C612" s="47">
        <v>4535048</v>
      </c>
      <c r="D612" s="56" t="s">
        <v>412</v>
      </c>
      <c r="E612" s="13" t="s">
        <v>0</v>
      </c>
      <c r="F612" s="13">
        <v>45</v>
      </c>
      <c r="G612" s="13">
        <v>100</v>
      </c>
      <c r="H612" s="14"/>
      <c r="I612" s="61">
        <v>1.3</v>
      </c>
      <c r="J612" s="12">
        <f t="shared" si="38"/>
        <v>0</v>
      </c>
      <c r="K612" s="11">
        <f t="shared" si="36"/>
        <v>1.3</v>
      </c>
      <c r="L612" s="70"/>
      <c r="M612" s="9">
        <f t="shared" si="37"/>
        <v>104</v>
      </c>
      <c r="N612" s="9">
        <f t="shared" si="39"/>
        <v>104</v>
      </c>
    </row>
    <row r="613" spans="1:14" s="8" customFormat="1" ht="15" customHeight="1">
      <c r="A613" s="44" t="s">
        <v>1733</v>
      </c>
      <c r="C613" s="47">
        <v>4535060</v>
      </c>
      <c r="D613" s="56" t="s">
        <v>965</v>
      </c>
      <c r="E613" s="13" t="s">
        <v>0</v>
      </c>
      <c r="F613" s="13">
        <v>50</v>
      </c>
      <c r="G613" s="13">
        <v>100</v>
      </c>
      <c r="H613" s="14"/>
      <c r="I613" s="61">
        <v>1.41</v>
      </c>
      <c r="J613" s="12">
        <f t="shared" si="38"/>
        <v>0</v>
      </c>
      <c r="K613" s="11">
        <f t="shared" si="36"/>
        <v>1.41</v>
      </c>
      <c r="L613" s="70"/>
      <c r="M613" s="9">
        <f t="shared" si="37"/>
        <v>112.8</v>
      </c>
      <c r="N613" s="9">
        <f t="shared" si="39"/>
        <v>112.8</v>
      </c>
    </row>
    <row r="614" spans="1:14" s="8" customFormat="1" ht="15" customHeight="1">
      <c r="A614" s="44" t="s">
        <v>1734</v>
      </c>
      <c r="C614" s="47">
        <v>4535076</v>
      </c>
      <c r="D614" s="56" t="s">
        <v>411</v>
      </c>
      <c r="E614" s="13" t="s">
        <v>0</v>
      </c>
      <c r="F614" s="13">
        <v>123</v>
      </c>
      <c r="G614" s="13">
        <v>50</v>
      </c>
      <c r="H614" s="14"/>
      <c r="I614" s="61">
        <v>2.93</v>
      </c>
      <c r="J614" s="12">
        <f t="shared" si="38"/>
        <v>0</v>
      </c>
      <c r="K614" s="11">
        <f t="shared" si="36"/>
        <v>2.93</v>
      </c>
      <c r="L614" s="70"/>
      <c r="M614" s="9">
        <f t="shared" si="37"/>
        <v>234.4</v>
      </c>
      <c r="N614" s="9">
        <f t="shared" si="39"/>
        <v>234.4</v>
      </c>
    </row>
    <row r="615" spans="1:14" s="8" customFormat="1" ht="15" customHeight="1">
      <c r="A615" s="44" t="s">
        <v>1735</v>
      </c>
      <c r="C615" s="47">
        <v>4535089</v>
      </c>
      <c r="D615" s="56" t="s">
        <v>410</v>
      </c>
      <c r="E615" s="13" t="s">
        <v>0</v>
      </c>
      <c r="F615" s="13">
        <v>131</v>
      </c>
      <c r="G615" s="13">
        <v>50</v>
      </c>
      <c r="H615" s="14"/>
      <c r="I615" s="61">
        <v>2.97</v>
      </c>
      <c r="J615" s="12">
        <f t="shared" si="38"/>
        <v>0</v>
      </c>
      <c r="K615" s="11">
        <f t="shared" si="36"/>
        <v>2.97</v>
      </c>
      <c r="L615" s="70"/>
      <c r="M615" s="9">
        <f t="shared" si="37"/>
        <v>237.6</v>
      </c>
      <c r="N615" s="9">
        <f t="shared" si="39"/>
        <v>237.6</v>
      </c>
    </row>
    <row r="616" spans="1:14" s="8" customFormat="1" ht="15" customHeight="1">
      <c r="A616" s="44" t="s">
        <v>1736</v>
      </c>
      <c r="C616" s="47">
        <v>4535114</v>
      </c>
      <c r="D616" s="56" t="s">
        <v>966</v>
      </c>
      <c r="E616" s="13" t="s">
        <v>0</v>
      </c>
      <c r="F616" s="13">
        <v>159</v>
      </c>
      <c r="G616" s="13">
        <v>25</v>
      </c>
      <c r="H616" s="14"/>
      <c r="I616" s="61">
        <v>3.83</v>
      </c>
      <c r="J616" s="12">
        <f t="shared" si="38"/>
        <v>0</v>
      </c>
      <c r="K616" s="11">
        <f t="shared" si="36"/>
        <v>3.83</v>
      </c>
      <c r="L616" s="70"/>
      <c r="M616" s="9">
        <f t="shared" si="37"/>
        <v>306.40000000000003</v>
      </c>
      <c r="N616" s="9">
        <f t="shared" si="39"/>
        <v>306.40000000000003</v>
      </c>
    </row>
    <row r="617" spans="1:14" s="8" customFormat="1" ht="15" customHeight="1">
      <c r="A617" s="44" t="s">
        <v>1737</v>
      </c>
      <c r="C617" s="47">
        <v>4535140</v>
      </c>
      <c r="D617" s="56" t="s">
        <v>967</v>
      </c>
      <c r="E617" s="13" t="s">
        <v>0</v>
      </c>
      <c r="F617" s="13">
        <v>362</v>
      </c>
      <c r="G617" s="13">
        <v>20</v>
      </c>
      <c r="H617" s="14"/>
      <c r="I617" s="61">
        <v>7.08</v>
      </c>
      <c r="J617" s="12">
        <f t="shared" si="38"/>
        <v>0</v>
      </c>
      <c r="K617" s="11">
        <f t="shared" si="36"/>
        <v>7.08</v>
      </c>
      <c r="L617" s="70"/>
      <c r="M617" s="9">
        <f t="shared" si="37"/>
        <v>566.4</v>
      </c>
      <c r="N617" s="9">
        <f t="shared" si="39"/>
        <v>566.4</v>
      </c>
    </row>
    <row r="618" spans="1:14" s="8" customFormat="1" ht="15" customHeight="1">
      <c r="A618" s="44" t="s">
        <v>1738</v>
      </c>
      <c r="C618" s="47">
        <v>4535168</v>
      </c>
      <c r="D618" s="56" t="s">
        <v>968</v>
      </c>
      <c r="E618" s="13" t="s">
        <v>0</v>
      </c>
      <c r="F618" s="13">
        <v>417</v>
      </c>
      <c r="G618" s="13">
        <v>15</v>
      </c>
      <c r="H618" s="14"/>
      <c r="I618" s="61">
        <v>8.08</v>
      </c>
      <c r="J618" s="12">
        <f t="shared" si="38"/>
        <v>0</v>
      </c>
      <c r="K618" s="11">
        <f t="shared" si="36"/>
        <v>8.08</v>
      </c>
      <c r="L618" s="70"/>
      <c r="M618" s="9">
        <f t="shared" si="37"/>
        <v>646.4</v>
      </c>
      <c r="N618" s="9">
        <f t="shared" si="39"/>
        <v>646.4</v>
      </c>
    </row>
    <row r="619" spans="1:14" s="8" customFormat="1" ht="15" customHeight="1">
      <c r="A619" s="44" t="s">
        <v>1739</v>
      </c>
      <c r="C619" s="47">
        <v>4535219</v>
      </c>
      <c r="D619" s="56" t="s">
        <v>409</v>
      </c>
      <c r="E619" s="13" t="s">
        <v>0</v>
      </c>
      <c r="F619" s="13">
        <v>516</v>
      </c>
      <c r="G619" s="13">
        <v>10</v>
      </c>
      <c r="H619" s="14"/>
      <c r="I619" s="61">
        <v>11.33</v>
      </c>
      <c r="J619" s="12">
        <f t="shared" si="38"/>
        <v>0</v>
      </c>
      <c r="K619" s="11">
        <f t="shared" si="36"/>
        <v>11.33</v>
      </c>
      <c r="L619" s="70"/>
      <c r="M619" s="9">
        <f t="shared" si="37"/>
        <v>906.4</v>
      </c>
      <c r="N619" s="9">
        <f t="shared" si="39"/>
        <v>906.4</v>
      </c>
    </row>
    <row r="620" spans="1:14" s="8" customFormat="1" ht="47.45" customHeight="1">
      <c r="A620" s="44" t="s">
        <v>2723</v>
      </c>
      <c r="C620" s="47">
        <v>45565115</v>
      </c>
      <c r="D620" s="56" t="s">
        <v>2725</v>
      </c>
      <c r="E620" s="13" t="s">
        <v>0</v>
      </c>
      <c r="F620" s="13">
        <v>190</v>
      </c>
      <c r="G620" s="13">
        <v>25</v>
      </c>
      <c r="H620" s="14"/>
      <c r="I620" s="61">
        <v>3.35</v>
      </c>
      <c r="J620" s="12">
        <f t="shared" si="38"/>
        <v>0</v>
      </c>
      <c r="K620" s="11">
        <f t="shared" si="36"/>
        <v>3.35</v>
      </c>
      <c r="L620" s="70"/>
      <c r="M620" s="9">
        <f t="shared" si="37"/>
        <v>268</v>
      </c>
      <c r="N620" s="9">
        <f t="shared" si="39"/>
        <v>268</v>
      </c>
    </row>
    <row r="621" spans="1:14" s="8" customFormat="1" ht="47.45" customHeight="1">
      <c r="A621" s="44" t="s">
        <v>2724</v>
      </c>
      <c r="C621" s="47">
        <v>45565170</v>
      </c>
      <c r="D621" s="56" t="s">
        <v>2726</v>
      </c>
      <c r="E621" s="13" t="s">
        <v>0</v>
      </c>
      <c r="F621" s="13">
        <v>280</v>
      </c>
      <c r="G621" s="13">
        <v>15</v>
      </c>
      <c r="H621" s="14"/>
      <c r="I621" s="61">
        <v>5.0200000000000005</v>
      </c>
      <c r="J621" s="12">
        <f t="shared" si="38"/>
        <v>0</v>
      </c>
      <c r="K621" s="11">
        <f t="shared" si="36"/>
        <v>5.0200000000000005</v>
      </c>
      <c r="L621" s="70"/>
      <c r="M621" s="9">
        <f t="shared" si="37"/>
        <v>401.6</v>
      </c>
      <c r="N621" s="9">
        <f t="shared" si="39"/>
        <v>401.6</v>
      </c>
    </row>
    <row r="622" spans="1:14" s="8" customFormat="1" ht="20.25" customHeight="1">
      <c r="A622" s="44" t="s">
        <v>2351</v>
      </c>
      <c r="C622" s="47">
        <v>2084306017</v>
      </c>
      <c r="D622" s="56" t="s">
        <v>82</v>
      </c>
      <c r="E622" s="13" t="s">
        <v>0</v>
      </c>
      <c r="F622" s="13">
        <v>38</v>
      </c>
      <c r="G622" s="13">
        <v>100</v>
      </c>
      <c r="H622" s="14"/>
      <c r="I622" s="61">
        <v>0.56400000000000006</v>
      </c>
      <c r="J622" s="12">
        <f t="shared" si="38"/>
        <v>0</v>
      </c>
      <c r="K622" s="11">
        <f t="shared" si="36"/>
        <v>0.56400000000000006</v>
      </c>
      <c r="L622" s="70"/>
      <c r="M622" s="9">
        <f t="shared" si="37"/>
        <v>45.12</v>
      </c>
      <c r="N622" s="9">
        <f t="shared" si="39"/>
        <v>45.12</v>
      </c>
    </row>
    <row r="623" spans="1:14" s="8" customFormat="1" ht="20.25" customHeight="1">
      <c r="A623" s="44" t="s">
        <v>2352</v>
      </c>
      <c r="C623" s="47">
        <v>2084306021</v>
      </c>
      <c r="D623" s="56" t="s">
        <v>81</v>
      </c>
      <c r="E623" s="13" t="s">
        <v>0</v>
      </c>
      <c r="F623" s="13">
        <v>45</v>
      </c>
      <c r="G623" s="13">
        <v>100</v>
      </c>
      <c r="H623" s="14"/>
      <c r="I623" s="61">
        <v>0.66</v>
      </c>
      <c r="J623" s="12">
        <f t="shared" si="38"/>
        <v>0</v>
      </c>
      <c r="K623" s="11">
        <f t="shared" si="36"/>
        <v>0.66</v>
      </c>
      <c r="L623" s="70"/>
      <c r="M623" s="9">
        <f t="shared" si="37"/>
        <v>52.800000000000004</v>
      </c>
      <c r="N623" s="9">
        <f t="shared" si="39"/>
        <v>52.8</v>
      </c>
    </row>
    <row r="624" spans="1:14" s="8" customFormat="1" ht="20.25" customHeight="1">
      <c r="A624" s="44" t="s">
        <v>2353</v>
      </c>
      <c r="C624" s="47">
        <v>2084308027</v>
      </c>
      <c r="D624" s="56" t="s">
        <v>80</v>
      </c>
      <c r="E624" s="13" t="s">
        <v>0</v>
      </c>
      <c r="F624" s="13">
        <v>65</v>
      </c>
      <c r="G624" s="13">
        <v>100</v>
      </c>
      <c r="H624" s="14"/>
      <c r="I624" s="61">
        <v>0.86399999999999999</v>
      </c>
      <c r="J624" s="12">
        <f t="shared" si="38"/>
        <v>0</v>
      </c>
      <c r="K624" s="11">
        <f t="shared" si="36"/>
        <v>0.86399999999999999</v>
      </c>
      <c r="L624" s="70"/>
      <c r="M624" s="9">
        <f t="shared" si="37"/>
        <v>69.12</v>
      </c>
      <c r="N624" s="9">
        <f t="shared" si="39"/>
        <v>69.12</v>
      </c>
    </row>
    <row r="625" spans="1:14" s="8" customFormat="1" ht="20.25" customHeight="1">
      <c r="A625" s="44" t="s">
        <v>2354</v>
      </c>
      <c r="C625" s="47">
        <v>2084308034</v>
      </c>
      <c r="D625" s="56" t="s">
        <v>1230</v>
      </c>
      <c r="E625" s="13" t="s">
        <v>0</v>
      </c>
      <c r="F625" s="13">
        <v>79</v>
      </c>
      <c r="G625" s="13">
        <v>100</v>
      </c>
      <c r="H625" s="14"/>
      <c r="I625" s="61">
        <v>0.99</v>
      </c>
      <c r="J625" s="12">
        <f t="shared" si="38"/>
        <v>0</v>
      </c>
      <c r="K625" s="11">
        <f t="shared" si="36"/>
        <v>0.99</v>
      </c>
      <c r="L625" s="70"/>
      <c r="M625" s="9">
        <f t="shared" si="37"/>
        <v>79.2</v>
      </c>
      <c r="N625" s="9">
        <f t="shared" si="39"/>
        <v>79.2</v>
      </c>
    </row>
    <row r="626" spans="1:14" s="8" customFormat="1" ht="20.25" customHeight="1">
      <c r="A626" s="44" t="s">
        <v>2355</v>
      </c>
      <c r="C626" s="47">
        <v>2084308042</v>
      </c>
      <c r="D626" s="56" t="s">
        <v>79</v>
      </c>
      <c r="E626" s="13" t="s">
        <v>0</v>
      </c>
      <c r="F626" s="13">
        <v>86</v>
      </c>
      <c r="G626" s="13">
        <v>100</v>
      </c>
      <c r="H626" s="14"/>
      <c r="I626" s="61">
        <v>1.05</v>
      </c>
      <c r="J626" s="12">
        <f t="shared" si="38"/>
        <v>0</v>
      </c>
      <c r="K626" s="11">
        <f t="shared" si="36"/>
        <v>1.05</v>
      </c>
      <c r="L626" s="70"/>
      <c r="M626" s="9">
        <f t="shared" si="37"/>
        <v>84</v>
      </c>
      <c r="N626" s="9">
        <f t="shared" si="39"/>
        <v>84</v>
      </c>
    </row>
    <row r="627" spans="1:14" s="8" customFormat="1" ht="20.25" customHeight="1">
      <c r="A627" s="44" t="s">
        <v>2630</v>
      </c>
      <c r="C627" s="47">
        <v>2084308049</v>
      </c>
      <c r="D627" s="56" t="s">
        <v>3973</v>
      </c>
      <c r="E627" s="13" t="s">
        <v>0</v>
      </c>
      <c r="F627" s="13">
        <v>67.8</v>
      </c>
      <c r="G627" s="13">
        <v>100</v>
      </c>
      <c r="H627" s="14"/>
      <c r="I627" s="61">
        <v>1.32</v>
      </c>
      <c r="J627" s="12">
        <f t="shared" si="38"/>
        <v>0</v>
      </c>
      <c r="K627" s="11">
        <f t="shared" si="36"/>
        <v>1.32</v>
      </c>
      <c r="L627" s="70"/>
      <c r="M627" s="9">
        <f t="shared" si="37"/>
        <v>105.60000000000001</v>
      </c>
      <c r="N627" s="9">
        <f t="shared" si="39"/>
        <v>105.6</v>
      </c>
    </row>
    <row r="628" spans="1:14" s="8" customFormat="1" ht="20.25" customHeight="1">
      <c r="A628" s="44" t="s">
        <v>2356</v>
      </c>
      <c r="C628" s="47">
        <v>2084308060</v>
      </c>
      <c r="D628" s="56" t="s">
        <v>1231</v>
      </c>
      <c r="E628" s="13" t="s">
        <v>0</v>
      </c>
      <c r="F628" s="13">
        <v>177</v>
      </c>
      <c r="G628" s="13">
        <v>25</v>
      </c>
      <c r="H628" s="14"/>
      <c r="I628" s="61">
        <v>1.464</v>
      </c>
      <c r="J628" s="12">
        <f t="shared" si="38"/>
        <v>0</v>
      </c>
      <c r="K628" s="11">
        <f t="shared" si="36"/>
        <v>1.464</v>
      </c>
      <c r="L628" s="70"/>
      <c r="M628" s="9">
        <f t="shared" si="37"/>
        <v>117.12</v>
      </c>
      <c r="N628" s="9">
        <f t="shared" si="39"/>
        <v>117.12</v>
      </c>
    </row>
    <row r="629" spans="1:14" s="8" customFormat="1" ht="20.25" customHeight="1">
      <c r="A629" s="44" t="s">
        <v>2357</v>
      </c>
      <c r="C629" s="47">
        <v>2084308076</v>
      </c>
      <c r="D629" s="56" t="s">
        <v>1232</v>
      </c>
      <c r="E629" s="13" t="s">
        <v>0</v>
      </c>
      <c r="F629" s="13">
        <v>210</v>
      </c>
      <c r="G629" s="13">
        <v>25</v>
      </c>
      <c r="H629" s="14"/>
      <c r="I629" s="61">
        <v>2.1840000000000002</v>
      </c>
      <c r="J629" s="12">
        <f t="shared" si="38"/>
        <v>0</v>
      </c>
      <c r="K629" s="11">
        <f t="shared" si="36"/>
        <v>2.1840000000000002</v>
      </c>
      <c r="L629" s="70"/>
      <c r="M629" s="9">
        <f t="shared" si="37"/>
        <v>174.72</v>
      </c>
      <c r="N629" s="9">
        <f t="shared" si="39"/>
        <v>174.72</v>
      </c>
    </row>
    <row r="630" spans="1:14" s="8" customFormat="1" ht="20.25" customHeight="1">
      <c r="A630" s="44" t="s">
        <v>2358</v>
      </c>
      <c r="C630" s="47">
        <v>2084310090</v>
      </c>
      <c r="D630" s="56" t="s">
        <v>78</v>
      </c>
      <c r="E630" s="13" t="s">
        <v>0</v>
      </c>
      <c r="F630" s="13">
        <v>234</v>
      </c>
      <c r="G630" s="13">
        <v>25</v>
      </c>
      <c r="H630" s="14"/>
      <c r="I630" s="61">
        <v>2.93</v>
      </c>
      <c r="J630" s="12">
        <f t="shared" si="38"/>
        <v>0</v>
      </c>
      <c r="K630" s="11">
        <f t="shared" si="36"/>
        <v>2.93</v>
      </c>
      <c r="L630" s="70"/>
      <c r="M630" s="9">
        <f t="shared" si="37"/>
        <v>234.4</v>
      </c>
      <c r="N630" s="9">
        <f t="shared" si="39"/>
        <v>234.4</v>
      </c>
    </row>
    <row r="631" spans="1:14" s="8" customFormat="1" ht="20.25" customHeight="1">
      <c r="A631" s="44" t="s">
        <v>2359</v>
      </c>
      <c r="C631" s="47">
        <v>2084310114</v>
      </c>
      <c r="D631" s="56" t="s">
        <v>3974</v>
      </c>
      <c r="E631" s="13" t="s">
        <v>0</v>
      </c>
      <c r="F631" s="13">
        <v>310</v>
      </c>
      <c r="G631" s="13">
        <v>25</v>
      </c>
      <c r="H631" s="14"/>
      <c r="I631" s="61">
        <v>3.0500000000000003</v>
      </c>
      <c r="J631" s="12">
        <f t="shared" si="38"/>
        <v>0</v>
      </c>
      <c r="K631" s="11">
        <f t="shared" si="36"/>
        <v>3.0500000000000003</v>
      </c>
      <c r="L631" s="70"/>
      <c r="M631" s="9">
        <f t="shared" si="37"/>
        <v>244</v>
      </c>
      <c r="N631" s="9">
        <f t="shared" si="39"/>
        <v>244</v>
      </c>
    </row>
    <row r="632" spans="1:14" s="8" customFormat="1" ht="20.25" customHeight="1">
      <c r="A632" s="44" t="s">
        <v>2360</v>
      </c>
      <c r="C632" s="47">
        <v>2084312140</v>
      </c>
      <c r="D632" s="56" t="s">
        <v>77</v>
      </c>
      <c r="E632" s="13" t="s">
        <v>0</v>
      </c>
      <c r="F632" s="13">
        <v>590</v>
      </c>
      <c r="G632" s="13">
        <v>25</v>
      </c>
      <c r="H632" s="14"/>
      <c r="I632" s="61">
        <v>24.03</v>
      </c>
      <c r="J632" s="12">
        <f t="shared" si="38"/>
        <v>0</v>
      </c>
      <c r="K632" s="11">
        <f t="shared" si="36"/>
        <v>24.03</v>
      </c>
      <c r="L632" s="70"/>
      <c r="M632" s="9">
        <f t="shared" si="37"/>
        <v>1922.4</v>
      </c>
      <c r="N632" s="9">
        <f t="shared" si="39"/>
        <v>1922.4</v>
      </c>
    </row>
    <row r="633" spans="1:14" s="8" customFormat="1" ht="20.25" customHeight="1">
      <c r="A633" s="44" t="s">
        <v>2361</v>
      </c>
      <c r="C633" s="47">
        <v>2084314168</v>
      </c>
      <c r="D633" s="56" t="s">
        <v>3975</v>
      </c>
      <c r="E633" s="13" t="s">
        <v>0</v>
      </c>
      <c r="F633" s="13">
        <v>700</v>
      </c>
      <c r="G633" s="13">
        <v>10</v>
      </c>
      <c r="H633" s="14"/>
      <c r="I633" s="61">
        <v>14.030000000000001</v>
      </c>
      <c r="J633" s="12">
        <f t="shared" si="38"/>
        <v>0</v>
      </c>
      <c r="K633" s="11">
        <f t="shared" si="36"/>
        <v>14.030000000000001</v>
      </c>
      <c r="L633" s="70"/>
      <c r="M633" s="9">
        <f t="shared" si="37"/>
        <v>1122.4000000000001</v>
      </c>
      <c r="N633" s="9">
        <f t="shared" si="39"/>
        <v>1122.4000000000001</v>
      </c>
    </row>
    <row r="634" spans="1:14" s="8" customFormat="1" ht="20.25" customHeight="1">
      <c r="A634" s="44" t="s">
        <v>2362</v>
      </c>
      <c r="C634" s="47">
        <v>2084316219</v>
      </c>
      <c r="D634" s="56" t="s">
        <v>76</v>
      </c>
      <c r="E634" s="13" t="s">
        <v>0</v>
      </c>
      <c r="F634" s="13">
        <v>1420</v>
      </c>
      <c r="G634" s="13">
        <v>10</v>
      </c>
      <c r="H634" s="14"/>
      <c r="I634" s="61">
        <v>33.020000000000003</v>
      </c>
      <c r="J634" s="12">
        <f t="shared" si="38"/>
        <v>0</v>
      </c>
      <c r="K634" s="11">
        <f t="shared" si="36"/>
        <v>33.020000000000003</v>
      </c>
      <c r="L634" s="70"/>
      <c r="M634" s="9">
        <f t="shared" si="37"/>
        <v>2641.6</v>
      </c>
      <c r="N634" s="9">
        <f t="shared" si="39"/>
        <v>2641.6</v>
      </c>
    </row>
    <row r="635" spans="1:14" s="8" customFormat="1" ht="20.25" customHeight="1">
      <c r="A635" s="44" t="s">
        <v>2363</v>
      </c>
      <c r="C635" s="47">
        <v>2084316273</v>
      </c>
      <c r="D635" s="56" t="s">
        <v>75</v>
      </c>
      <c r="E635" s="13" t="s">
        <v>0</v>
      </c>
      <c r="F635" s="13">
        <v>1710</v>
      </c>
      <c r="G635" s="13">
        <v>10</v>
      </c>
      <c r="H635" s="14"/>
      <c r="I635" s="61">
        <v>35.6</v>
      </c>
      <c r="J635" s="12">
        <f t="shared" si="38"/>
        <v>0</v>
      </c>
      <c r="K635" s="11">
        <f t="shared" si="36"/>
        <v>35.6</v>
      </c>
      <c r="L635" s="70"/>
      <c r="M635" s="9">
        <f t="shared" si="37"/>
        <v>2848</v>
      </c>
      <c r="N635" s="9">
        <f t="shared" si="39"/>
        <v>2848</v>
      </c>
    </row>
    <row r="636" spans="1:14" s="8" customFormat="1" ht="15" customHeight="1">
      <c r="A636" s="44" t="s">
        <v>2364</v>
      </c>
      <c r="C636" s="47">
        <v>2084706021</v>
      </c>
      <c r="D636" s="56" t="s">
        <v>74</v>
      </c>
      <c r="E636" s="13" t="s">
        <v>0</v>
      </c>
      <c r="F636" s="13">
        <v>50</v>
      </c>
      <c r="G636" s="13">
        <v>100</v>
      </c>
      <c r="H636" s="14" t="s">
        <v>62</v>
      </c>
      <c r="I636" s="61">
        <v>6.444</v>
      </c>
      <c r="J636" s="12">
        <f t="shared" si="38"/>
        <v>0</v>
      </c>
      <c r="K636" s="11">
        <f t="shared" si="36"/>
        <v>6.444</v>
      </c>
      <c r="L636" s="70"/>
      <c r="M636" s="9">
        <f t="shared" si="37"/>
        <v>515.52</v>
      </c>
      <c r="N636" s="9">
        <f t="shared" si="39"/>
        <v>515.52</v>
      </c>
    </row>
    <row r="637" spans="1:14" s="8" customFormat="1" ht="15" customHeight="1">
      <c r="A637" s="44" t="s">
        <v>2365</v>
      </c>
      <c r="C637" s="47">
        <v>2084708027</v>
      </c>
      <c r="D637" s="56" t="s">
        <v>73</v>
      </c>
      <c r="E637" s="13" t="s">
        <v>0</v>
      </c>
      <c r="F637" s="13">
        <v>69</v>
      </c>
      <c r="G637" s="13">
        <v>100</v>
      </c>
      <c r="H637" s="14" t="s">
        <v>62</v>
      </c>
      <c r="I637" s="61">
        <v>11.48</v>
      </c>
      <c r="J637" s="12">
        <f t="shared" si="38"/>
        <v>0</v>
      </c>
      <c r="K637" s="11">
        <f t="shared" si="36"/>
        <v>11.48</v>
      </c>
      <c r="L637" s="70"/>
      <c r="M637" s="9">
        <f t="shared" si="37"/>
        <v>918.4</v>
      </c>
      <c r="N637" s="9">
        <f t="shared" si="39"/>
        <v>918.4</v>
      </c>
    </row>
    <row r="638" spans="1:14" s="8" customFormat="1" ht="15" customHeight="1">
      <c r="A638" s="44" t="s">
        <v>2366</v>
      </c>
      <c r="C638" s="47">
        <v>2084708034</v>
      </c>
      <c r="D638" s="56" t="s">
        <v>72</v>
      </c>
      <c r="E638" s="13" t="s">
        <v>0</v>
      </c>
      <c r="F638" s="13">
        <v>85</v>
      </c>
      <c r="G638" s="13">
        <v>100</v>
      </c>
      <c r="H638" s="14" t="s">
        <v>62</v>
      </c>
      <c r="I638" s="61">
        <v>5.92</v>
      </c>
      <c r="J638" s="12">
        <f t="shared" si="38"/>
        <v>0</v>
      </c>
      <c r="K638" s="11">
        <f t="shared" si="36"/>
        <v>5.92</v>
      </c>
      <c r="L638" s="70"/>
      <c r="M638" s="9">
        <f t="shared" si="37"/>
        <v>473.6</v>
      </c>
      <c r="N638" s="9">
        <f t="shared" si="39"/>
        <v>473.6</v>
      </c>
    </row>
    <row r="639" spans="1:14" s="8" customFormat="1" ht="15" customHeight="1">
      <c r="A639" s="44" t="s">
        <v>2367</v>
      </c>
      <c r="C639" s="47">
        <v>2084708042</v>
      </c>
      <c r="D639" s="56" t="s">
        <v>71</v>
      </c>
      <c r="E639" s="13" t="s">
        <v>0</v>
      </c>
      <c r="F639" s="13">
        <v>92</v>
      </c>
      <c r="G639" s="13">
        <v>100</v>
      </c>
      <c r="H639" s="14" t="s">
        <v>62</v>
      </c>
      <c r="I639" s="61">
        <v>8.9700000000000006</v>
      </c>
      <c r="J639" s="12">
        <f t="shared" si="38"/>
        <v>0</v>
      </c>
      <c r="K639" s="11">
        <f t="shared" si="36"/>
        <v>8.9700000000000006</v>
      </c>
      <c r="L639" s="70"/>
      <c r="M639" s="9">
        <f t="shared" si="37"/>
        <v>717.6</v>
      </c>
      <c r="N639" s="9">
        <f t="shared" si="39"/>
        <v>717.6</v>
      </c>
    </row>
    <row r="640" spans="1:14" s="8" customFormat="1" ht="15" customHeight="1">
      <c r="A640" s="44" t="s">
        <v>2368</v>
      </c>
      <c r="C640" s="47">
        <v>2084708049</v>
      </c>
      <c r="D640" s="56" t="s">
        <v>70</v>
      </c>
      <c r="E640" s="13" t="s">
        <v>0</v>
      </c>
      <c r="F640" s="13">
        <v>118</v>
      </c>
      <c r="G640" s="13">
        <v>25</v>
      </c>
      <c r="H640" s="14" t="s">
        <v>62</v>
      </c>
      <c r="I640" s="61">
        <v>10.43</v>
      </c>
      <c r="J640" s="12">
        <f t="shared" si="38"/>
        <v>0</v>
      </c>
      <c r="K640" s="11">
        <f t="shared" si="36"/>
        <v>10.43</v>
      </c>
      <c r="L640" s="70"/>
      <c r="M640" s="9">
        <f t="shared" si="37"/>
        <v>834.4</v>
      </c>
      <c r="N640" s="9">
        <f t="shared" si="39"/>
        <v>834.4</v>
      </c>
    </row>
    <row r="641" spans="1:14" s="8" customFormat="1" ht="15" customHeight="1">
      <c r="A641" s="44" t="s">
        <v>2369</v>
      </c>
      <c r="C641" s="47">
        <v>2084708060</v>
      </c>
      <c r="D641" s="56" t="s">
        <v>69</v>
      </c>
      <c r="E641" s="13" t="s">
        <v>0</v>
      </c>
      <c r="F641" s="13">
        <v>188</v>
      </c>
      <c r="G641" s="13">
        <v>25</v>
      </c>
      <c r="H641" s="14" t="s">
        <v>62</v>
      </c>
      <c r="I641" s="61">
        <v>9.1920000000000002</v>
      </c>
      <c r="J641" s="12">
        <f t="shared" si="38"/>
        <v>0</v>
      </c>
      <c r="K641" s="11">
        <f t="shared" si="36"/>
        <v>9.1920000000000002</v>
      </c>
      <c r="L641" s="70"/>
      <c r="M641" s="9">
        <f t="shared" si="37"/>
        <v>735.36</v>
      </c>
      <c r="N641" s="9">
        <f t="shared" si="39"/>
        <v>735.36</v>
      </c>
    </row>
    <row r="642" spans="1:14" s="8" customFormat="1" ht="15" customHeight="1">
      <c r="A642" s="44" t="s">
        <v>2370</v>
      </c>
      <c r="C642" s="47">
        <v>2084708076</v>
      </c>
      <c r="D642" s="56" t="s">
        <v>68</v>
      </c>
      <c r="E642" s="13" t="s">
        <v>0</v>
      </c>
      <c r="F642" s="13">
        <v>220</v>
      </c>
      <c r="G642" s="13">
        <v>25</v>
      </c>
      <c r="H642" s="14" t="s">
        <v>62</v>
      </c>
      <c r="I642" s="61">
        <v>10.78</v>
      </c>
      <c r="J642" s="12">
        <f t="shared" si="38"/>
        <v>0</v>
      </c>
      <c r="K642" s="11">
        <f t="shared" si="36"/>
        <v>10.78</v>
      </c>
      <c r="L642" s="70"/>
      <c r="M642" s="9">
        <f t="shared" si="37"/>
        <v>862.4</v>
      </c>
      <c r="N642" s="9">
        <f t="shared" si="39"/>
        <v>862.4</v>
      </c>
    </row>
    <row r="643" spans="1:14" s="8" customFormat="1" ht="15" customHeight="1">
      <c r="A643" s="44" t="s">
        <v>2371</v>
      </c>
      <c r="C643" s="47">
        <v>2084710090</v>
      </c>
      <c r="D643" s="56" t="s">
        <v>67</v>
      </c>
      <c r="E643" s="13" t="s">
        <v>0</v>
      </c>
      <c r="F643" s="13">
        <v>246</v>
      </c>
      <c r="G643" s="13">
        <v>25</v>
      </c>
      <c r="H643" s="14" t="s">
        <v>62</v>
      </c>
      <c r="I643" s="61">
        <v>32.56</v>
      </c>
      <c r="J643" s="12">
        <f t="shared" si="38"/>
        <v>0</v>
      </c>
      <c r="K643" s="11">
        <f t="shared" si="36"/>
        <v>32.56</v>
      </c>
      <c r="L643" s="70"/>
      <c r="M643" s="9">
        <f t="shared" si="37"/>
        <v>2604.8000000000002</v>
      </c>
      <c r="N643" s="9">
        <f t="shared" si="39"/>
        <v>2604.8000000000002</v>
      </c>
    </row>
    <row r="644" spans="1:14" s="8" customFormat="1" ht="15" customHeight="1">
      <c r="A644" s="44" t="s">
        <v>2372</v>
      </c>
      <c r="C644" s="47">
        <v>2084710114</v>
      </c>
      <c r="D644" s="56" t="s">
        <v>66</v>
      </c>
      <c r="E644" s="13" t="s">
        <v>0</v>
      </c>
      <c r="F644" s="13">
        <v>326</v>
      </c>
      <c r="G644" s="13">
        <v>25</v>
      </c>
      <c r="H644" s="14" t="s">
        <v>62</v>
      </c>
      <c r="I644" s="61">
        <v>16.04</v>
      </c>
      <c r="J644" s="12">
        <f t="shared" si="38"/>
        <v>0</v>
      </c>
      <c r="K644" s="11">
        <f t="shared" si="36"/>
        <v>16.04</v>
      </c>
      <c r="L644" s="70"/>
      <c r="M644" s="9">
        <f t="shared" si="37"/>
        <v>1283.2</v>
      </c>
      <c r="N644" s="9">
        <f t="shared" si="39"/>
        <v>1283.2</v>
      </c>
    </row>
    <row r="645" spans="1:14" s="8" customFormat="1" ht="15" customHeight="1">
      <c r="A645" s="44" t="s">
        <v>2373</v>
      </c>
      <c r="C645" s="47">
        <v>2084712140</v>
      </c>
      <c r="D645" s="56" t="s">
        <v>65</v>
      </c>
      <c r="E645" s="13" t="s">
        <v>0</v>
      </c>
      <c r="F645" s="13">
        <v>625</v>
      </c>
      <c r="G645" s="13">
        <v>25</v>
      </c>
      <c r="H645" s="14" t="s">
        <v>62</v>
      </c>
      <c r="I645" s="61">
        <v>72.900000000000006</v>
      </c>
      <c r="J645" s="12">
        <f t="shared" si="38"/>
        <v>0</v>
      </c>
      <c r="K645" s="11">
        <f t="shared" si="36"/>
        <v>72.900000000000006</v>
      </c>
      <c r="L645" s="70"/>
      <c r="M645" s="9">
        <f t="shared" si="37"/>
        <v>5832</v>
      </c>
      <c r="N645" s="9">
        <f t="shared" si="39"/>
        <v>5832</v>
      </c>
    </row>
    <row r="646" spans="1:14" s="8" customFormat="1" ht="15" customHeight="1">
      <c r="A646" s="44" t="s">
        <v>2374</v>
      </c>
      <c r="C646" s="47">
        <v>2084716219</v>
      </c>
      <c r="D646" s="56" t="s">
        <v>64</v>
      </c>
      <c r="E646" s="13" t="s">
        <v>0</v>
      </c>
      <c r="F646" s="13">
        <v>1470</v>
      </c>
      <c r="G646" s="13">
        <v>10</v>
      </c>
      <c r="H646" s="14" t="s">
        <v>62</v>
      </c>
      <c r="I646" s="61">
        <v>158.4</v>
      </c>
      <c r="J646" s="12">
        <f t="shared" si="38"/>
        <v>0</v>
      </c>
      <c r="K646" s="11">
        <f t="shared" si="36"/>
        <v>158.4</v>
      </c>
      <c r="L646" s="70"/>
      <c r="M646" s="9">
        <f t="shared" si="37"/>
        <v>12672</v>
      </c>
      <c r="N646" s="9">
        <f t="shared" si="39"/>
        <v>12672</v>
      </c>
    </row>
    <row r="647" spans="1:14" s="8" customFormat="1" ht="15" customHeight="1">
      <c r="A647" s="44" t="s">
        <v>2375</v>
      </c>
      <c r="C647" s="47">
        <v>2084716273</v>
      </c>
      <c r="D647" s="56" t="s">
        <v>63</v>
      </c>
      <c r="E647" s="13" t="s">
        <v>0</v>
      </c>
      <c r="F647" s="13">
        <v>1770</v>
      </c>
      <c r="G647" s="13">
        <v>10</v>
      </c>
      <c r="H647" s="14" t="s">
        <v>62</v>
      </c>
      <c r="I647" s="61">
        <v>121.12</v>
      </c>
      <c r="J647" s="12">
        <f t="shared" si="38"/>
        <v>0</v>
      </c>
      <c r="K647" s="11">
        <f t="shared" si="36"/>
        <v>121.12</v>
      </c>
      <c r="L647" s="70"/>
      <c r="M647" s="9">
        <f t="shared" si="37"/>
        <v>9689.6</v>
      </c>
      <c r="N647" s="9">
        <f t="shared" si="39"/>
        <v>9689.6</v>
      </c>
    </row>
    <row r="648" spans="1:14" s="8" customFormat="1" ht="15" customHeight="1">
      <c r="A648" s="44" t="s">
        <v>2376</v>
      </c>
      <c r="C648" s="47">
        <v>2084718323</v>
      </c>
      <c r="D648" s="56" t="s">
        <v>61</v>
      </c>
      <c r="E648" s="13" t="s">
        <v>0</v>
      </c>
      <c r="F648" s="13">
        <v>2110</v>
      </c>
      <c r="G648" s="13">
        <v>10</v>
      </c>
      <c r="H648" s="14" t="s">
        <v>62</v>
      </c>
      <c r="I648" s="61">
        <v>236.45000000000002</v>
      </c>
      <c r="J648" s="12">
        <f t="shared" si="38"/>
        <v>0</v>
      </c>
      <c r="K648" s="11">
        <f t="shared" si="36"/>
        <v>236.45000000000002</v>
      </c>
      <c r="L648" s="70"/>
      <c r="M648" s="9">
        <f t="shared" si="37"/>
        <v>18916</v>
      </c>
      <c r="N648" s="9">
        <f t="shared" si="39"/>
        <v>18916</v>
      </c>
    </row>
    <row r="649" spans="1:14" s="8" customFormat="1" ht="15" customHeight="1">
      <c r="A649" s="44" t="s">
        <v>2377</v>
      </c>
      <c r="C649" s="47">
        <v>2085306021</v>
      </c>
      <c r="D649" s="56" t="s">
        <v>60</v>
      </c>
      <c r="E649" s="13" t="s">
        <v>0</v>
      </c>
      <c r="F649" s="13">
        <v>55</v>
      </c>
      <c r="G649" s="13">
        <v>100</v>
      </c>
      <c r="H649" s="14"/>
      <c r="I649" s="61">
        <v>0.92399999999999993</v>
      </c>
      <c r="J649" s="12">
        <f t="shared" si="38"/>
        <v>0</v>
      </c>
      <c r="K649" s="11">
        <f t="shared" si="36"/>
        <v>0.92399999999999993</v>
      </c>
      <c r="L649" s="70"/>
      <c r="M649" s="9">
        <f t="shared" si="37"/>
        <v>73.92</v>
      </c>
      <c r="N649" s="9">
        <f t="shared" si="39"/>
        <v>73.92</v>
      </c>
    </row>
    <row r="650" spans="1:14" s="8" customFormat="1" ht="15" customHeight="1">
      <c r="A650" s="44" t="s">
        <v>2378</v>
      </c>
      <c r="C650" s="47">
        <v>2085308027</v>
      </c>
      <c r="D650" s="56" t="s">
        <v>59</v>
      </c>
      <c r="E650" s="13" t="s">
        <v>0</v>
      </c>
      <c r="F650" s="13">
        <v>78</v>
      </c>
      <c r="G650" s="13">
        <v>100</v>
      </c>
      <c r="H650" s="14"/>
      <c r="I650" s="61">
        <v>1.464</v>
      </c>
      <c r="J650" s="12">
        <f t="shared" si="38"/>
        <v>0</v>
      </c>
      <c r="K650" s="11">
        <f t="shared" si="36"/>
        <v>1.464</v>
      </c>
      <c r="L650" s="70"/>
      <c r="M650" s="9">
        <f t="shared" si="37"/>
        <v>117.12</v>
      </c>
      <c r="N650" s="9">
        <f t="shared" si="39"/>
        <v>117.12</v>
      </c>
    </row>
    <row r="651" spans="1:14" s="8" customFormat="1" ht="15" customHeight="1">
      <c r="A651" s="44" t="s">
        <v>2379</v>
      </c>
      <c r="C651" s="47">
        <v>2085308034</v>
      </c>
      <c r="D651" s="56" t="s">
        <v>58</v>
      </c>
      <c r="E651" s="13" t="s">
        <v>0</v>
      </c>
      <c r="F651" s="13">
        <v>91</v>
      </c>
      <c r="G651" s="13">
        <v>100</v>
      </c>
      <c r="H651" s="14"/>
      <c r="I651" s="61">
        <v>1.47</v>
      </c>
      <c r="J651" s="12">
        <f t="shared" si="38"/>
        <v>0</v>
      </c>
      <c r="K651" s="11">
        <f t="shared" si="36"/>
        <v>1.47</v>
      </c>
      <c r="L651" s="70"/>
      <c r="M651" s="9">
        <f t="shared" si="37"/>
        <v>117.60000000000001</v>
      </c>
      <c r="N651" s="9">
        <f t="shared" si="39"/>
        <v>117.6</v>
      </c>
    </row>
    <row r="652" spans="1:14" s="8" customFormat="1" ht="15" customHeight="1">
      <c r="A652" s="44" t="s">
        <v>2380</v>
      </c>
      <c r="C652" s="47">
        <v>2085308042</v>
      </c>
      <c r="D652" s="56" t="s">
        <v>57</v>
      </c>
      <c r="E652" s="13" t="s">
        <v>0</v>
      </c>
      <c r="F652" s="13">
        <v>100</v>
      </c>
      <c r="G652" s="13">
        <v>100</v>
      </c>
      <c r="H652" s="14"/>
      <c r="I652" s="61">
        <v>1.53</v>
      </c>
      <c r="J652" s="12">
        <f t="shared" si="38"/>
        <v>0</v>
      </c>
      <c r="K652" s="11">
        <f t="shared" si="36"/>
        <v>1.53</v>
      </c>
      <c r="L652" s="70"/>
      <c r="M652" s="9">
        <f t="shared" si="37"/>
        <v>122.4</v>
      </c>
      <c r="N652" s="9">
        <f t="shared" si="39"/>
        <v>122.4</v>
      </c>
    </row>
    <row r="653" spans="1:14" s="8" customFormat="1" ht="15" customHeight="1">
      <c r="A653" s="44" t="s">
        <v>2381</v>
      </c>
      <c r="C653" s="47">
        <v>2085308049</v>
      </c>
      <c r="D653" s="56" t="s">
        <v>56</v>
      </c>
      <c r="E653" s="13" t="s">
        <v>0</v>
      </c>
      <c r="F653" s="13">
        <v>115</v>
      </c>
      <c r="G653" s="13">
        <v>100</v>
      </c>
      <c r="H653" s="14"/>
      <c r="I653" s="61">
        <v>1.78</v>
      </c>
      <c r="J653" s="12">
        <f t="shared" si="38"/>
        <v>0</v>
      </c>
      <c r="K653" s="11">
        <f t="shared" si="36"/>
        <v>1.78</v>
      </c>
      <c r="L653" s="70"/>
      <c r="M653" s="9">
        <f t="shared" si="37"/>
        <v>142.4</v>
      </c>
      <c r="N653" s="9">
        <f t="shared" si="39"/>
        <v>142.4</v>
      </c>
    </row>
    <row r="654" spans="1:14" s="8" customFormat="1" ht="15" customHeight="1">
      <c r="A654" s="44" t="s">
        <v>2382</v>
      </c>
      <c r="C654" s="47">
        <v>2085308060</v>
      </c>
      <c r="D654" s="56" t="s">
        <v>55</v>
      </c>
      <c r="E654" s="13" t="s">
        <v>0</v>
      </c>
      <c r="F654" s="13">
        <v>191</v>
      </c>
      <c r="G654" s="13">
        <v>25</v>
      </c>
      <c r="H654" s="14"/>
      <c r="I654" s="61">
        <v>2.5499999999999998</v>
      </c>
      <c r="J654" s="12">
        <f t="shared" si="38"/>
        <v>0</v>
      </c>
      <c r="K654" s="11">
        <f t="shared" si="36"/>
        <v>2.5499999999999998</v>
      </c>
      <c r="L654" s="70"/>
      <c r="M654" s="9">
        <f t="shared" si="37"/>
        <v>204</v>
      </c>
      <c r="N654" s="9">
        <f t="shared" si="39"/>
        <v>204</v>
      </c>
    </row>
    <row r="655" spans="1:14" s="8" customFormat="1" ht="15" customHeight="1">
      <c r="A655" s="44" t="s">
        <v>2383</v>
      </c>
      <c r="C655" s="47">
        <v>2085308076</v>
      </c>
      <c r="D655" s="56" t="s">
        <v>54</v>
      </c>
      <c r="E655" s="13" t="s">
        <v>0</v>
      </c>
      <c r="F655" s="13">
        <v>143</v>
      </c>
      <c r="G655" s="13">
        <v>25</v>
      </c>
      <c r="H655" s="14"/>
      <c r="I655" s="61">
        <v>2.5499999999999998</v>
      </c>
      <c r="J655" s="12">
        <f t="shared" si="38"/>
        <v>0</v>
      </c>
      <c r="K655" s="11">
        <f t="shared" si="36"/>
        <v>2.5499999999999998</v>
      </c>
      <c r="L655" s="70"/>
      <c r="M655" s="9">
        <f t="shared" si="37"/>
        <v>204</v>
      </c>
      <c r="N655" s="9">
        <f t="shared" si="39"/>
        <v>204</v>
      </c>
    </row>
    <row r="656" spans="1:14" s="8" customFormat="1" ht="15" customHeight="1">
      <c r="A656" s="44" t="s">
        <v>2384</v>
      </c>
      <c r="C656" s="47">
        <v>2085310090</v>
      </c>
      <c r="D656" s="56" t="s">
        <v>53</v>
      </c>
      <c r="E656" s="13" t="s">
        <v>0</v>
      </c>
      <c r="F656" s="13">
        <v>246</v>
      </c>
      <c r="G656" s="13">
        <v>25</v>
      </c>
      <c r="H656" s="14"/>
      <c r="I656" s="61">
        <v>4.47</v>
      </c>
      <c r="J656" s="12">
        <f t="shared" si="38"/>
        <v>0</v>
      </c>
      <c r="K656" s="11">
        <f t="shared" si="36"/>
        <v>4.47</v>
      </c>
      <c r="L656" s="70"/>
      <c r="M656" s="9">
        <f t="shared" si="37"/>
        <v>357.6</v>
      </c>
      <c r="N656" s="9">
        <f t="shared" si="39"/>
        <v>357.6</v>
      </c>
    </row>
    <row r="657" spans="1:14" s="8" customFormat="1" ht="15" customHeight="1">
      <c r="A657" s="44" t="s">
        <v>2385</v>
      </c>
      <c r="C657" s="47">
        <v>2085310114</v>
      </c>
      <c r="D657" s="56" t="s">
        <v>52</v>
      </c>
      <c r="E657" s="13" t="s">
        <v>0</v>
      </c>
      <c r="F657" s="13">
        <v>324</v>
      </c>
      <c r="G657" s="13">
        <v>25</v>
      </c>
      <c r="H657" s="14"/>
      <c r="I657" s="61">
        <v>5.39</v>
      </c>
      <c r="J657" s="12">
        <f t="shared" si="38"/>
        <v>0</v>
      </c>
      <c r="K657" s="11">
        <f t="shared" ref="K657:K720" si="40">I657*((100-J657)/100)</f>
        <v>5.39</v>
      </c>
      <c r="L657" s="70"/>
      <c r="M657" s="9">
        <f t="shared" ref="M657:M720" si="41">_xlfn.CEILING.MATH(I657*$N$2,0.02)</f>
        <v>431.2</v>
      </c>
      <c r="N657" s="9">
        <f t="shared" si="39"/>
        <v>431.2</v>
      </c>
    </row>
    <row r="658" spans="1:14" s="8" customFormat="1" ht="15" customHeight="1">
      <c r="A658" s="44" t="s">
        <v>2386</v>
      </c>
      <c r="C658" s="47">
        <v>2085312140</v>
      </c>
      <c r="D658" s="56" t="s">
        <v>51</v>
      </c>
      <c r="E658" s="13" t="s">
        <v>0</v>
      </c>
      <c r="F658" s="13">
        <v>573</v>
      </c>
      <c r="G658" s="13">
        <v>25</v>
      </c>
      <c r="H658" s="14"/>
      <c r="I658" s="61">
        <v>7.5119999999999996</v>
      </c>
      <c r="J658" s="12">
        <f t="shared" si="38"/>
        <v>0</v>
      </c>
      <c r="K658" s="11">
        <f t="shared" si="40"/>
        <v>7.5119999999999996</v>
      </c>
      <c r="L658" s="70"/>
      <c r="M658" s="9">
        <f t="shared" si="41"/>
        <v>600.96</v>
      </c>
      <c r="N658" s="9">
        <f t="shared" si="39"/>
        <v>600.96</v>
      </c>
    </row>
    <row r="659" spans="1:14" s="8" customFormat="1" ht="15" customHeight="1">
      <c r="A659" s="44" t="s">
        <v>2387</v>
      </c>
      <c r="C659" s="47">
        <v>2085314168</v>
      </c>
      <c r="D659" s="56" t="s">
        <v>50</v>
      </c>
      <c r="E659" s="13" t="s">
        <v>0</v>
      </c>
      <c r="F659" s="13">
        <v>730</v>
      </c>
      <c r="G659" s="13">
        <v>10</v>
      </c>
      <c r="H659" s="14"/>
      <c r="I659" s="61">
        <v>10.91</v>
      </c>
      <c r="J659" s="12">
        <f t="shared" si="38"/>
        <v>0</v>
      </c>
      <c r="K659" s="11">
        <f t="shared" si="40"/>
        <v>10.91</v>
      </c>
      <c r="L659" s="70"/>
      <c r="M659" s="9">
        <f t="shared" si="41"/>
        <v>872.80000000000007</v>
      </c>
      <c r="N659" s="9">
        <f t="shared" si="39"/>
        <v>872.8</v>
      </c>
    </row>
    <row r="660" spans="1:14" s="8" customFormat="1" ht="15" customHeight="1">
      <c r="A660" s="44" t="s">
        <v>1740</v>
      </c>
      <c r="C660" s="47">
        <v>4115080</v>
      </c>
      <c r="D660" s="56" t="s">
        <v>461</v>
      </c>
      <c r="E660" s="13" t="s">
        <v>0</v>
      </c>
      <c r="F660" s="13">
        <v>131</v>
      </c>
      <c r="G660" s="13">
        <v>25</v>
      </c>
      <c r="H660" s="14"/>
      <c r="I660" s="61">
        <v>3.504</v>
      </c>
      <c r="J660" s="12">
        <f t="shared" ref="J660:J723" si="42">$J$13</f>
        <v>0</v>
      </c>
      <c r="K660" s="11">
        <f t="shared" si="40"/>
        <v>3.504</v>
      </c>
      <c r="L660" s="71"/>
      <c r="M660" s="9">
        <f t="shared" si="41"/>
        <v>280.32</v>
      </c>
      <c r="N660" s="9">
        <f t="shared" si="39"/>
        <v>280.32</v>
      </c>
    </row>
    <row r="661" spans="1:14" s="8" customFormat="1" ht="15" customHeight="1">
      <c r="A661" s="44" t="s">
        <v>1741</v>
      </c>
      <c r="C661" s="47">
        <v>4115100</v>
      </c>
      <c r="D661" s="56" t="s">
        <v>460</v>
      </c>
      <c r="E661" s="13" t="s">
        <v>0</v>
      </c>
      <c r="F661" s="13">
        <v>150</v>
      </c>
      <c r="G661" s="13">
        <v>25</v>
      </c>
      <c r="H661" s="14"/>
      <c r="I661" s="61">
        <v>3.57</v>
      </c>
      <c r="J661" s="12">
        <f t="shared" si="42"/>
        <v>0</v>
      </c>
      <c r="K661" s="11">
        <f t="shared" si="40"/>
        <v>3.57</v>
      </c>
      <c r="L661" s="71"/>
      <c r="M661" s="9">
        <f t="shared" si="41"/>
        <v>285.60000000000002</v>
      </c>
      <c r="N661" s="9">
        <f t="shared" si="39"/>
        <v>285.60000000000002</v>
      </c>
    </row>
    <row r="662" spans="1:14" s="8" customFormat="1" ht="15" customHeight="1">
      <c r="A662" s="44" t="s">
        <v>1742</v>
      </c>
      <c r="C662" s="47">
        <v>4115125</v>
      </c>
      <c r="D662" s="56" t="s">
        <v>459</v>
      </c>
      <c r="E662" s="13" t="s">
        <v>0</v>
      </c>
      <c r="F662" s="13">
        <v>185</v>
      </c>
      <c r="G662" s="13">
        <v>20</v>
      </c>
      <c r="H662" s="14"/>
      <c r="I662" s="61">
        <v>3.99</v>
      </c>
      <c r="J662" s="12">
        <f t="shared" si="42"/>
        <v>0</v>
      </c>
      <c r="K662" s="11">
        <f t="shared" si="40"/>
        <v>3.99</v>
      </c>
      <c r="L662" s="71"/>
      <c r="M662" s="9">
        <f t="shared" si="41"/>
        <v>319.2</v>
      </c>
      <c r="N662" s="9">
        <f t="shared" si="39"/>
        <v>319.2</v>
      </c>
    </row>
    <row r="663" spans="1:14" s="8" customFormat="1" ht="15" customHeight="1">
      <c r="A663" s="44" t="s">
        <v>1743</v>
      </c>
      <c r="C663" s="47">
        <v>4115140</v>
      </c>
      <c r="D663" s="56" t="s">
        <v>458</v>
      </c>
      <c r="E663" s="13" t="s">
        <v>0</v>
      </c>
      <c r="F663" s="13">
        <v>188</v>
      </c>
      <c r="G663" s="13">
        <v>20</v>
      </c>
      <c r="H663" s="14"/>
      <c r="I663" s="61">
        <v>4.84</v>
      </c>
      <c r="J663" s="12">
        <f t="shared" si="42"/>
        <v>0</v>
      </c>
      <c r="K663" s="11">
        <f t="shared" si="40"/>
        <v>4.84</v>
      </c>
      <c r="L663" s="71"/>
      <c r="M663" s="9">
        <f t="shared" si="41"/>
        <v>387.2</v>
      </c>
      <c r="N663" s="9">
        <f t="shared" ref="N663:N726" si="43">M663*(100-J663)/100</f>
        <v>387.2</v>
      </c>
    </row>
    <row r="664" spans="1:14" s="8" customFormat="1" ht="15" customHeight="1">
      <c r="A664" s="44" t="s">
        <v>1744</v>
      </c>
      <c r="C664" s="47">
        <v>4115150</v>
      </c>
      <c r="D664" s="56" t="s">
        <v>457</v>
      </c>
      <c r="E664" s="13" t="s">
        <v>0</v>
      </c>
      <c r="F664" s="13">
        <v>202</v>
      </c>
      <c r="G664" s="13">
        <v>20</v>
      </c>
      <c r="H664" s="14"/>
      <c r="I664" s="61">
        <v>4.871999999999999</v>
      </c>
      <c r="J664" s="12">
        <f t="shared" si="42"/>
        <v>0</v>
      </c>
      <c r="K664" s="11">
        <f t="shared" si="40"/>
        <v>4.871999999999999</v>
      </c>
      <c r="L664" s="71"/>
      <c r="M664" s="9">
        <f t="shared" si="41"/>
        <v>389.76</v>
      </c>
      <c r="N664" s="9">
        <f t="shared" si="43"/>
        <v>389.76</v>
      </c>
    </row>
    <row r="665" spans="1:14" s="8" customFormat="1" ht="15" customHeight="1">
      <c r="A665" s="44" t="s">
        <v>1745</v>
      </c>
      <c r="C665" s="47">
        <v>4115160</v>
      </c>
      <c r="D665" s="56" t="s">
        <v>456</v>
      </c>
      <c r="E665" s="13" t="s">
        <v>0</v>
      </c>
      <c r="F665" s="13">
        <v>221</v>
      </c>
      <c r="G665" s="13">
        <v>20</v>
      </c>
      <c r="H665" s="14"/>
      <c r="I665" s="61">
        <v>4.96</v>
      </c>
      <c r="J665" s="12">
        <f t="shared" si="42"/>
        <v>0</v>
      </c>
      <c r="K665" s="11">
        <f t="shared" si="40"/>
        <v>4.96</v>
      </c>
      <c r="L665" s="71"/>
      <c r="M665" s="9">
        <f t="shared" si="41"/>
        <v>396.8</v>
      </c>
      <c r="N665" s="9">
        <f t="shared" si="43"/>
        <v>396.8</v>
      </c>
    </row>
    <row r="666" spans="1:14" s="8" customFormat="1" ht="15" customHeight="1">
      <c r="A666" s="44" t="s">
        <v>1746</v>
      </c>
      <c r="C666" s="47">
        <v>4115180</v>
      </c>
      <c r="D666" s="56" t="s">
        <v>455</v>
      </c>
      <c r="E666" s="13" t="s">
        <v>0</v>
      </c>
      <c r="F666" s="13">
        <v>225</v>
      </c>
      <c r="G666" s="13">
        <v>20</v>
      </c>
      <c r="H666" s="14"/>
      <c r="I666" s="61">
        <v>5.93</v>
      </c>
      <c r="J666" s="12">
        <f t="shared" si="42"/>
        <v>0</v>
      </c>
      <c r="K666" s="11">
        <f t="shared" si="40"/>
        <v>5.93</v>
      </c>
      <c r="L666" s="71"/>
      <c r="M666" s="9">
        <f t="shared" si="41"/>
        <v>474.40000000000003</v>
      </c>
      <c r="N666" s="9">
        <f t="shared" si="43"/>
        <v>474.4</v>
      </c>
    </row>
    <row r="667" spans="1:14" s="8" customFormat="1" ht="15" customHeight="1">
      <c r="A667" s="44" t="s">
        <v>1747</v>
      </c>
      <c r="C667" s="47">
        <v>4115200</v>
      </c>
      <c r="D667" s="56" t="s">
        <v>454</v>
      </c>
      <c r="E667" s="13" t="s">
        <v>0</v>
      </c>
      <c r="F667" s="13">
        <v>216</v>
      </c>
      <c r="G667" s="13">
        <v>20</v>
      </c>
      <c r="H667" s="14"/>
      <c r="I667" s="61">
        <v>5.5319999999999991</v>
      </c>
      <c r="J667" s="12">
        <f t="shared" si="42"/>
        <v>0</v>
      </c>
      <c r="K667" s="11">
        <f t="shared" si="40"/>
        <v>5.5319999999999991</v>
      </c>
      <c r="L667" s="71"/>
      <c r="M667" s="9">
        <f t="shared" si="41"/>
        <v>442.56</v>
      </c>
      <c r="N667" s="9">
        <f t="shared" si="43"/>
        <v>442.56</v>
      </c>
    </row>
    <row r="668" spans="1:14" s="8" customFormat="1" ht="15" customHeight="1">
      <c r="A668" s="44" t="s">
        <v>1748</v>
      </c>
      <c r="C668" s="47">
        <v>4115225</v>
      </c>
      <c r="D668" s="56" t="s">
        <v>969</v>
      </c>
      <c r="E668" s="13" t="s">
        <v>0</v>
      </c>
      <c r="F668" s="13">
        <v>230</v>
      </c>
      <c r="G668" s="13">
        <v>20</v>
      </c>
      <c r="H668" s="14"/>
      <c r="I668" s="61">
        <v>10.130000000000001</v>
      </c>
      <c r="J668" s="12">
        <f t="shared" si="42"/>
        <v>0</v>
      </c>
      <c r="K668" s="11">
        <f t="shared" si="40"/>
        <v>10.130000000000001</v>
      </c>
      <c r="L668" s="71"/>
      <c r="M668" s="9">
        <f t="shared" si="41"/>
        <v>810.4</v>
      </c>
      <c r="N668" s="9">
        <f t="shared" si="43"/>
        <v>810.4</v>
      </c>
    </row>
    <row r="669" spans="1:14" s="8" customFormat="1" ht="15" customHeight="1">
      <c r="A669" s="44" t="s">
        <v>1749</v>
      </c>
      <c r="C669" s="47">
        <v>4115250</v>
      </c>
      <c r="D669" s="56" t="s">
        <v>453</v>
      </c>
      <c r="E669" s="13" t="s">
        <v>0</v>
      </c>
      <c r="F669" s="13">
        <v>317</v>
      </c>
      <c r="G669" s="13">
        <v>20</v>
      </c>
      <c r="H669" s="14"/>
      <c r="I669" s="61">
        <v>10.130000000000001</v>
      </c>
      <c r="J669" s="12">
        <f t="shared" si="42"/>
        <v>0</v>
      </c>
      <c r="K669" s="11">
        <f t="shared" si="40"/>
        <v>10.130000000000001</v>
      </c>
      <c r="L669" s="71"/>
      <c r="M669" s="9">
        <f t="shared" si="41"/>
        <v>810.4</v>
      </c>
      <c r="N669" s="9">
        <f t="shared" si="43"/>
        <v>810.4</v>
      </c>
    </row>
    <row r="670" spans="1:14" s="8" customFormat="1" ht="15" customHeight="1">
      <c r="A670" s="44" t="s">
        <v>1750</v>
      </c>
      <c r="C670" s="47">
        <v>4115280</v>
      </c>
      <c r="D670" s="56" t="s">
        <v>452</v>
      </c>
      <c r="E670" s="13" t="s">
        <v>0</v>
      </c>
      <c r="F670" s="13">
        <v>277</v>
      </c>
      <c r="G670" s="13">
        <v>25</v>
      </c>
      <c r="H670" s="14"/>
      <c r="I670" s="61">
        <v>11.07</v>
      </c>
      <c r="J670" s="12">
        <f t="shared" si="42"/>
        <v>0</v>
      </c>
      <c r="K670" s="11">
        <f t="shared" si="40"/>
        <v>11.07</v>
      </c>
      <c r="L670" s="71"/>
      <c r="M670" s="9">
        <f t="shared" si="41"/>
        <v>885.6</v>
      </c>
      <c r="N670" s="9">
        <f t="shared" si="43"/>
        <v>885.6</v>
      </c>
    </row>
    <row r="671" spans="1:14" s="8" customFormat="1" ht="15" customHeight="1">
      <c r="A671" s="44" t="s">
        <v>1751</v>
      </c>
      <c r="C671" s="47">
        <v>4115300</v>
      </c>
      <c r="D671" s="56" t="s">
        <v>451</v>
      </c>
      <c r="E671" s="13" t="s">
        <v>0</v>
      </c>
      <c r="F671" s="13">
        <v>296</v>
      </c>
      <c r="G671" s="13">
        <v>25</v>
      </c>
      <c r="H671" s="14"/>
      <c r="I671" s="61">
        <v>11.22</v>
      </c>
      <c r="J671" s="12">
        <f t="shared" si="42"/>
        <v>0</v>
      </c>
      <c r="K671" s="11">
        <f t="shared" si="40"/>
        <v>11.22</v>
      </c>
      <c r="L671" s="71"/>
      <c r="M671" s="9">
        <f t="shared" si="41"/>
        <v>897.6</v>
      </c>
      <c r="N671" s="9">
        <f t="shared" si="43"/>
        <v>897.6</v>
      </c>
    </row>
    <row r="672" spans="1:14" s="8" customFormat="1" ht="15" customHeight="1">
      <c r="A672" s="44" t="s">
        <v>1752</v>
      </c>
      <c r="C672" s="47">
        <v>4115315</v>
      </c>
      <c r="D672" s="56" t="s">
        <v>450</v>
      </c>
      <c r="E672" s="13" t="s">
        <v>0</v>
      </c>
      <c r="F672" s="13">
        <v>358</v>
      </c>
      <c r="G672" s="13">
        <v>25</v>
      </c>
      <c r="H672" s="14"/>
      <c r="I672" s="61">
        <v>11.69</v>
      </c>
      <c r="J672" s="12">
        <f t="shared" si="42"/>
        <v>0</v>
      </c>
      <c r="K672" s="11">
        <f t="shared" si="40"/>
        <v>11.69</v>
      </c>
      <c r="L672" s="71"/>
      <c r="M672" s="9">
        <f t="shared" si="41"/>
        <v>935.2</v>
      </c>
      <c r="N672" s="9">
        <f t="shared" si="43"/>
        <v>935.2</v>
      </c>
    </row>
    <row r="673" spans="1:14" s="8" customFormat="1" ht="15" customHeight="1">
      <c r="A673" s="44" t="s">
        <v>1753</v>
      </c>
      <c r="C673" s="47">
        <v>4115355</v>
      </c>
      <c r="D673" s="56" t="s">
        <v>449</v>
      </c>
      <c r="E673" s="13" t="s">
        <v>0</v>
      </c>
      <c r="F673" s="13">
        <v>412</v>
      </c>
      <c r="G673" s="13">
        <v>25</v>
      </c>
      <c r="H673" s="14"/>
      <c r="I673" s="61">
        <v>12.47</v>
      </c>
      <c r="J673" s="12">
        <f t="shared" si="42"/>
        <v>0</v>
      </c>
      <c r="K673" s="11">
        <f t="shared" si="40"/>
        <v>12.47</v>
      </c>
      <c r="L673" s="71"/>
      <c r="M673" s="9">
        <f t="shared" si="41"/>
        <v>997.6</v>
      </c>
      <c r="N673" s="9">
        <f t="shared" si="43"/>
        <v>997.6</v>
      </c>
    </row>
    <row r="674" spans="1:14" s="8" customFormat="1" ht="15" customHeight="1">
      <c r="A674" s="44" t="s">
        <v>1754</v>
      </c>
      <c r="C674" s="47">
        <v>4115400</v>
      </c>
      <c r="D674" s="56" t="s">
        <v>448</v>
      </c>
      <c r="E674" s="13" t="s">
        <v>0</v>
      </c>
      <c r="F674" s="13">
        <v>465</v>
      </c>
      <c r="G674" s="13">
        <v>20</v>
      </c>
      <c r="H674" s="14"/>
      <c r="I674" s="61">
        <v>13.1</v>
      </c>
      <c r="J674" s="12">
        <f t="shared" si="42"/>
        <v>0</v>
      </c>
      <c r="K674" s="11">
        <f t="shared" si="40"/>
        <v>13.1</v>
      </c>
      <c r="L674" s="71"/>
      <c r="M674" s="9">
        <f t="shared" si="41"/>
        <v>1048</v>
      </c>
      <c r="N674" s="9">
        <f t="shared" si="43"/>
        <v>1048</v>
      </c>
    </row>
    <row r="675" spans="1:14" s="8" customFormat="1" ht="15.75" customHeight="1">
      <c r="A675" s="44" t="s">
        <v>1755</v>
      </c>
      <c r="C675" s="47">
        <v>4115450</v>
      </c>
      <c r="D675" s="56" t="s">
        <v>447</v>
      </c>
      <c r="E675" s="13" t="s">
        <v>0</v>
      </c>
      <c r="F675" s="13">
        <v>911</v>
      </c>
      <c r="G675" s="13">
        <v>3</v>
      </c>
      <c r="H675" s="14"/>
      <c r="I675" s="61">
        <v>22.38</v>
      </c>
      <c r="J675" s="12">
        <f t="shared" si="42"/>
        <v>0</v>
      </c>
      <c r="K675" s="11">
        <f t="shared" si="40"/>
        <v>22.38</v>
      </c>
      <c r="L675" s="71"/>
      <c r="M675" s="9">
        <f t="shared" si="41"/>
        <v>1790.4</v>
      </c>
      <c r="N675" s="9">
        <f t="shared" si="43"/>
        <v>1790.4</v>
      </c>
    </row>
    <row r="676" spans="1:14" s="8" customFormat="1" ht="15.75" customHeight="1">
      <c r="A676" s="44" t="s">
        <v>1756</v>
      </c>
      <c r="C676" s="47">
        <v>4115500</v>
      </c>
      <c r="D676" s="56" t="s">
        <v>446</v>
      </c>
      <c r="E676" s="13" t="s">
        <v>0</v>
      </c>
      <c r="F676" s="13">
        <v>1086</v>
      </c>
      <c r="G676" s="13">
        <v>3</v>
      </c>
      <c r="H676" s="14"/>
      <c r="I676" s="61">
        <v>23.8</v>
      </c>
      <c r="J676" s="12">
        <f t="shared" si="42"/>
        <v>0</v>
      </c>
      <c r="K676" s="11">
        <f t="shared" si="40"/>
        <v>23.8</v>
      </c>
      <c r="L676" s="71"/>
      <c r="M676" s="9">
        <f t="shared" si="41"/>
        <v>1904</v>
      </c>
      <c r="N676" s="9">
        <f t="shared" si="43"/>
        <v>1904</v>
      </c>
    </row>
    <row r="677" spans="1:14" s="8" customFormat="1" ht="15.75" customHeight="1">
      <c r="A677" s="44" t="s">
        <v>1757</v>
      </c>
      <c r="C677" s="47">
        <v>4115560</v>
      </c>
      <c r="D677" s="56" t="s">
        <v>445</v>
      </c>
      <c r="E677" s="13" t="s">
        <v>0</v>
      </c>
      <c r="F677" s="13">
        <v>1094</v>
      </c>
      <c r="G677" s="13">
        <v>3</v>
      </c>
      <c r="H677" s="14"/>
      <c r="I677" s="61">
        <v>26.2</v>
      </c>
      <c r="J677" s="12">
        <f t="shared" si="42"/>
        <v>0</v>
      </c>
      <c r="K677" s="11">
        <f t="shared" si="40"/>
        <v>26.2</v>
      </c>
      <c r="L677" s="71"/>
      <c r="M677" s="9">
        <f t="shared" si="41"/>
        <v>2096</v>
      </c>
      <c r="N677" s="9">
        <f t="shared" si="43"/>
        <v>2096</v>
      </c>
    </row>
    <row r="678" spans="1:14" s="8" customFormat="1" ht="15.75" customHeight="1">
      <c r="A678" s="44" t="s">
        <v>1758</v>
      </c>
      <c r="C678" s="47">
        <v>4115600</v>
      </c>
      <c r="D678" s="56" t="s">
        <v>444</v>
      </c>
      <c r="E678" s="13" t="s">
        <v>0</v>
      </c>
      <c r="F678" s="13">
        <v>1237</v>
      </c>
      <c r="G678" s="13">
        <v>3</v>
      </c>
      <c r="H678" s="14"/>
      <c r="I678" s="61">
        <v>27.48</v>
      </c>
      <c r="J678" s="12">
        <f t="shared" si="42"/>
        <v>0</v>
      </c>
      <c r="K678" s="11">
        <f t="shared" si="40"/>
        <v>27.48</v>
      </c>
      <c r="L678" s="71"/>
      <c r="M678" s="9">
        <f t="shared" si="41"/>
        <v>2198.4</v>
      </c>
      <c r="N678" s="9">
        <f t="shared" si="43"/>
        <v>2198.4</v>
      </c>
    </row>
    <row r="679" spans="1:14" s="8" customFormat="1" ht="15.75" customHeight="1">
      <c r="A679" s="44" t="s">
        <v>1759</v>
      </c>
      <c r="C679" s="47">
        <v>4115630</v>
      </c>
      <c r="D679" s="56" t="s">
        <v>443</v>
      </c>
      <c r="E679" s="13" t="s">
        <v>0</v>
      </c>
      <c r="F679" s="13">
        <v>1283</v>
      </c>
      <c r="G679" s="13">
        <v>3</v>
      </c>
      <c r="H679" s="14"/>
      <c r="I679" s="61">
        <v>27.62</v>
      </c>
      <c r="J679" s="12">
        <f t="shared" si="42"/>
        <v>0</v>
      </c>
      <c r="K679" s="11">
        <f t="shared" si="40"/>
        <v>27.62</v>
      </c>
      <c r="L679" s="71"/>
      <c r="M679" s="9">
        <f t="shared" si="41"/>
        <v>2209.6</v>
      </c>
      <c r="N679" s="9">
        <f t="shared" si="43"/>
        <v>2209.6</v>
      </c>
    </row>
    <row r="680" spans="1:14" s="8" customFormat="1" ht="15.75" customHeight="1">
      <c r="A680" s="44" t="s">
        <v>1760</v>
      </c>
      <c r="C680" s="47">
        <v>4115710</v>
      </c>
      <c r="D680" s="56" t="s">
        <v>442</v>
      </c>
      <c r="E680" s="13" t="s">
        <v>0</v>
      </c>
      <c r="F680" s="13">
        <v>1440</v>
      </c>
      <c r="G680" s="13">
        <v>3</v>
      </c>
      <c r="H680" s="14"/>
      <c r="I680" s="61">
        <v>32.15</v>
      </c>
      <c r="J680" s="12">
        <f t="shared" si="42"/>
        <v>0</v>
      </c>
      <c r="K680" s="11">
        <f t="shared" si="40"/>
        <v>32.15</v>
      </c>
      <c r="L680" s="71"/>
      <c r="M680" s="9">
        <f t="shared" si="41"/>
        <v>2572</v>
      </c>
      <c r="N680" s="9">
        <f t="shared" si="43"/>
        <v>2572</v>
      </c>
    </row>
    <row r="681" spans="1:14" s="8" customFormat="1" ht="15.75" customHeight="1">
      <c r="A681" s="44" t="s">
        <v>1761</v>
      </c>
      <c r="C681" s="47">
        <v>4115800</v>
      </c>
      <c r="D681" s="56" t="s">
        <v>441</v>
      </c>
      <c r="E681" s="13" t="s">
        <v>0</v>
      </c>
      <c r="F681" s="13">
        <v>1600</v>
      </c>
      <c r="G681" s="13">
        <v>3</v>
      </c>
      <c r="H681" s="14"/>
      <c r="I681" s="61">
        <v>33.99</v>
      </c>
      <c r="J681" s="12">
        <f t="shared" si="42"/>
        <v>0</v>
      </c>
      <c r="K681" s="11">
        <f t="shared" si="40"/>
        <v>33.99</v>
      </c>
      <c r="L681" s="71"/>
      <c r="M681" s="9">
        <f t="shared" si="41"/>
        <v>2719.2000000000003</v>
      </c>
      <c r="N681" s="9">
        <f t="shared" si="43"/>
        <v>2719.2</v>
      </c>
    </row>
    <row r="682" spans="1:14" s="8" customFormat="1" ht="15.75" customHeight="1">
      <c r="A682" s="44" t="s">
        <v>1762</v>
      </c>
      <c r="C682" s="47">
        <v>4115900</v>
      </c>
      <c r="D682" s="56" t="s">
        <v>440</v>
      </c>
      <c r="E682" s="13" t="s">
        <v>0</v>
      </c>
      <c r="F682" s="13">
        <v>1619</v>
      </c>
      <c r="G682" s="13">
        <v>3</v>
      </c>
      <c r="H682" s="14"/>
      <c r="I682" s="61">
        <v>36.82</v>
      </c>
      <c r="J682" s="12">
        <f t="shared" si="42"/>
        <v>0</v>
      </c>
      <c r="K682" s="11">
        <f t="shared" si="40"/>
        <v>36.82</v>
      </c>
      <c r="L682" s="71"/>
      <c r="M682" s="9">
        <f t="shared" si="41"/>
        <v>2945.6</v>
      </c>
      <c r="N682" s="9">
        <f t="shared" si="43"/>
        <v>2945.6</v>
      </c>
    </row>
    <row r="683" spans="1:14" s="8" customFormat="1" ht="15.75" customHeight="1">
      <c r="A683" s="44" t="s">
        <v>1763</v>
      </c>
      <c r="C683" s="47">
        <v>4115997</v>
      </c>
      <c r="D683" s="56" t="s">
        <v>439</v>
      </c>
      <c r="E683" s="13" t="s">
        <v>0</v>
      </c>
      <c r="F683" s="13">
        <v>2116</v>
      </c>
      <c r="G683" s="13">
        <v>3</v>
      </c>
      <c r="H683" s="14"/>
      <c r="I683" s="61">
        <v>45.32</v>
      </c>
      <c r="J683" s="12">
        <f t="shared" si="42"/>
        <v>0</v>
      </c>
      <c r="K683" s="11">
        <f t="shared" si="40"/>
        <v>45.32</v>
      </c>
      <c r="L683" s="71"/>
      <c r="M683" s="9">
        <f t="shared" si="41"/>
        <v>3625.6</v>
      </c>
      <c r="N683" s="9">
        <f t="shared" si="43"/>
        <v>3625.6</v>
      </c>
    </row>
    <row r="684" spans="1:14" s="8" customFormat="1" ht="15.75" customHeight="1">
      <c r="A684" s="44" t="s">
        <v>1764</v>
      </c>
      <c r="C684" s="47">
        <v>4115998</v>
      </c>
      <c r="D684" s="56" t="s">
        <v>438</v>
      </c>
      <c r="E684" s="13" t="s">
        <v>0</v>
      </c>
      <c r="F684" s="13">
        <v>2604</v>
      </c>
      <c r="G684" s="13">
        <v>3</v>
      </c>
      <c r="H684" s="14"/>
      <c r="I684" s="61">
        <v>47.44</v>
      </c>
      <c r="J684" s="12">
        <f t="shared" si="42"/>
        <v>0</v>
      </c>
      <c r="K684" s="11">
        <f t="shared" si="40"/>
        <v>47.44</v>
      </c>
      <c r="L684" s="71"/>
      <c r="M684" s="9">
        <f t="shared" si="41"/>
        <v>3795.2000000000003</v>
      </c>
      <c r="N684" s="9">
        <f t="shared" si="43"/>
        <v>3795.2</v>
      </c>
    </row>
    <row r="685" spans="1:14" s="8" customFormat="1" ht="15.75" customHeight="1">
      <c r="A685" s="44" t="s">
        <v>1765</v>
      </c>
      <c r="C685" s="47">
        <v>4115999</v>
      </c>
      <c r="D685" s="56" t="s">
        <v>437</v>
      </c>
      <c r="E685" s="13" t="s">
        <v>0</v>
      </c>
      <c r="F685" s="13">
        <v>1831</v>
      </c>
      <c r="G685" s="13">
        <v>3</v>
      </c>
      <c r="H685" s="14"/>
      <c r="I685" s="61">
        <v>49.56</v>
      </c>
      <c r="J685" s="12">
        <f t="shared" si="42"/>
        <v>0</v>
      </c>
      <c r="K685" s="11">
        <f t="shared" si="40"/>
        <v>49.56</v>
      </c>
      <c r="L685" s="71"/>
      <c r="M685" s="9">
        <f t="shared" si="41"/>
        <v>3964.8</v>
      </c>
      <c r="N685" s="9">
        <f t="shared" si="43"/>
        <v>3964.8</v>
      </c>
    </row>
    <row r="686" spans="1:14" s="8" customFormat="1" ht="30" customHeight="1">
      <c r="A686" s="44" t="s">
        <v>1766</v>
      </c>
      <c r="C686" s="47">
        <v>4125001</v>
      </c>
      <c r="D686" s="56" t="s">
        <v>436</v>
      </c>
      <c r="E686" s="13" t="s">
        <v>0</v>
      </c>
      <c r="F686" s="13">
        <v>59</v>
      </c>
      <c r="G686" s="13">
        <v>50</v>
      </c>
      <c r="H686" s="14"/>
      <c r="I686" s="61">
        <v>1.23</v>
      </c>
      <c r="J686" s="12">
        <f t="shared" si="42"/>
        <v>0</v>
      </c>
      <c r="K686" s="11">
        <f t="shared" si="40"/>
        <v>1.23</v>
      </c>
      <c r="L686" s="10"/>
      <c r="M686" s="9">
        <f t="shared" si="41"/>
        <v>98.4</v>
      </c>
      <c r="N686" s="9">
        <f t="shared" si="43"/>
        <v>98.4</v>
      </c>
    </row>
    <row r="687" spans="1:14" s="8" customFormat="1" ht="30" customHeight="1">
      <c r="A687" s="44" t="s">
        <v>1767</v>
      </c>
      <c r="C687" s="47">
        <v>4125003</v>
      </c>
      <c r="D687" s="56" t="s">
        <v>435</v>
      </c>
      <c r="E687" s="13" t="s">
        <v>0</v>
      </c>
      <c r="F687" s="13">
        <v>71</v>
      </c>
      <c r="G687" s="13">
        <v>50</v>
      </c>
      <c r="H687" s="14"/>
      <c r="I687" s="61">
        <v>1.44</v>
      </c>
      <c r="J687" s="12">
        <f t="shared" si="42"/>
        <v>0</v>
      </c>
      <c r="K687" s="11">
        <f t="shared" si="40"/>
        <v>1.44</v>
      </c>
      <c r="L687" s="10"/>
      <c r="M687" s="9">
        <f t="shared" si="41"/>
        <v>115.2</v>
      </c>
      <c r="N687" s="9">
        <f t="shared" si="43"/>
        <v>115.2</v>
      </c>
    </row>
    <row r="688" spans="1:14" s="8" customFormat="1" ht="45.95" customHeight="1">
      <c r="A688" s="44" t="s">
        <v>1768</v>
      </c>
      <c r="C688" s="47">
        <v>4125004</v>
      </c>
      <c r="D688" s="56" t="s">
        <v>434</v>
      </c>
      <c r="E688" s="13" t="s">
        <v>0</v>
      </c>
      <c r="F688" s="13">
        <v>110</v>
      </c>
      <c r="G688" s="13">
        <v>50</v>
      </c>
      <c r="H688" s="14"/>
      <c r="I688" s="61">
        <v>1.752</v>
      </c>
      <c r="J688" s="12">
        <f t="shared" si="42"/>
        <v>0</v>
      </c>
      <c r="K688" s="11">
        <f t="shared" si="40"/>
        <v>1.752</v>
      </c>
      <c r="L688" s="10"/>
      <c r="M688" s="9">
        <f t="shared" si="41"/>
        <v>140.16</v>
      </c>
      <c r="N688" s="9">
        <f t="shared" si="43"/>
        <v>140.16</v>
      </c>
    </row>
    <row r="689" spans="1:14" s="8" customFormat="1" ht="57.95" customHeight="1">
      <c r="A689" s="44" t="s">
        <v>1769</v>
      </c>
      <c r="C689" s="47">
        <v>4125005</v>
      </c>
      <c r="D689" s="56" t="s">
        <v>433</v>
      </c>
      <c r="E689" s="13" t="s">
        <v>0</v>
      </c>
      <c r="F689" s="13">
        <v>108</v>
      </c>
      <c r="G689" s="13">
        <v>50</v>
      </c>
      <c r="H689" s="14"/>
      <c r="I689" s="61">
        <v>2.2800000000000002</v>
      </c>
      <c r="J689" s="12">
        <f t="shared" si="42"/>
        <v>0</v>
      </c>
      <c r="K689" s="11">
        <f t="shared" si="40"/>
        <v>2.2800000000000002</v>
      </c>
      <c r="L689" s="10"/>
      <c r="M689" s="9">
        <f t="shared" si="41"/>
        <v>182.4</v>
      </c>
      <c r="N689" s="9">
        <f t="shared" si="43"/>
        <v>182.4</v>
      </c>
    </row>
    <row r="690" spans="1:14" s="8" customFormat="1" ht="36" customHeight="1">
      <c r="A690" s="44" t="s">
        <v>1770</v>
      </c>
      <c r="C690" s="47">
        <v>4125006</v>
      </c>
      <c r="D690" s="56" t="s">
        <v>432</v>
      </c>
      <c r="E690" s="13" t="s">
        <v>0</v>
      </c>
      <c r="F690" s="13">
        <v>26</v>
      </c>
      <c r="G690" s="13">
        <v>50</v>
      </c>
      <c r="H690" s="14"/>
      <c r="I690" s="61">
        <v>2.2200000000000002</v>
      </c>
      <c r="J690" s="12">
        <f t="shared" si="42"/>
        <v>0</v>
      </c>
      <c r="K690" s="11">
        <f t="shared" si="40"/>
        <v>2.2200000000000002</v>
      </c>
      <c r="L690" s="10"/>
      <c r="M690" s="9">
        <f t="shared" si="41"/>
        <v>177.6</v>
      </c>
      <c r="N690" s="9">
        <f t="shared" si="43"/>
        <v>177.6</v>
      </c>
    </row>
    <row r="691" spans="1:14" s="8" customFormat="1" ht="41.25" customHeight="1">
      <c r="A691" s="44" t="s">
        <v>1771</v>
      </c>
      <c r="C691" s="47">
        <v>4125009</v>
      </c>
      <c r="D691" s="56" t="s">
        <v>970</v>
      </c>
      <c r="E691" s="13" t="s">
        <v>0</v>
      </c>
      <c r="F691" s="13">
        <v>97</v>
      </c>
      <c r="G691" s="13">
        <v>50</v>
      </c>
      <c r="H691" s="14"/>
      <c r="I691" s="61">
        <v>8.32</v>
      </c>
      <c r="J691" s="12">
        <f t="shared" si="42"/>
        <v>0</v>
      </c>
      <c r="K691" s="11">
        <f t="shared" si="40"/>
        <v>8.32</v>
      </c>
      <c r="L691" s="10"/>
      <c r="M691" s="9">
        <f t="shared" si="41"/>
        <v>665.6</v>
      </c>
      <c r="N691" s="9">
        <f t="shared" si="43"/>
        <v>665.6</v>
      </c>
    </row>
    <row r="692" spans="1:14" s="8" customFormat="1" ht="55.5" customHeight="1">
      <c r="A692" s="44" t="s">
        <v>1772</v>
      </c>
      <c r="C692" s="47">
        <v>4125010</v>
      </c>
      <c r="D692" s="56" t="s">
        <v>971</v>
      </c>
      <c r="E692" s="13" t="s">
        <v>0</v>
      </c>
      <c r="F692" s="13">
        <v>105</v>
      </c>
      <c r="G692" s="13">
        <v>12</v>
      </c>
      <c r="H692" s="14"/>
      <c r="I692" s="61">
        <v>9.33</v>
      </c>
      <c r="J692" s="12">
        <f t="shared" si="42"/>
        <v>0</v>
      </c>
      <c r="K692" s="11">
        <f t="shared" si="40"/>
        <v>9.33</v>
      </c>
      <c r="L692" s="10"/>
      <c r="M692" s="9">
        <f t="shared" si="41"/>
        <v>746.4</v>
      </c>
      <c r="N692" s="9">
        <f t="shared" si="43"/>
        <v>746.4</v>
      </c>
    </row>
    <row r="693" spans="1:14" s="8" customFormat="1" ht="54" customHeight="1">
      <c r="A693" s="44" t="s">
        <v>1773</v>
      </c>
      <c r="C693" s="47">
        <v>4125020</v>
      </c>
      <c r="D693" s="56" t="s">
        <v>3976</v>
      </c>
      <c r="E693" s="13" t="s">
        <v>0</v>
      </c>
      <c r="F693" s="13">
        <v>45</v>
      </c>
      <c r="G693" s="13">
        <v>200</v>
      </c>
      <c r="H693" s="14"/>
      <c r="I693" s="61">
        <v>0.52</v>
      </c>
      <c r="J693" s="12">
        <f t="shared" si="42"/>
        <v>0</v>
      </c>
      <c r="K693" s="11">
        <f t="shared" si="40"/>
        <v>0.52</v>
      </c>
      <c r="L693" s="10"/>
      <c r="M693" s="9">
        <f t="shared" si="41"/>
        <v>41.6</v>
      </c>
      <c r="N693" s="9">
        <f t="shared" si="43"/>
        <v>41.6</v>
      </c>
    </row>
    <row r="694" spans="1:14" s="8" customFormat="1" ht="16.5" customHeight="1">
      <c r="A694" s="44" t="s">
        <v>2728</v>
      </c>
      <c r="C694" s="47">
        <v>6003006</v>
      </c>
      <c r="D694" s="56" t="s">
        <v>2729</v>
      </c>
      <c r="E694" s="13" t="s">
        <v>0</v>
      </c>
      <c r="F694" s="13">
        <v>149</v>
      </c>
      <c r="G694" s="13">
        <v>50</v>
      </c>
      <c r="H694" s="14"/>
      <c r="I694" s="61">
        <v>4.7519999999999998</v>
      </c>
      <c r="J694" s="12">
        <f t="shared" si="42"/>
        <v>0</v>
      </c>
      <c r="K694" s="11">
        <f t="shared" si="40"/>
        <v>4.7519999999999998</v>
      </c>
      <c r="L694" s="70"/>
      <c r="M694" s="9">
        <f t="shared" si="41"/>
        <v>380.16</v>
      </c>
      <c r="N694" s="9">
        <f t="shared" si="43"/>
        <v>380.16</v>
      </c>
    </row>
    <row r="695" spans="1:14" s="8" customFormat="1" ht="16.5" customHeight="1">
      <c r="A695" s="44" t="s">
        <v>1774</v>
      </c>
      <c r="C695" s="47">
        <v>6003008</v>
      </c>
      <c r="D695" s="56" t="s">
        <v>408</v>
      </c>
      <c r="E695" s="13" t="s">
        <v>0</v>
      </c>
      <c r="F695" s="13">
        <v>154</v>
      </c>
      <c r="G695" s="13">
        <v>50</v>
      </c>
      <c r="H695" s="14"/>
      <c r="I695" s="61">
        <v>4.5</v>
      </c>
      <c r="J695" s="12">
        <f t="shared" si="42"/>
        <v>0</v>
      </c>
      <c r="K695" s="11">
        <f t="shared" si="40"/>
        <v>4.5</v>
      </c>
      <c r="L695" s="70"/>
      <c r="M695" s="9">
        <f t="shared" si="41"/>
        <v>360</v>
      </c>
      <c r="N695" s="9">
        <f t="shared" si="43"/>
        <v>360</v>
      </c>
    </row>
    <row r="696" spans="1:14" s="8" customFormat="1" ht="16.5" customHeight="1">
      <c r="A696" s="44" t="s">
        <v>1775</v>
      </c>
      <c r="C696" s="47">
        <v>6003010</v>
      </c>
      <c r="D696" s="56" t="s">
        <v>407</v>
      </c>
      <c r="E696" s="13" t="s">
        <v>0</v>
      </c>
      <c r="F696" s="13">
        <v>150</v>
      </c>
      <c r="G696" s="13">
        <v>50</v>
      </c>
      <c r="H696" s="14"/>
      <c r="I696" s="61">
        <v>4.5</v>
      </c>
      <c r="J696" s="12">
        <f t="shared" si="42"/>
        <v>0</v>
      </c>
      <c r="K696" s="11">
        <f t="shared" si="40"/>
        <v>4.5</v>
      </c>
      <c r="L696" s="70"/>
      <c r="M696" s="9">
        <f t="shared" si="41"/>
        <v>360</v>
      </c>
      <c r="N696" s="9">
        <f t="shared" si="43"/>
        <v>360</v>
      </c>
    </row>
    <row r="697" spans="1:14" s="8" customFormat="1" ht="16.5" customHeight="1">
      <c r="A697" s="44" t="s">
        <v>1776</v>
      </c>
      <c r="C697" s="47">
        <v>6003012</v>
      </c>
      <c r="D697" s="56" t="s">
        <v>406</v>
      </c>
      <c r="E697" s="13" t="s">
        <v>0</v>
      </c>
      <c r="F697" s="13">
        <v>215</v>
      </c>
      <c r="G697" s="13">
        <v>25</v>
      </c>
      <c r="H697" s="14"/>
      <c r="I697" s="61">
        <v>7.3</v>
      </c>
      <c r="J697" s="12">
        <f t="shared" si="42"/>
        <v>0</v>
      </c>
      <c r="K697" s="11">
        <f t="shared" si="40"/>
        <v>7.3</v>
      </c>
      <c r="L697" s="70"/>
      <c r="M697" s="9">
        <f t="shared" si="41"/>
        <v>584</v>
      </c>
      <c r="N697" s="9">
        <f t="shared" si="43"/>
        <v>584</v>
      </c>
    </row>
    <row r="698" spans="1:14" s="8" customFormat="1" ht="16.5" customHeight="1">
      <c r="A698" s="44" t="s">
        <v>1777</v>
      </c>
      <c r="C698" s="47">
        <v>6003016</v>
      </c>
      <c r="D698" s="56" t="s">
        <v>972</v>
      </c>
      <c r="E698" s="13" t="s">
        <v>0</v>
      </c>
      <c r="F698" s="13">
        <v>353</v>
      </c>
      <c r="G698" s="13">
        <v>25</v>
      </c>
      <c r="H698" s="14"/>
      <c r="I698" s="61">
        <v>13.18</v>
      </c>
      <c r="J698" s="12">
        <f t="shared" si="42"/>
        <v>0</v>
      </c>
      <c r="K698" s="11">
        <f t="shared" si="40"/>
        <v>13.18</v>
      </c>
      <c r="L698" s="70"/>
      <c r="M698" s="9">
        <f t="shared" si="41"/>
        <v>1054.4000000000001</v>
      </c>
      <c r="N698" s="9">
        <f t="shared" si="43"/>
        <v>1054.4000000000001</v>
      </c>
    </row>
    <row r="699" spans="1:14" s="8" customFormat="1" ht="16.5" customHeight="1">
      <c r="A699" s="44" t="s">
        <v>1778</v>
      </c>
      <c r="C699" s="47">
        <v>6003310</v>
      </c>
      <c r="D699" s="56" t="s">
        <v>973</v>
      </c>
      <c r="E699" s="13" t="s">
        <v>0</v>
      </c>
      <c r="F699" s="13">
        <v>346</v>
      </c>
      <c r="G699" s="13">
        <v>25</v>
      </c>
      <c r="H699" s="14"/>
      <c r="I699" s="61">
        <v>14.450000000000001</v>
      </c>
      <c r="J699" s="12">
        <f t="shared" si="42"/>
        <v>0</v>
      </c>
      <c r="K699" s="11">
        <f t="shared" si="40"/>
        <v>14.450000000000001</v>
      </c>
      <c r="L699" s="70"/>
      <c r="M699" s="9">
        <f t="shared" si="41"/>
        <v>1156</v>
      </c>
      <c r="N699" s="9">
        <f t="shared" si="43"/>
        <v>1156</v>
      </c>
    </row>
    <row r="700" spans="1:14" s="8" customFormat="1" ht="16.5" customHeight="1">
      <c r="A700" s="44" t="s">
        <v>1779</v>
      </c>
      <c r="C700" s="47">
        <v>6003905</v>
      </c>
      <c r="D700" s="56" t="s">
        <v>974</v>
      </c>
      <c r="E700" s="13" t="s">
        <v>0</v>
      </c>
      <c r="F700" s="13">
        <v>86</v>
      </c>
      <c r="G700" s="13">
        <v>50</v>
      </c>
      <c r="H700" s="14"/>
      <c r="I700" s="61">
        <v>3.83</v>
      </c>
      <c r="J700" s="12">
        <f t="shared" si="42"/>
        <v>0</v>
      </c>
      <c r="K700" s="11">
        <f t="shared" si="40"/>
        <v>3.83</v>
      </c>
      <c r="L700" s="70"/>
      <c r="M700" s="9">
        <f t="shared" si="41"/>
        <v>306.40000000000003</v>
      </c>
      <c r="N700" s="9">
        <f t="shared" si="43"/>
        <v>306.40000000000003</v>
      </c>
    </row>
    <row r="701" spans="1:14" s="8" customFormat="1" ht="16.5" customHeight="1">
      <c r="A701" s="44" t="s">
        <v>1780</v>
      </c>
      <c r="C701" s="47">
        <v>6003908</v>
      </c>
      <c r="D701" s="56" t="s">
        <v>405</v>
      </c>
      <c r="E701" s="13" t="s">
        <v>0</v>
      </c>
      <c r="F701" s="13">
        <v>148</v>
      </c>
      <c r="G701" s="13">
        <v>10</v>
      </c>
      <c r="H701" s="14"/>
      <c r="I701" s="61">
        <v>4.4639999999999995</v>
      </c>
      <c r="J701" s="12">
        <f t="shared" si="42"/>
        <v>0</v>
      </c>
      <c r="K701" s="11">
        <f t="shared" si="40"/>
        <v>4.4639999999999995</v>
      </c>
      <c r="L701" s="70"/>
      <c r="M701" s="9">
        <f t="shared" si="41"/>
        <v>357.12</v>
      </c>
      <c r="N701" s="9">
        <f t="shared" si="43"/>
        <v>357.12</v>
      </c>
    </row>
    <row r="702" spans="1:14" s="8" customFormat="1" ht="16.5" customHeight="1">
      <c r="A702" s="44" t="s">
        <v>1781</v>
      </c>
      <c r="C702" s="47">
        <v>6003910</v>
      </c>
      <c r="D702" s="56" t="s">
        <v>404</v>
      </c>
      <c r="E702" s="13" t="s">
        <v>0</v>
      </c>
      <c r="F702" s="13">
        <v>138</v>
      </c>
      <c r="G702" s="13">
        <v>10</v>
      </c>
      <c r="H702" s="14"/>
      <c r="I702" s="61">
        <v>4.4639999999999995</v>
      </c>
      <c r="J702" s="12">
        <f t="shared" si="42"/>
        <v>0</v>
      </c>
      <c r="K702" s="11">
        <f t="shared" si="40"/>
        <v>4.4639999999999995</v>
      </c>
      <c r="L702" s="70"/>
      <c r="M702" s="9">
        <f t="shared" si="41"/>
        <v>357.12</v>
      </c>
      <c r="N702" s="9">
        <f t="shared" si="43"/>
        <v>357.12</v>
      </c>
    </row>
    <row r="703" spans="1:14" s="8" customFormat="1" ht="16.5" customHeight="1">
      <c r="A703" s="44" t="s">
        <v>1782</v>
      </c>
      <c r="C703" s="47">
        <v>6003912</v>
      </c>
      <c r="D703" s="56" t="s">
        <v>403</v>
      </c>
      <c r="E703" s="13" t="s">
        <v>0</v>
      </c>
      <c r="F703" s="13">
        <v>208</v>
      </c>
      <c r="G703" s="13">
        <v>25</v>
      </c>
      <c r="H703" s="14"/>
      <c r="I703" s="61">
        <v>7.73</v>
      </c>
      <c r="J703" s="12">
        <f t="shared" si="42"/>
        <v>0</v>
      </c>
      <c r="K703" s="11">
        <f t="shared" si="40"/>
        <v>7.73</v>
      </c>
      <c r="L703" s="70"/>
      <c r="M703" s="9">
        <f t="shared" si="41"/>
        <v>618.4</v>
      </c>
      <c r="N703" s="9">
        <f t="shared" si="43"/>
        <v>618.4</v>
      </c>
    </row>
    <row r="704" spans="1:14" s="8" customFormat="1" ht="44.45" customHeight="1">
      <c r="A704" s="44" t="s">
        <v>1783</v>
      </c>
      <c r="C704" s="47">
        <v>6015110</v>
      </c>
      <c r="D704" s="56" t="s">
        <v>402</v>
      </c>
      <c r="E704" s="13" t="s">
        <v>0</v>
      </c>
      <c r="F704" s="13">
        <v>198</v>
      </c>
      <c r="G704" s="13">
        <v>12</v>
      </c>
      <c r="H704" s="14"/>
      <c r="I704" s="61">
        <v>4.7039999999999997</v>
      </c>
      <c r="J704" s="12">
        <f t="shared" si="42"/>
        <v>0</v>
      </c>
      <c r="K704" s="11">
        <f t="shared" si="40"/>
        <v>4.7039999999999997</v>
      </c>
      <c r="L704" s="70"/>
      <c r="M704" s="9">
        <f t="shared" si="41"/>
        <v>376.32</v>
      </c>
      <c r="N704" s="9">
        <f t="shared" si="43"/>
        <v>376.32</v>
      </c>
    </row>
    <row r="705" spans="1:14" s="8" customFormat="1" ht="44.45" customHeight="1">
      <c r="A705" s="44" t="s">
        <v>1784</v>
      </c>
      <c r="C705" s="47">
        <v>6015112</v>
      </c>
      <c r="D705" s="56" t="s">
        <v>975</v>
      </c>
      <c r="E705" s="13" t="s">
        <v>0</v>
      </c>
      <c r="F705" s="13">
        <v>359</v>
      </c>
      <c r="G705" s="13">
        <v>12</v>
      </c>
      <c r="H705" s="14"/>
      <c r="I705" s="61">
        <v>8.5500000000000007</v>
      </c>
      <c r="J705" s="12">
        <f t="shared" si="42"/>
        <v>0</v>
      </c>
      <c r="K705" s="11">
        <f t="shared" si="40"/>
        <v>8.5500000000000007</v>
      </c>
      <c r="L705" s="70"/>
      <c r="M705" s="9">
        <f t="shared" si="41"/>
        <v>684</v>
      </c>
      <c r="N705" s="9">
        <f t="shared" si="43"/>
        <v>684</v>
      </c>
    </row>
    <row r="706" spans="1:14" s="8" customFormat="1" ht="36.75" customHeight="1">
      <c r="A706" s="44" t="s">
        <v>1785</v>
      </c>
      <c r="C706" s="47">
        <v>6072002</v>
      </c>
      <c r="D706" s="56" t="s">
        <v>976</v>
      </c>
      <c r="E706" s="13" t="s">
        <v>0</v>
      </c>
      <c r="F706" s="13">
        <v>550</v>
      </c>
      <c r="G706" s="13">
        <v>20</v>
      </c>
      <c r="H706" s="14"/>
      <c r="I706" s="61">
        <v>59.660000000000004</v>
      </c>
      <c r="J706" s="12">
        <f t="shared" si="42"/>
        <v>0</v>
      </c>
      <c r="K706" s="11">
        <f t="shared" si="40"/>
        <v>59.660000000000004</v>
      </c>
      <c r="L706" s="10"/>
      <c r="M706" s="9">
        <f t="shared" si="41"/>
        <v>4772.8</v>
      </c>
      <c r="N706" s="9">
        <f t="shared" si="43"/>
        <v>4772.8</v>
      </c>
    </row>
    <row r="707" spans="1:14" s="8" customFormat="1" ht="28.5" customHeight="1">
      <c r="A707" s="44" t="s">
        <v>690</v>
      </c>
      <c r="C707" s="47">
        <v>60963604</v>
      </c>
      <c r="D707" s="56" t="s">
        <v>977</v>
      </c>
      <c r="E707" s="13" t="s">
        <v>0</v>
      </c>
      <c r="F707" s="13">
        <v>11</v>
      </c>
      <c r="G707" s="13">
        <v>100</v>
      </c>
      <c r="H707" s="14"/>
      <c r="I707" s="61">
        <v>0.28000000000000003</v>
      </c>
      <c r="J707" s="12">
        <f t="shared" si="42"/>
        <v>0</v>
      </c>
      <c r="K707" s="11">
        <f t="shared" si="40"/>
        <v>0.28000000000000003</v>
      </c>
      <c r="L707" s="70"/>
      <c r="M707" s="9">
        <f t="shared" si="41"/>
        <v>22.400000000000002</v>
      </c>
      <c r="N707" s="9">
        <f t="shared" si="43"/>
        <v>22.4</v>
      </c>
    </row>
    <row r="708" spans="1:14" s="8" customFormat="1" ht="28.5" customHeight="1">
      <c r="A708" s="44" t="s">
        <v>691</v>
      </c>
      <c r="C708" s="47">
        <v>60963665</v>
      </c>
      <c r="D708" s="56" t="s">
        <v>978</v>
      </c>
      <c r="E708" s="13" t="s">
        <v>0</v>
      </c>
      <c r="F708" s="13">
        <v>17</v>
      </c>
      <c r="G708" s="13">
        <v>100</v>
      </c>
      <c r="H708" s="14"/>
      <c r="I708" s="61">
        <v>0.372</v>
      </c>
      <c r="J708" s="12">
        <f t="shared" si="42"/>
        <v>0</v>
      </c>
      <c r="K708" s="11">
        <f t="shared" si="40"/>
        <v>0.372</v>
      </c>
      <c r="L708" s="70"/>
      <c r="M708" s="9">
        <f t="shared" si="41"/>
        <v>29.76</v>
      </c>
      <c r="N708" s="9">
        <f t="shared" si="43"/>
        <v>29.76</v>
      </c>
    </row>
    <row r="709" spans="1:14" s="8" customFormat="1" ht="18.75" customHeight="1">
      <c r="A709" s="44" t="s">
        <v>692</v>
      </c>
      <c r="C709" s="47">
        <v>6097017</v>
      </c>
      <c r="D709" s="56" t="s">
        <v>979</v>
      </c>
      <c r="E709" s="13" t="s">
        <v>0</v>
      </c>
      <c r="F709" s="13">
        <v>3</v>
      </c>
      <c r="G709" s="13">
        <v>10</v>
      </c>
      <c r="H709" s="14"/>
      <c r="I709" s="61">
        <v>0.85199999999999998</v>
      </c>
      <c r="J709" s="12">
        <f t="shared" si="42"/>
        <v>0</v>
      </c>
      <c r="K709" s="11">
        <f t="shared" si="40"/>
        <v>0.85199999999999998</v>
      </c>
      <c r="L709" s="70"/>
      <c r="M709" s="9">
        <f t="shared" si="41"/>
        <v>68.16</v>
      </c>
      <c r="N709" s="9">
        <f t="shared" si="43"/>
        <v>68.16</v>
      </c>
    </row>
    <row r="710" spans="1:14" s="8" customFormat="1" ht="18.75" customHeight="1">
      <c r="A710" s="44" t="s">
        <v>693</v>
      </c>
      <c r="C710" s="47">
        <v>6097018</v>
      </c>
      <c r="D710" s="56" t="s">
        <v>980</v>
      </c>
      <c r="E710" s="13" t="s">
        <v>0</v>
      </c>
      <c r="F710" s="13">
        <v>5</v>
      </c>
      <c r="G710" s="13">
        <v>10</v>
      </c>
      <c r="H710" s="14"/>
      <c r="I710" s="61">
        <v>0.85199999999999998</v>
      </c>
      <c r="J710" s="12">
        <f t="shared" si="42"/>
        <v>0</v>
      </c>
      <c r="K710" s="11">
        <f t="shared" si="40"/>
        <v>0.85199999999999998</v>
      </c>
      <c r="L710" s="70"/>
      <c r="M710" s="9">
        <f t="shared" si="41"/>
        <v>68.16</v>
      </c>
      <c r="N710" s="9">
        <f t="shared" si="43"/>
        <v>68.16</v>
      </c>
    </row>
    <row r="711" spans="1:14" s="8" customFormat="1" ht="18.75" customHeight="1">
      <c r="A711" s="44" t="s">
        <v>694</v>
      </c>
      <c r="C711" s="47">
        <v>6097020</v>
      </c>
      <c r="D711" s="56" t="s">
        <v>981</v>
      </c>
      <c r="E711" s="13" t="s">
        <v>0</v>
      </c>
      <c r="F711" s="13">
        <v>5</v>
      </c>
      <c r="G711" s="13">
        <v>10</v>
      </c>
      <c r="H711" s="14"/>
      <c r="I711" s="61">
        <v>0.85199999999999998</v>
      </c>
      <c r="J711" s="12">
        <f t="shared" si="42"/>
        <v>0</v>
      </c>
      <c r="K711" s="11">
        <f t="shared" si="40"/>
        <v>0.85199999999999998</v>
      </c>
      <c r="L711" s="70"/>
      <c r="M711" s="9">
        <f t="shared" si="41"/>
        <v>68.16</v>
      </c>
      <c r="N711" s="9">
        <f t="shared" si="43"/>
        <v>68.16</v>
      </c>
    </row>
    <row r="712" spans="1:14" s="8" customFormat="1" ht="18.75" customHeight="1">
      <c r="A712" s="44" t="s">
        <v>695</v>
      </c>
      <c r="C712" s="47">
        <v>609831080</v>
      </c>
      <c r="D712" s="56" t="s">
        <v>982</v>
      </c>
      <c r="E712" s="13" t="s">
        <v>0</v>
      </c>
      <c r="F712" s="13">
        <v>33</v>
      </c>
      <c r="G712" s="13">
        <v>100</v>
      </c>
      <c r="H712" s="14"/>
      <c r="I712" s="61">
        <v>1.48</v>
      </c>
      <c r="J712" s="12">
        <f t="shared" si="42"/>
        <v>0</v>
      </c>
      <c r="K712" s="11">
        <f t="shared" si="40"/>
        <v>1.48</v>
      </c>
      <c r="L712" s="70"/>
      <c r="M712" s="9">
        <f t="shared" si="41"/>
        <v>118.4</v>
      </c>
      <c r="N712" s="9">
        <f t="shared" si="43"/>
        <v>118.4</v>
      </c>
    </row>
    <row r="713" spans="1:14" s="8" customFormat="1" ht="18.75" customHeight="1">
      <c r="A713" s="44" t="s">
        <v>696</v>
      </c>
      <c r="C713" s="47">
        <v>609831081</v>
      </c>
      <c r="D713" s="56" t="s">
        <v>983</v>
      </c>
      <c r="E713" s="13" t="s">
        <v>0</v>
      </c>
      <c r="F713" s="13">
        <v>34</v>
      </c>
      <c r="G713" s="13">
        <v>100</v>
      </c>
      <c r="H713" s="14"/>
      <c r="I713" s="61">
        <v>1.56</v>
      </c>
      <c r="J713" s="12">
        <f t="shared" si="42"/>
        <v>0</v>
      </c>
      <c r="K713" s="11">
        <f t="shared" si="40"/>
        <v>1.56</v>
      </c>
      <c r="L713" s="70"/>
      <c r="M713" s="9">
        <f t="shared" si="41"/>
        <v>124.8</v>
      </c>
      <c r="N713" s="9">
        <f t="shared" si="43"/>
        <v>124.8</v>
      </c>
    </row>
    <row r="714" spans="1:14" s="8" customFormat="1" ht="18.75" customHeight="1">
      <c r="A714" s="44" t="s">
        <v>697</v>
      </c>
      <c r="C714" s="47">
        <v>609831082</v>
      </c>
      <c r="D714" s="56" t="s">
        <v>984</v>
      </c>
      <c r="E714" s="13" t="s">
        <v>0</v>
      </c>
      <c r="F714" s="13">
        <v>43</v>
      </c>
      <c r="G714" s="13">
        <v>100</v>
      </c>
      <c r="H714" s="14"/>
      <c r="I714" s="61">
        <v>1.66</v>
      </c>
      <c r="J714" s="12">
        <f t="shared" si="42"/>
        <v>0</v>
      </c>
      <c r="K714" s="11">
        <f t="shared" si="40"/>
        <v>1.66</v>
      </c>
      <c r="L714" s="70"/>
      <c r="M714" s="9">
        <f t="shared" si="41"/>
        <v>132.80000000000001</v>
      </c>
      <c r="N714" s="9">
        <f t="shared" si="43"/>
        <v>132.80000000000001</v>
      </c>
    </row>
    <row r="715" spans="1:14" s="8" customFormat="1" ht="18.75" customHeight="1">
      <c r="A715" s="44" t="s">
        <v>698</v>
      </c>
      <c r="C715" s="47">
        <v>609831100</v>
      </c>
      <c r="D715" s="56" t="s">
        <v>985</v>
      </c>
      <c r="E715" s="13" t="s">
        <v>0</v>
      </c>
      <c r="F715" s="13">
        <v>60</v>
      </c>
      <c r="G715" s="13">
        <v>50</v>
      </c>
      <c r="H715" s="14"/>
      <c r="I715" s="61">
        <v>1.9919999999999998</v>
      </c>
      <c r="J715" s="12">
        <f t="shared" si="42"/>
        <v>0</v>
      </c>
      <c r="K715" s="11">
        <f t="shared" si="40"/>
        <v>1.9919999999999998</v>
      </c>
      <c r="L715" s="70"/>
      <c r="M715" s="9">
        <f t="shared" si="41"/>
        <v>159.36000000000001</v>
      </c>
      <c r="N715" s="9">
        <f t="shared" si="43"/>
        <v>159.36000000000001</v>
      </c>
    </row>
    <row r="716" spans="1:14" s="8" customFormat="1" ht="18.75" customHeight="1">
      <c r="A716" s="44" t="s">
        <v>699</v>
      </c>
      <c r="C716" s="47">
        <v>609831101</v>
      </c>
      <c r="D716" s="56" t="s">
        <v>986</v>
      </c>
      <c r="E716" s="13" t="s">
        <v>0</v>
      </c>
      <c r="F716" s="13">
        <v>72</v>
      </c>
      <c r="G716" s="13">
        <v>50</v>
      </c>
      <c r="H716" s="14"/>
      <c r="I716" s="61">
        <v>2.0699999999999998</v>
      </c>
      <c r="J716" s="12">
        <f t="shared" si="42"/>
        <v>0</v>
      </c>
      <c r="K716" s="11">
        <f t="shared" si="40"/>
        <v>2.0699999999999998</v>
      </c>
      <c r="L716" s="70"/>
      <c r="M716" s="9">
        <f t="shared" si="41"/>
        <v>165.6</v>
      </c>
      <c r="N716" s="9">
        <f t="shared" si="43"/>
        <v>165.6</v>
      </c>
    </row>
    <row r="717" spans="1:14" s="8" customFormat="1" ht="18.75" customHeight="1">
      <c r="A717" s="44" t="s">
        <v>700</v>
      </c>
      <c r="C717" s="47">
        <v>609831102</v>
      </c>
      <c r="D717" s="56" t="s">
        <v>987</v>
      </c>
      <c r="E717" s="13" t="s">
        <v>0</v>
      </c>
      <c r="F717" s="13">
        <v>80</v>
      </c>
      <c r="G717" s="13">
        <v>50</v>
      </c>
      <c r="H717" s="14"/>
      <c r="I717" s="61">
        <v>2.2599999999999998</v>
      </c>
      <c r="J717" s="12">
        <f t="shared" si="42"/>
        <v>0</v>
      </c>
      <c r="K717" s="11">
        <f t="shared" si="40"/>
        <v>2.2599999999999998</v>
      </c>
      <c r="L717" s="70"/>
      <c r="M717" s="9">
        <f t="shared" si="41"/>
        <v>180.8</v>
      </c>
      <c r="N717" s="9">
        <f t="shared" si="43"/>
        <v>180.8</v>
      </c>
    </row>
    <row r="718" spans="1:14" s="8" customFormat="1" ht="18.75" customHeight="1">
      <c r="A718" s="44" t="s">
        <v>701</v>
      </c>
      <c r="C718" s="47">
        <v>609831120</v>
      </c>
      <c r="D718" s="56" t="s">
        <v>988</v>
      </c>
      <c r="E718" s="13" t="s">
        <v>0</v>
      </c>
      <c r="F718" s="13">
        <v>109</v>
      </c>
      <c r="G718" s="13">
        <v>50</v>
      </c>
      <c r="H718" s="14"/>
      <c r="I718" s="61">
        <v>2.87</v>
      </c>
      <c r="J718" s="12">
        <f t="shared" si="42"/>
        <v>0</v>
      </c>
      <c r="K718" s="11">
        <f t="shared" si="40"/>
        <v>2.87</v>
      </c>
      <c r="L718" s="70"/>
      <c r="M718" s="9">
        <f t="shared" si="41"/>
        <v>229.6</v>
      </c>
      <c r="N718" s="9">
        <f t="shared" si="43"/>
        <v>229.6</v>
      </c>
    </row>
    <row r="719" spans="1:14" s="8" customFormat="1" ht="18.75" customHeight="1">
      <c r="A719" s="44" t="s">
        <v>702</v>
      </c>
      <c r="C719" s="47">
        <v>609831121</v>
      </c>
      <c r="D719" s="56" t="s">
        <v>989</v>
      </c>
      <c r="E719" s="13" t="s">
        <v>0</v>
      </c>
      <c r="F719" s="13">
        <v>120</v>
      </c>
      <c r="G719" s="13">
        <v>50</v>
      </c>
      <c r="H719" s="14"/>
      <c r="I719" s="61">
        <v>3.03</v>
      </c>
      <c r="J719" s="12">
        <f t="shared" si="42"/>
        <v>0</v>
      </c>
      <c r="K719" s="11">
        <f t="shared" si="40"/>
        <v>3.03</v>
      </c>
      <c r="L719" s="70"/>
      <c r="M719" s="9">
        <f t="shared" si="41"/>
        <v>242.4</v>
      </c>
      <c r="N719" s="9">
        <f t="shared" si="43"/>
        <v>242.4</v>
      </c>
    </row>
    <row r="720" spans="1:14" s="8" customFormat="1" ht="18.75" customHeight="1">
      <c r="A720" s="44" t="s">
        <v>703</v>
      </c>
      <c r="C720" s="47">
        <v>609831160</v>
      </c>
      <c r="D720" s="56" t="s">
        <v>990</v>
      </c>
      <c r="E720" s="13" t="s">
        <v>0</v>
      </c>
      <c r="F720" s="13">
        <v>240</v>
      </c>
      <c r="G720" s="13">
        <v>25</v>
      </c>
      <c r="H720" s="14"/>
      <c r="I720" s="61">
        <v>5.5439999999999996</v>
      </c>
      <c r="J720" s="12">
        <f t="shared" si="42"/>
        <v>0</v>
      </c>
      <c r="K720" s="11">
        <f t="shared" si="40"/>
        <v>5.5439999999999996</v>
      </c>
      <c r="L720" s="70"/>
      <c r="M720" s="9">
        <f t="shared" si="41"/>
        <v>443.52</v>
      </c>
      <c r="N720" s="9">
        <f t="shared" si="43"/>
        <v>443.52</v>
      </c>
    </row>
    <row r="721" spans="1:14" s="8" customFormat="1" ht="18.75" customHeight="1">
      <c r="A721" s="44" t="s">
        <v>704</v>
      </c>
      <c r="C721" s="47">
        <v>609832120</v>
      </c>
      <c r="D721" s="56" t="s">
        <v>991</v>
      </c>
      <c r="E721" s="13" t="s">
        <v>0</v>
      </c>
      <c r="F721" s="13">
        <v>65</v>
      </c>
      <c r="G721" s="13">
        <v>50</v>
      </c>
      <c r="H721" s="14"/>
      <c r="I721" s="61">
        <v>5.28</v>
      </c>
      <c r="J721" s="12">
        <f t="shared" si="42"/>
        <v>0</v>
      </c>
      <c r="K721" s="11">
        <f t="shared" ref="K721:K784" si="44">I721*((100-J721)/100)</f>
        <v>5.28</v>
      </c>
      <c r="L721" s="70"/>
      <c r="M721" s="9">
        <f t="shared" ref="M721:M784" si="45">_xlfn.CEILING.MATH(I721*$N$2,0.02)</f>
        <v>422.40000000000003</v>
      </c>
      <c r="N721" s="9">
        <f t="shared" si="43"/>
        <v>422.4</v>
      </c>
    </row>
    <row r="722" spans="1:14" s="8" customFormat="1" ht="18.75" customHeight="1">
      <c r="A722" s="44" t="s">
        <v>705</v>
      </c>
      <c r="C722" s="47">
        <v>609832121</v>
      </c>
      <c r="D722" s="56" t="s">
        <v>992</v>
      </c>
      <c r="E722" s="13" t="s">
        <v>0</v>
      </c>
      <c r="F722" s="13">
        <v>96</v>
      </c>
      <c r="G722" s="13">
        <v>25</v>
      </c>
      <c r="H722" s="14"/>
      <c r="I722" s="61">
        <v>6.4</v>
      </c>
      <c r="J722" s="12">
        <f t="shared" si="42"/>
        <v>0</v>
      </c>
      <c r="K722" s="11">
        <f t="shared" si="44"/>
        <v>6.4</v>
      </c>
      <c r="L722" s="70"/>
      <c r="M722" s="9">
        <f t="shared" si="45"/>
        <v>512</v>
      </c>
      <c r="N722" s="9">
        <f t="shared" si="43"/>
        <v>512</v>
      </c>
    </row>
    <row r="723" spans="1:14" s="8" customFormat="1" ht="18.75" customHeight="1">
      <c r="A723" s="44" t="s">
        <v>706</v>
      </c>
      <c r="C723" s="47">
        <v>609832150</v>
      </c>
      <c r="D723" s="56" t="s">
        <v>993</v>
      </c>
      <c r="E723" s="13" t="s">
        <v>0</v>
      </c>
      <c r="F723" s="13">
        <v>130</v>
      </c>
      <c r="G723" s="13">
        <v>25</v>
      </c>
      <c r="H723" s="14"/>
      <c r="I723" s="61">
        <v>7.6319999999999988</v>
      </c>
      <c r="J723" s="12">
        <f t="shared" si="42"/>
        <v>0</v>
      </c>
      <c r="K723" s="11">
        <f t="shared" si="44"/>
        <v>7.6319999999999988</v>
      </c>
      <c r="L723" s="70"/>
      <c r="M723" s="9">
        <f t="shared" si="45"/>
        <v>610.56000000000006</v>
      </c>
      <c r="N723" s="9">
        <f t="shared" si="43"/>
        <v>610.56000000000006</v>
      </c>
    </row>
    <row r="724" spans="1:14" s="8" customFormat="1" ht="18.75" customHeight="1">
      <c r="A724" s="44" t="s">
        <v>707</v>
      </c>
      <c r="C724" s="47">
        <v>609832151</v>
      </c>
      <c r="D724" s="56" t="s">
        <v>994</v>
      </c>
      <c r="E724" s="13" t="s">
        <v>0</v>
      </c>
      <c r="F724" s="13">
        <v>165</v>
      </c>
      <c r="G724" s="13">
        <v>25</v>
      </c>
      <c r="H724" s="14"/>
      <c r="I724" s="61">
        <v>8.75</v>
      </c>
      <c r="J724" s="12">
        <f t="shared" ref="J724:J787" si="46">$J$13</f>
        <v>0</v>
      </c>
      <c r="K724" s="11">
        <f t="shared" si="44"/>
        <v>8.75</v>
      </c>
      <c r="L724" s="70"/>
      <c r="M724" s="9">
        <f t="shared" si="45"/>
        <v>700</v>
      </c>
      <c r="N724" s="9">
        <f t="shared" si="43"/>
        <v>700</v>
      </c>
    </row>
    <row r="725" spans="1:14" s="8" customFormat="1" ht="18.75" customHeight="1">
      <c r="A725" s="44" t="s">
        <v>708</v>
      </c>
      <c r="C725" s="47">
        <v>609832180</v>
      </c>
      <c r="D725" s="56" t="s">
        <v>995</v>
      </c>
      <c r="E725" s="13" t="s">
        <v>0</v>
      </c>
      <c r="F725" s="13">
        <v>205</v>
      </c>
      <c r="G725" s="13">
        <v>20</v>
      </c>
      <c r="H725" s="14"/>
      <c r="I725" s="61">
        <v>11.13</v>
      </c>
      <c r="J725" s="12">
        <f t="shared" si="46"/>
        <v>0</v>
      </c>
      <c r="K725" s="11">
        <f t="shared" si="44"/>
        <v>11.13</v>
      </c>
      <c r="L725" s="70"/>
      <c r="M725" s="9">
        <f t="shared" si="45"/>
        <v>890.4</v>
      </c>
      <c r="N725" s="9">
        <f t="shared" si="43"/>
        <v>890.4</v>
      </c>
    </row>
    <row r="726" spans="1:14" s="8" customFormat="1" ht="18.75" customHeight="1">
      <c r="A726" s="44" t="s">
        <v>709</v>
      </c>
      <c r="C726" s="47">
        <v>609837080</v>
      </c>
      <c r="D726" s="56" t="s">
        <v>996</v>
      </c>
      <c r="E726" s="13" t="s">
        <v>0</v>
      </c>
      <c r="F726" s="13">
        <v>33</v>
      </c>
      <c r="G726" s="13">
        <v>100</v>
      </c>
      <c r="H726" s="14"/>
      <c r="I726" s="61">
        <v>0.81</v>
      </c>
      <c r="J726" s="12">
        <f t="shared" si="46"/>
        <v>0</v>
      </c>
      <c r="K726" s="11">
        <f t="shared" si="44"/>
        <v>0.81</v>
      </c>
      <c r="L726" s="70"/>
      <c r="M726" s="9">
        <f t="shared" si="45"/>
        <v>64.8</v>
      </c>
      <c r="N726" s="9">
        <f t="shared" si="43"/>
        <v>64.8</v>
      </c>
    </row>
    <row r="727" spans="1:14" s="8" customFormat="1" ht="18.75" customHeight="1">
      <c r="A727" s="44" t="s">
        <v>710</v>
      </c>
      <c r="C727" s="47">
        <v>609837081</v>
      </c>
      <c r="D727" s="56" t="s">
        <v>997</v>
      </c>
      <c r="E727" s="13" t="s">
        <v>0</v>
      </c>
      <c r="F727" s="13">
        <v>37</v>
      </c>
      <c r="G727" s="13">
        <v>100</v>
      </c>
      <c r="H727" s="14"/>
      <c r="I727" s="61">
        <v>0.86399999999999999</v>
      </c>
      <c r="J727" s="12">
        <f t="shared" si="46"/>
        <v>0</v>
      </c>
      <c r="K727" s="11">
        <f t="shared" si="44"/>
        <v>0.86399999999999999</v>
      </c>
      <c r="L727" s="70"/>
      <c r="M727" s="9">
        <f t="shared" si="45"/>
        <v>69.12</v>
      </c>
      <c r="N727" s="9">
        <f t="shared" ref="N727:N790" si="47">M727*(100-J727)/100</f>
        <v>69.12</v>
      </c>
    </row>
    <row r="728" spans="1:14" s="8" customFormat="1" ht="18.75" customHeight="1">
      <c r="A728" s="44" t="s">
        <v>711</v>
      </c>
      <c r="C728" s="47">
        <v>609837082</v>
      </c>
      <c r="D728" s="56" t="s">
        <v>998</v>
      </c>
      <c r="E728" s="13" t="s">
        <v>0</v>
      </c>
      <c r="F728" s="13">
        <v>43</v>
      </c>
      <c r="G728" s="13">
        <v>100</v>
      </c>
      <c r="H728" s="14"/>
      <c r="I728" s="61">
        <v>0.9</v>
      </c>
      <c r="J728" s="12">
        <f t="shared" si="46"/>
        <v>0</v>
      </c>
      <c r="K728" s="11">
        <f t="shared" si="44"/>
        <v>0.9</v>
      </c>
      <c r="L728" s="70"/>
      <c r="M728" s="9">
        <f t="shared" si="45"/>
        <v>72</v>
      </c>
      <c r="N728" s="9">
        <f t="shared" si="47"/>
        <v>72</v>
      </c>
    </row>
    <row r="729" spans="1:14" s="8" customFormat="1" ht="18.75" customHeight="1">
      <c r="A729" s="44" t="s">
        <v>712</v>
      </c>
      <c r="C729" s="47">
        <v>609837100</v>
      </c>
      <c r="D729" s="56" t="s">
        <v>999</v>
      </c>
      <c r="E729" s="13" t="s">
        <v>0</v>
      </c>
      <c r="F729" s="13">
        <v>62</v>
      </c>
      <c r="G729" s="13">
        <v>50</v>
      </c>
      <c r="H729" s="14"/>
      <c r="I729" s="61">
        <v>1.1639999999999999</v>
      </c>
      <c r="J729" s="12">
        <f t="shared" si="46"/>
        <v>0</v>
      </c>
      <c r="K729" s="11">
        <f t="shared" si="44"/>
        <v>1.1639999999999999</v>
      </c>
      <c r="L729" s="70"/>
      <c r="M729" s="9">
        <f t="shared" si="45"/>
        <v>93.12</v>
      </c>
      <c r="N729" s="9">
        <f t="shared" si="47"/>
        <v>93.12</v>
      </c>
    </row>
    <row r="730" spans="1:14" s="8" customFormat="1" ht="18.75" customHeight="1">
      <c r="A730" s="44" t="s">
        <v>713</v>
      </c>
      <c r="C730" s="47">
        <v>609837101</v>
      </c>
      <c r="D730" s="56" t="s">
        <v>1000</v>
      </c>
      <c r="E730" s="13" t="s">
        <v>0</v>
      </c>
      <c r="F730" s="13">
        <v>72</v>
      </c>
      <c r="G730" s="13">
        <v>50</v>
      </c>
      <c r="H730" s="14"/>
      <c r="I730" s="61">
        <v>1.2</v>
      </c>
      <c r="J730" s="12">
        <f t="shared" si="46"/>
        <v>0</v>
      </c>
      <c r="K730" s="11">
        <f t="shared" si="44"/>
        <v>1.2</v>
      </c>
      <c r="L730" s="70"/>
      <c r="M730" s="9">
        <f t="shared" si="45"/>
        <v>96</v>
      </c>
      <c r="N730" s="9">
        <f t="shared" si="47"/>
        <v>96</v>
      </c>
    </row>
    <row r="731" spans="1:14" s="8" customFormat="1" ht="18.75" customHeight="1">
      <c r="A731" s="44" t="s">
        <v>714</v>
      </c>
      <c r="C731" s="47">
        <v>609837102</v>
      </c>
      <c r="D731" s="56" t="s">
        <v>1001</v>
      </c>
      <c r="E731" s="13" t="s">
        <v>0</v>
      </c>
      <c r="F731" s="13">
        <v>79</v>
      </c>
      <c r="G731" s="13">
        <v>50</v>
      </c>
      <c r="H731" s="14"/>
      <c r="I731" s="61">
        <v>1.24</v>
      </c>
      <c r="J731" s="12">
        <f t="shared" si="46"/>
        <v>0</v>
      </c>
      <c r="K731" s="11">
        <f t="shared" si="44"/>
        <v>1.24</v>
      </c>
      <c r="L731" s="70"/>
      <c r="M731" s="9">
        <f t="shared" si="45"/>
        <v>99.2</v>
      </c>
      <c r="N731" s="9">
        <f t="shared" si="47"/>
        <v>99.2</v>
      </c>
    </row>
    <row r="732" spans="1:14" s="8" customFormat="1" ht="18.75" customHeight="1">
      <c r="A732" s="44" t="s">
        <v>715</v>
      </c>
      <c r="C732" s="47">
        <v>609837120</v>
      </c>
      <c r="D732" s="56" t="s">
        <v>1002</v>
      </c>
      <c r="E732" s="13" t="s">
        <v>0</v>
      </c>
      <c r="F732" s="13">
        <v>95</v>
      </c>
      <c r="G732" s="13">
        <v>50</v>
      </c>
      <c r="H732" s="14"/>
      <c r="I732" s="61">
        <v>1.44</v>
      </c>
      <c r="J732" s="12">
        <f t="shared" si="46"/>
        <v>0</v>
      </c>
      <c r="K732" s="11">
        <f t="shared" si="44"/>
        <v>1.44</v>
      </c>
      <c r="L732" s="70"/>
      <c r="M732" s="9">
        <f t="shared" si="45"/>
        <v>115.2</v>
      </c>
      <c r="N732" s="9">
        <f t="shared" si="47"/>
        <v>115.2</v>
      </c>
    </row>
    <row r="733" spans="1:14" s="8" customFormat="1" ht="18.75" customHeight="1">
      <c r="A733" s="44" t="s">
        <v>716</v>
      </c>
      <c r="C733" s="47">
        <v>609837121</v>
      </c>
      <c r="D733" s="56" t="s">
        <v>1003</v>
      </c>
      <c r="E733" s="13" t="s">
        <v>0</v>
      </c>
      <c r="F733" s="13">
        <v>110</v>
      </c>
      <c r="G733" s="13">
        <v>50</v>
      </c>
      <c r="H733" s="14"/>
      <c r="I733" s="61">
        <v>1.54</v>
      </c>
      <c r="J733" s="12">
        <f t="shared" si="46"/>
        <v>0</v>
      </c>
      <c r="K733" s="11">
        <f t="shared" si="44"/>
        <v>1.54</v>
      </c>
      <c r="L733" s="70"/>
      <c r="M733" s="9">
        <f t="shared" si="45"/>
        <v>123.2</v>
      </c>
      <c r="N733" s="9">
        <f t="shared" si="47"/>
        <v>123.2</v>
      </c>
    </row>
    <row r="734" spans="1:14" s="8" customFormat="1" ht="18.75" customHeight="1">
      <c r="A734" s="44" t="s">
        <v>717</v>
      </c>
      <c r="C734" s="47">
        <v>609837122</v>
      </c>
      <c r="D734" s="56" t="s">
        <v>1004</v>
      </c>
      <c r="E734" s="13" t="s">
        <v>0</v>
      </c>
      <c r="F734" s="13">
        <v>120</v>
      </c>
      <c r="G734" s="13">
        <v>50</v>
      </c>
      <c r="H734" s="14"/>
      <c r="I734" s="61">
        <v>1.74</v>
      </c>
      <c r="J734" s="12">
        <f t="shared" si="46"/>
        <v>0</v>
      </c>
      <c r="K734" s="11">
        <f t="shared" si="44"/>
        <v>1.74</v>
      </c>
      <c r="L734" s="70"/>
      <c r="M734" s="9">
        <f t="shared" si="45"/>
        <v>139.20000000000002</v>
      </c>
      <c r="N734" s="9">
        <f t="shared" si="47"/>
        <v>139.20000000000002</v>
      </c>
    </row>
    <row r="735" spans="1:14" s="8" customFormat="1" ht="18.75" customHeight="1">
      <c r="A735" s="44" t="s">
        <v>718</v>
      </c>
      <c r="C735" s="47">
        <v>609837123</v>
      </c>
      <c r="D735" s="56" t="s">
        <v>1005</v>
      </c>
      <c r="E735" s="13" t="s">
        <v>0</v>
      </c>
      <c r="F735" s="13">
        <v>140</v>
      </c>
      <c r="G735" s="13">
        <v>50</v>
      </c>
      <c r="H735" s="14"/>
      <c r="I735" s="61">
        <v>2.1240000000000001</v>
      </c>
      <c r="J735" s="12">
        <f t="shared" si="46"/>
        <v>0</v>
      </c>
      <c r="K735" s="11">
        <f t="shared" si="44"/>
        <v>2.1240000000000001</v>
      </c>
      <c r="L735" s="70"/>
      <c r="M735" s="9">
        <f t="shared" si="45"/>
        <v>169.92000000000002</v>
      </c>
      <c r="N735" s="9">
        <f t="shared" si="47"/>
        <v>169.92</v>
      </c>
    </row>
    <row r="736" spans="1:14" s="8" customFormat="1" ht="18.75" customHeight="1">
      <c r="A736" s="44" t="s">
        <v>719</v>
      </c>
      <c r="C736" s="47">
        <v>609837160</v>
      </c>
      <c r="D736" s="56" t="s">
        <v>1006</v>
      </c>
      <c r="E736" s="13" t="s">
        <v>0</v>
      </c>
      <c r="F736" s="13">
        <v>240</v>
      </c>
      <c r="G736" s="13">
        <v>25</v>
      </c>
      <c r="H736" s="14"/>
      <c r="I736" s="61">
        <v>3.0719999999999996</v>
      </c>
      <c r="J736" s="12">
        <f t="shared" si="46"/>
        <v>0</v>
      </c>
      <c r="K736" s="11">
        <f t="shared" si="44"/>
        <v>3.0719999999999996</v>
      </c>
      <c r="L736" s="70"/>
      <c r="M736" s="9">
        <f t="shared" si="45"/>
        <v>245.76</v>
      </c>
      <c r="N736" s="9">
        <f t="shared" si="47"/>
        <v>245.76</v>
      </c>
    </row>
    <row r="737" spans="1:14" s="8" customFormat="1" ht="18.75" customHeight="1">
      <c r="A737" s="44" t="s">
        <v>720</v>
      </c>
      <c r="C737" s="47">
        <v>609871080</v>
      </c>
      <c r="D737" s="56" t="s">
        <v>1007</v>
      </c>
      <c r="E737" s="13" t="s">
        <v>0</v>
      </c>
      <c r="F737" s="13">
        <v>28</v>
      </c>
      <c r="G737" s="13">
        <v>100</v>
      </c>
      <c r="H737" s="14" t="s">
        <v>62</v>
      </c>
      <c r="I737" s="61">
        <v>4.2119999999999997</v>
      </c>
      <c r="J737" s="12">
        <f t="shared" si="46"/>
        <v>0</v>
      </c>
      <c r="K737" s="11">
        <f t="shared" si="44"/>
        <v>4.2119999999999997</v>
      </c>
      <c r="L737" s="70"/>
      <c r="M737" s="9">
        <f t="shared" si="45"/>
        <v>336.96</v>
      </c>
      <c r="N737" s="9">
        <f t="shared" si="47"/>
        <v>336.96</v>
      </c>
    </row>
    <row r="738" spans="1:14" s="8" customFormat="1" ht="18.75" customHeight="1">
      <c r="A738" s="44" t="s">
        <v>721</v>
      </c>
      <c r="C738" s="47">
        <v>609871081</v>
      </c>
      <c r="D738" s="56" t="s">
        <v>1008</v>
      </c>
      <c r="E738" s="13" t="s">
        <v>0</v>
      </c>
      <c r="F738" s="13">
        <v>48</v>
      </c>
      <c r="G738" s="13">
        <v>100</v>
      </c>
      <c r="H738" s="14" t="s">
        <v>62</v>
      </c>
      <c r="I738" s="61">
        <v>5.32</v>
      </c>
      <c r="J738" s="12">
        <f t="shared" si="46"/>
        <v>0</v>
      </c>
      <c r="K738" s="11">
        <f t="shared" si="44"/>
        <v>5.32</v>
      </c>
      <c r="L738" s="70"/>
      <c r="M738" s="9">
        <f t="shared" si="45"/>
        <v>425.6</v>
      </c>
      <c r="N738" s="9">
        <f t="shared" si="47"/>
        <v>425.6</v>
      </c>
    </row>
    <row r="739" spans="1:14" s="8" customFormat="1" ht="18.75" customHeight="1">
      <c r="A739" s="44" t="s">
        <v>722</v>
      </c>
      <c r="C739" s="47">
        <v>609871100</v>
      </c>
      <c r="D739" s="56" t="s">
        <v>1009</v>
      </c>
      <c r="E739" s="13" t="s">
        <v>0</v>
      </c>
      <c r="F739" s="13">
        <v>72</v>
      </c>
      <c r="G739" s="13">
        <v>50</v>
      </c>
      <c r="H739" s="14" t="s">
        <v>62</v>
      </c>
      <c r="I739" s="61">
        <v>7.68</v>
      </c>
      <c r="J739" s="12">
        <f t="shared" si="46"/>
        <v>0</v>
      </c>
      <c r="K739" s="11">
        <f t="shared" si="44"/>
        <v>7.68</v>
      </c>
      <c r="L739" s="70"/>
      <c r="M739" s="9">
        <f t="shared" si="45"/>
        <v>614.4</v>
      </c>
      <c r="N739" s="9">
        <f t="shared" si="47"/>
        <v>614.4</v>
      </c>
    </row>
    <row r="740" spans="1:14" s="8" customFormat="1" ht="18.75" customHeight="1">
      <c r="A740" s="44" t="s">
        <v>723</v>
      </c>
      <c r="C740" s="47">
        <v>609871101</v>
      </c>
      <c r="D740" s="56" t="s">
        <v>1010</v>
      </c>
      <c r="E740" s="13" t="s">
        <v>0</v>
      </c>
      <c r="F740" s="13">
        <v>80</v>
      </c>
      <c r="G740" s="13">
        <v>50</v>
      </c>
      <c r="H740" s="14" t="s">
        <v>62</v>
      </c>
      <c r="I740" s="61">
        <v>9.4700000000000006</v>
      </c>
      <c r="J740" s="12">
        <f t="shared" si="46"/>
        <v>0</v>
      </c>
      <c r="K740" s="11">
        <f t="shared" si="44"/>
        <v>9.4700000000000006</v>
      </c>
      <c r="L740" s="70"/>
      <c r="M740" s="9">
        <f t="shared" si="45"/>
        <v>757.6</v>
      </c>
      <c r="N740" s="9">
        <f t="shared" si="47"/>
        <v>757.6</v>
      </c>
    </row>
    <row r="741" spans="1:14" s="8" customFormat="1" ht="18.75" customHeight="1">
      <c r="A741" s="44" t="s">
        <v>724</v>
      </c>
      <c r="C741" s="47">
        <v>609871120</v>
      </c>
      <c r="D741" s="56" t="s">
        <v>1011</v>
      </c>
      <c r="E741" s="13" t="s">
        <v>0</v>
      </c>
      <c r="F741" s="13">
        <v>140</v>
      </c>
      <c r="G741" s="13">
        <v>50</v>
      </c>
      <c r="H741" s="14" t="s">
        <v>62</v>
      </c>
      <c r="I741" s="61">
        <v>12.6</v>
      </c>
      <c r="J741" s="12">
        <f t="shared" si="46"/>
        <v>0</v>
      </c>
      <c r="K741" s="11">
        <f t="shared" si="44"/>
        <v>12.6</v>
      </c>
      <c r="L741" s="70"/>
      <c r="M741" s="9">
        <f t="shared" si="45"/>
        <v>1008</v>
      </c>
      <c r="N741" s="9">
        <f t="shared" si="47"/>
        <v>1008</v>
      </c>
    </row>
    <row r="742" spans="1:14" s="8" customFormat="1" ht="18.75" customHeight="1">
      <c r="A742" s="44" t="s">
        <v>725</v>
      </c>
      <c r="C742" s="47">
        <v>609871121</v>
      </c>
      <c r="D742" s="56" t="s">
        <v>1012</v>
      </c>
      <c r="E742" s="13" t="s">
        <v>0</v>
      </c>
      <c r="F742" s="13">
        <v>200</v>
      </c>
      <c r="G742" s="13">
        <v>50</v>
      </c>
      <c r="H742" s="14" t="s">
        <v>62</v>
      </c>
      <c r="I742" s="61">
        <v>15.76</v>
      </c>
      <c r="J742" s="12">
        <f t="shared" si="46"/>
        <v>0</v>
      </c>
      <c r="K742" s="11">
        <f t="shared" si="44"/>
        <v>15.76</v>
      </c>
      <c r="L742" s="70"/>
      <c r="M742" s="9">
        <f t="shared" si="45"/>
        <v>1260.8</v>
      </c>
      <c r="N742" s="9">
        <f t="shared" si="47"/>
        <v>1260.8</v>
      </c>
    </row>
    <row r="743" spans="1:14" s="8" customFormat="1" ht="24.75" customHeight="1">
      <c r="A743" s="44" t="s">
        <v>726</v>
      </c>
      <c r="C743" s="47">
        <v>60990811</v>
      </c>
      <c r="D743" s="56" t="s">
        <v>3977</v>
      </c>
      <c r="E743" s="13" t="s">
        <v>0</v>
      </c>
      <c r="F743" s="13">
        <v>43</v>
      </c>
      <c r="G743" s="13">
        <v>10</v>
      </c>
      <c r="H743" s="14"/>
      <c r="I743" s="61">
        <v>0.97199999999999998</v>
      </c>
      <c r="J743" s="12">
        <f t="shared" si="46"/>
        <v>0</v>
      </c>
      <c r="K743" s="11">
        <f t="shared" si="44"/>
        <v>0.97199999999999998</v>
      </c>
      <c r="L743" s="70"/>
      <c r="M743" s="9">
        <f t="shared" si="45"/>
        <v>77.760000000000005</v>
      </c>
      <c r="N743" s="9">
        <f t="shared" si="47"/>
        <v>77.760000000000005</v>
      </c>
    </row>
    <row r="744" spans="1:14" s="8" customFormat="1" ht="24.75" customHeight="1">
      <c r="A744" s="44" t="s">
        <v>727</v>
      </c>
      <c r="C744" s="47">
        <v>60991013</v>
      </c>
      <c r="D744" s="56" t="s">
        <v>3978</v>
      </c>
      <c r="E744" s="13" t="s">
        <v>0</v>
      </c>
      <c r="F744" s="13">
        <v>77</v>
      </c>
      <c r="G744" s="13">
        <v>10</v>
      </c>
      <c r="H744" s="14"/>
      <c r="I744" s="61">
        <v>1.59</v>
      </c>
      <c r="J744" s="12">
        <f t="shared" si="46"/>
        <v>0</v>
      </c>
      <c r="K744" s="11">
        <f t="shared" si="44"/>
        <v>1.59</v>
      </c>
      <c r="L744" s="70"/>
      <c r="M744" s="9">
        <f t="shared" si="45"/>
        <v>127.2</v>
      </c>
      <c r="N744" s="9">
        <f t="shared" si="47"/>
        <v>127.2</v>
      </c>
    </row>
    <row r="745" spans="1:14" s="8" customFormat="1" ht="24.75" customHeight="1">
      <c r="A745" s="44" t="s">
        <v>728</v>
      </c>
      <c r="C745" s="47">
        <v>60991016</v>
      </c>
      <c r="D745" s="56" t="s">
        <v>3979</v>
      </c>
      <c r="E745" s="13" t="s">
        <v>0</v>
      </c>
      <c r="F745" s="13">
        <v>93</v>
      </c>
      <c r="G745" s="13">
        <v>10</v>
      </c>
      <c r="H745" s="14"/>
      <c r="I745" s="61">
        <v>2.1120000000000001</v>
      </c>
      <c r="J745" s="12">
        <f t="shared" si="46"/>
        <v>0</v>
      </c>
      <c r="K745" s="11">
        <f t="shared" si="44"/>
        <v>2.1120000000000001</v>
      </c>
      <c r="L745" s="70"/>
      <c r="M745" s="9">
        <f t="shared" si="45"/>
        <v>168.96</v>
      </c>
      <c r="N745" s="9">
        <f t="shared" si="47"/>
        <v>168.96</v>
      </c>
    </row>
    <row r="746" spans="1:14" s="8" customFormat="1" ht="18.75" customHeight="1">
      <c r="A746" s="44" t="s">
        <v>729</v>
      </c>
      <c r="C746" s="47">
        <v>60991219</v>
      </c>
      <c r="D746" s="56" t="s">
        <v>1013</v>
      </c>
      <c r="E746" s="13" t="s">
        <v>0</v>
      </c>
      <c r="F746" s="13">
        <v>150</v>
      </c>
      <c r="G746" s="13">
        <v>10</v>
      </c>
      <c r="H746" s="14"/>
      <c r="I746" s="61">
        <v>3.23</v>
      </c>
      <c r="J746" s="12">
        <f t="shared" si="46"/>
        <v>0</v>
      </c>
      <c r="K746" s="11">
        <f t="shared" si="44"/>
        <v>3.23</v>
      </c>
      <c r="L746" s="70"/>
      <c r="M746" s="9">
        <f t="shared" si="45"/>
        <v>258.39999999999998</v>
      </c>
      <c r="N746" s="9">
        <f t="shared" si="47"/>
        <v>258.39999999999998</v>
      </c>
    </row>
    <row r="747" spans="1:14" s="8" customFormat="1" ht="18.75" customHeight="1">
      <c r="A747" s="44" t="s">
        <v>730</v>
      </c>
      <c r="C747" s="47">
        <v>60991622</v>
      </c>
      <c r="D747" s="56" t="s">
        <v>1014</v>
      </c>
      <c r="E747" s="13" t="s">
        <v>0</v>
      </c>
      <c r="F747" s="13">
        <v>250</v>
      </c>
      <c r="G747" s="13">
        <v>10</v>
      </c>
      <c r="H747" s="14"/>
      <c r="I747" s="61">
        <v>4.91</v>
      </c>
      <c r="J747" s="12">
        <f t="shared" si="46"/>
        <v>0</v>
      </c>
      <c r="K747" s="11">
        <f t="shared" si="44"/>
        <v>4.91</v>
      </c>
      <c r="L747" s="70"/>
      <c r="M747" s="9">
        <f t="shared" si="45"/>
        <v>392.8</v>
      </c>
      <c r="N747" s="9">
        <f t="shared" si="47"/>
        <v>392.8</v>
      </c>
    </row>
    <row r="748" spans="1:14" s="8" customFormat="1" ht="67.5" customHeight="1">
      <c r="A748" s="44" t="s">
        <v>2784</v>
      </c>
      <c r="C748" s="47" t="s">
        <v>2784</v>
      </c>
      <c r="D748" s="56" t="s">
        <v>3980</v>
      </c>
      <c r="E748" s="13" t="s">
        <v>0</v>
      </c>
      <c r="F748" s="13">
        <v>620</v>
      </c>
      <c r="G748" s="13">
        <v>12</v>
      </c>
      <c r="H748" s="14"/>
      <c r="I748" s="61">
        <v>17.68</v>
      </c>
      <c r="J748" s="12">
        <f t="shared" si="46"/>
        <v>0</v>
      </c>
      <c r="K748" s="11">
        <f t="shared" si="44"/>
        <v>17.68</v>
      </c>
      <c r="L748" s="70"/>
      <c r="M748" s="9">
        <f t="shared" si="45"/>
        <v>1414.4</v>
      </c>
      <c r="N748" s="9">
        <f t="shared" si="47"/>
        <v>1414.4</v>
      </c>
    </row>
    <row r="749" spans="1:14" s="8" customFormat="1" ht="67.5" customHeight="1">
      <c r="A749" s="44" t="s">
        <v>2785</v>
      </c>
      <c r="C749" s="47" t="s">
        <v>2785</v>
      </c>
      <c r="D749" s="56" t="s">
        <v>3981</v>
      </c>
      <c r="E749" s="13" t="s">
        <v>0</v>
      </c>
      <c r="F749" s="13">
        <v>900</v>
      </c>
      <c r="G749" s="13">
        <v>12</v>
      </c>
      <c r="H749" s="14"/>
      <c r="I749" s="61">
        <v>25.68</v>
      </c>
      <c r="J749" s="12">
        <f t="shared" si="46"/>
        <v>0</v>
      </c>
      <c r="K749" s="11">
        <f t="shared" si="44"/>
        <v>25.68</v>
      </c>
      <c r="L749" s="70"/>
      <c r="M749" s="9">
        <f t="shared" si="45"/>
        <v>2054.4</v>
      </c>
      <c r="N749" s="9">
        <f t="shared" si="47"/>
        <v>2054.4</v>
      </c>
    </row>
    <row r="750" spans="1:14" s="8" customFormat="1" ht="25.5" customHeight="1">
      <c r="A750" s="44" t="s">
        <v>731</v>
      </c>
      <c r="C750" s="47">
        <v>6099980</v>
      </c>
      <c r="D750" s="56" t="s">
        <v>1015</v>
      </c>
      <c r="E750" s="13" t="s">
        <v>0</v>
      </c>
      <c r="F750" s="13">
        <v>30</v>
      </c>
      <c r="G750" s="13">
        <v>1</v>
      </c>
      <c r="H750" s="14"/>
      <c r="I750" s="61">
        <v>20.73</v>
      </c>
      <c r="J750" s="12">
        <f t="shared" si="46"/>
        <v>0</v>
      </c>
      <c r="K750" s="11">
        <f t="shared" si="44"/>
        <v>20.73</v>
      </c>
      <c r="L750" s="70"/>
      <c r="M750" s="9">
        <f t="shared" si="45"/>
        <v>1658.4</v>
      </c>
      <c r="N750" s="9">
        <f t="shared" si="47"/>
        <v>1658.4</v>
      </c>
    </row>
    <row r="751" spans="1:14" s="8" customFormat="1" ht="25.5" customHeight="1">
      <c r="A751" s="44" t="s">
        <v>732</v>
      </c>
      <c r="C751" s="47">
        <v>6099981</v>
      </c>
      <c r="D751" s="56" t="s">
        <v>1016</v>
      </c>
      <c r="E751" s="13" t="s">
        <v>0</v>
      </c>
      <c r="F751" s="13">
        <v>40</v>
      </c>
      <c r="G751" s="13">
        <v>1</v>
      </c>
      <c r="H751" s="14"/>
      <c r="I751" s="61">
        <v>22.96</v>
      </c>
      <c r="J751" s="12">
        <f t="shared" si="46"/>
        <v>0</v>
      </c>
      <c r="K751" s="11">
        <f t="shared" si="44"/>
        <v>22.96</v>
      </c>
      <c r="L751" s="70"/>
      <c r="M751" s="9">
        <f t="shared" si="45"/>
        <v>1836.8</v>
      </c>
      <c r="N751" s="9">
        <f t="shared" si="47"/>
        <v>1836.8</v>
      </c>
    </row>
    <row r="752" spans="1:14" s="8" customFormat="1" ht="25.5" customHeight="1">
      <c r="A752" s="44" t="s">
        <v>733</v>
      </c>
      <c r="C752" s="47">
        <v>6099982</v>
      </c>
      <c r="D752" s="56" t="s">
        <v>1017</v>
      </c>
      <c r="E752" s="13" t="s">
        <v>0</v>
      </c>
      <c r="F752" s="13">
        <v>50</v>
      </c>
      <c r="G752" s="13">
        <v>1</v>
      </c>
      <c r="H752" s="14"/>
      <c r="I752" s="61">
        <v>25.1</v>
      </c>
      <c r="J752" s="12">
        <f t="shared" si="46"/>
        <v>0</v>
      </c>
      <c r="K752" s="11">
        <f t="shared" si="44"/>
        <v>25.1</v>
      </c>
      <c r="L752" s="70"/>
      <c r="M752" s="9">
        <f t="shared" si="45"/>
        <v>2008</v>
      </c>
      <c r="N752" s="9">
        <f t="shared" si="47"/>
        <v>2008</v>
      </c>
    </row>
    <row r="753" spans="1:14" s="8" customFormat="1" ht="64.5" customHeight="1">
      <c r="A753" s="44" t="s">
        <v>734</v>
      </c>
      <c r="C753" s="47">
        <v>6099985</v>
      </c>
      <c r="D753" s="56" t="s">
        <v>1018</v>
      </c>
      <c r="E753" s="13" t="s">
        <v>0</v>
      </c>
      <c r="F753" s="13">
        <v>340</v>
      </c>
      <c r="G753" s="13">
        <v>1</v>
      </c>
      <c r="H753" s="14"/>
      <c r="I753" s="61">
        <v>47.82</v>
      </c>
      <c r="J753" s="12">
        <f t="shared" si="46"/>
        <v>0</v>
      </c>
      <c r="K753" s="11">
        <f t="shared" si="44"/>
        <v>47.82</v>
      </c>
      <c r="L753" s="51"/>
      <c r="M753" s="9">
        <f t="shared" si="45"/>
        <v>3825.6</v>
      </c>
      <c r="N753" s="9">
        <f t="shared" si="47"/>
        <v>3825.6</v>
      </c>
    </row>
    <row r="754" spans="1:14" s="8" customFormat="1" ht="66" customHeight="1">
      <c r="A754" s="44" t="s">
        <v>735</v>
      </c>
      <c r="C754" s="47">
        <v>6099986</v>
      </c>
      <c r="D754" s="56" t="s">
        <v>1019</v>
      </c>
      <c r="E754" s="13" t="s">
        <v>0</v>
      </c>
      <c r="F754" s="13">
        <v>830</v>
      </c>
      <c r="G754" s="13">
        <v>1</v>
      </c>
      <c r="H754" s="14"/>
      <c r="I754" s="61">
        <v>78.08</v>
      </c>
      <c r="J754" s="12">
        <f t="shared" si="46"/>
        <v>0</v>
      </c>
      <c r="K754" s="11">
        <f t="shared" si="44"/>
        <v>78.08</v>
      </c>
      <c r="L754" s="51"/>
      <c r="M754" s="9">
        <f t="shared" si="45"/>
        <v>6246.4000000000005</v>
      </c>
      <c r="N754" s="9">
        <f t="shared" si="47"/>
        <v>6246.4</v>
      </c>
    </row>
    <row r="755" spans="1:14" s="8" customFormat="1" ht="74.45" customHeight="1">
      <c r="A755" s="44" t="s">
        <v>736</v>
      </c>
      <c r="C755" s="47">
        <v>6099363</v>
      </c>
      <c r="D755" s="56" t="s">
        <v>1020</v>
      </c>
      <c r="E755" s="13" t="s">
        <v>0</v>
      </c>
      <c r="F755" s="13">
        <v>10</v>
      </c>
      <c r="G755" s="13">
        <v>12</v>
      </c>
      <c r="H755" s="14"/>
      <c r="I755" s="61">
        <v>1.44</v>
      </c>
      <c r="J755" s="12">
        <f t="shared" si="46"/>
        <v>0</v>
      </c>
      <c r="K755" s="11">
        <f t="shared" si="44"/>
        <v>1.44</v>
      </c>
      <c r="L755" s="51"/>
      <c r="M755" s="9">
        <f t="shared" si="45"/>
        <v>115.2</v>
      </c>
      <c r="N755" s="9">
        <f t="shared" si="47"/>
        <v>115.2</v>
      </c>
    </row>
    <row r="756" spans="1:14" s="8" customFormat="1" ht="62.25" customHeight="1">
      <c r="A756" s="44" t="s">
        <v>1786</v>
      </c>
      <c r="C756" s="47">
        <v>6099992</v>
      </c>
      <c r="D756" s="56" t="s">
        <v>1021</v>
      </c>
      <c r="E756" s="13" t="s">
        <v>0</v>
      </c>
      <c r="F756" s="13">
        <v>5</v>
      </c>
      <c r="G756" s="13">
        <v>12</v>
      </c>
      <c r="H756" s="14"/>
      <c r="I756" s="61">
        <v>1.6320000000000001</v>
      </c>
      <c r="J756" s="12">
        <f t="shared" si="46"/>
        <v>0</v>
      </c>
      <c r="K756" s="11">
        <f t="shared" si="44"/>
        <v>1.6320000000000001</v>
      </c>
      <c r="L756" s="51"/>
      <c r="M756" s="9">
        <f t="shared" si="45"/>
        <v>130.56</v>
      </c>
      <c r="N756" s="9">
        <f t="shared" si="47"/>
        <v>130.56</v>
      </c>
    </row>
    <row r="757" spans="1:14" s="8" customFormat="1" ht="15.75" customHeight="1">
      <c r="A757" s="44" t="s">
        <v>737</v>
      </c>
      <c r="C757" s="47">
        <v>61001005</v>
      </c>
      <c r="D757" s="56" t="s">
        <v>1022</v>
      </c>
      <c r="E757" s="13" t="s">
        <v>0</v>
      </c>
      <c r="F757" s="13">
        <v>1</v>
      </c>
      <c r="G757" s="13">
        <v>100</v>
      </c>
      <c r="H757" s="14"/>
      <c r="I757" s="61">
        <v>0.06</v>
      </c>
      <c r="J757" s="12">
        <f t="shared" si="46"/>
        <v>0</v>
      </c>
      <c r="K757" s="11">
        <f t="shared" si="44"/>
        <v>0.06</v>
      </c>
      <c r="L757" s="70"/>
      <c r="M757" s="9">
        <f t="shared" si="45"/>
        <v>4.8</v>
      </c>
      <c r="N757" s="9">
        <f t="shared" si="47"/>
        <v>4.8</v>
      </c>
    </row>
    <row r="758" spans="1:14" s="8" customFormat="1" ht="15.75" customHeight="1">
      <c r="A758" s="44" t="s">
        <v>1787</v>
      </c>
      <c r="C758" s="47">
        <v>61001006</v>
      </c>
      <c r="D758" s="56" t="s">
        <v>1023</v>
      </c>
      <c r="E758" s="13" t="s">
        <v>0</v>
      </c>
      <c r="F758" s="13">
        <v>1</v>
      </c>
      <c r="G758" s="13">
        <v>100</v>
      </c>
      <c r="H758" s="14"/>
      <c r="I758" s="61">
        <v>0.06</v>
      </c>
      <c r="J758" s="12">
        <f t="shared" si="46"/>
        <v>0</v>
      </c>
      <c r="K758" s="11">
        <f t="shared" si="44"/>
        <v>0.06</v>
      </c>
      <c r="L758" s="70"/>
      <c r="M758" s="9">
        <f t="shared" si="45"/>
        <v>4.8</v>
      </c>
      <c r="N758" s="9">
        <f t="shared" si="47"/>
        <v>4.8</v>
      </c>
    </row>
    <row r="759" spans="1:14" s="8" customFormat="1" ht="15.75" customHeight="1">
      <c r="A759" s="44" t="s">
        <v>738</v>
      </c>
      <c r="C759" s="47">
        <v>61001008</v>
      </c>
      <c r="D759" s="56" t="s">
        <v>1024</v>
      </c>
      <c r="E759" s="13" t="s">
        <v>0</v>
      </c>
      <c r="F759" s="13">
        <v>1</v>
      </c>
      <c r="G759" s="13">
        <v>100</v>
      </c>
      <c r="H759" s="14"/>
      <c r="I759" s="61">
        <v>8.4000000000000005E-2</v>
      </c>
      <c r="J759" s="12">
        <f t="shared" si="46"/>
        <v>0</v>
      </c>
      <c r="K759" s="11">
        <f t="shared" si="44"/>
        <v>8.4000000000000005E-2</v>
      </c>
      <c r="L759" s="70"/>
      <c r="M759" s="9">
        <f t="shared" si="45"/>
        <v>6.72</v>
      </c>
      <c r="N759" s="9">
        <f t="shared" si="47"/>
        <v>6.72</v>
      </c>
    </row>
    <row r="760" spans="1:14" s="8" customFormat="1" ht="15.75" customHeight="1">
      <c r="A760" s="44" t="s">
        <v>739</v>
      </c>
      <c r="C760" s="47">
        <v>61001010</v>
      </c>
      <c r="D760" s="56" t="s">
        <v>1025</v>
      </c>
      <c r="E760" s="13" t="s">
        <v>0</v>
      </c>
      <c r="F760" s="13">
        <v>2</v>
      </c>
      <c r="G760" s="13">
        <v>50</v>
      </c>
      <c r="H760" s="14"/>
      <c r="I760" s="61">
        <v>0.13200000000000001</v>
      </c>
      <c r="J760" s="12">
        <f t="shared" si="46"/>
        <v>0</v>
      </c>
      <c r="K760" s="11">
        <f t="shared" si="44"/>
        <v>0.13200000000000001</v>
      </c>
      <c r="L760" s="70"/>
      <c r="M760" s="9">
        <f t="shared" si="45"/>
        <v>10.56</v>
      </c>
      <c r="N760" s="9">
        <f t="shared" si="47"/>
        <v>10.56</v>
      </c>
    </row>
    <row r="761" spans="1:14" s="8" customFormat="1" ht="15.75" customHeight="1">
      <c r="A761" s="44" t="s">
        <v>740</v>
      </c>
      <c r="C761" s="47">
        <v>61001012</v>
      </c>
      <c r="D761" s="56" t="s">
        <v>1026</v>
      </c>
      <c r="E761" s="13" t="s">
        <v>0</v>
      </c>
      <c r="F761" s="13">
        <v>3</v>
      </c>
      <c r="G761" s="13">
        <v>25</v>
      </c>
      <c r="H761" s="14"/>
      <c r="I761" s="61">
        <v>0.24</v>
      </c>
      <c r="J761" s="12">
        <f t="shared" si="46"/>
        <v>0</v>
      </c>
      <c r="K761" s="11">
        <f t="shared" si="44"/>
        <v>0.24</v>
      </c>
      <c r="L761" s="70"/>
      <c r="M761" s="9">
        <f t="shared" si="45"/>
        <v>19.2</v>
      </c>
      <c r="N761" s="9">
        <f t="shared" si="47"/>
        <v>19.2</v>
      </c>
    </row>
    <row r="762" spans="1:14" s="8" customFormat="1" ht="15.75" customHeight="1">
      <c r="A762" s="44" t="s">
        <v>741</v>
      </c>
      <c r="C762" s="47">
        <v>61001014</v>
      </c>
      <c r="D762" s="56" t="s">
        <v>1027</v>
      </c>
      <c r="E762" s="13" t="s">
        <v>0</v>
      </c>
      <c r="F762" s="13">
        <v>5</v>
      </c>
      <c r="G762" s="13">
        <v>20</v>
      </c>
      <c r="H762" s="14"/>
      <c r="I762" s="61">
        <v>0.504</v>
      </c>
      <c r="J762" s="12">
        <f t="shared" si="46"/>
        <v>0</v>
      </c>
      <c r="K762" s="11">
        <f t="shared" si="44"/>
        <v>0.504</v>
      </c>
      <c r="L762" s="70"/>
      <c r="M762" s="9">
        <f t="shared" si="45"/>
        <v>40.32</v>
      </c>
      <c r="N762" s="9">
        <f t="shared" si="47"/>
        <v>40.32</v>
      </c>
    </row>
    <row r="763" spans="1:14" s="8" customFormat="1" ht="21" customHeight="1">
      <c r="A763" s="44" t="s">
        <v>2730</v>
      </c>
      <c r="C763" s="47">
        <v>6100706</v>
      </c>
      <c r="D763" s="56" t="s">
        <v>2734</v>
      </c>
      <c r="E763" s="13" t="s">
        <v>0</v>
      </c>
      <c r="F763" s="13">
        <v>0.64</v>
      </c>
      <c r="G763" s="13">
        <v>100</v>
      </c>
      <c r="H763" s="14"/>
      <c r="I763" s="61">
        <v>8.4000000000000005E-2</v>
      </c>
      <c r="J763" s="12">
        <f t="shared" si="46"/>
        <v>0</v>
      </c>
      <c r="K763" s="11">
        <f t="shared" si="44"/>
        <v>8.4000000000000005E-2</v>
      </c>
      <c r="L763" s="70"/>
      <c r="M763" s="9">
        <f t="shared" si="45"/>
        <v>6.72</v>
      </c>
      <c r="N763" s="9">
        <f t="shared" si="47"/>
        <v>6.72</v>
      </c>
    </row>
    <row r="764" spans="1:14" s="8" customFormat="1" ht="21" customHeight="1">
      <c r="A764" s="44" t="s">
        <v>2731</v>
      </c>
      <c r="C764" s="47">
        <v>6100708</v>
      </c>
      <c r="D764" s="56" t="s">
        <v>2735</v>
      </c>
      <c r="E764" s="13" t="s">
        <v>0</v>
      </c>
      <c r="F764" s="13">
        <v>1.53</v>
      </c>
      <c r="G764" s="13">
        <v>100</v>
      </c>
      <c r="H764" s="14"/>
      <c r="I764" s="61">
        <v>0.13200000000000001</v>
      </c>
      <c r="J764" s="12">
        <f t="shared" si="46"/>
        <v>0</v>
      </c>
      <c r="K764" s="11">
        <f t="shared" si="44"/>
        <v>0.13200000000000001</v>
      </c>
      <c r="L764" s="70"/>
      <c r="M764" s="9">
        <f t="shared" si="45"/>
        <v>10.56</v>
      </c>
      <c r="N764" s="9">
        <f t="shared" si="47"/>
        <v>10.56</v>
      </c>
    </row>
    <row r="765" spans="1:14" s="8" customFormat="1" ht="21" customHeight="1">
      <c r="A765" s="44" t="s">
        <v>2732</v>
      </c>
      <c r="C765" s="47">
        <v>6100710</v>
      </c>
      <c r="D765" s="56" t="s">
        <v>2736</v>
      </c>
      <c r="E765" s="13" t="s">
        <v>0</v>
      </c>
      <c r="F765" s="13">
        <v>2.85</v>
      </c>
      <c r="G765" s="13">
        <v>50</v>
      </c>
      <c r="H765" s="14"/>
      <c r="I765" s="61">
        <v>0.252</v>
      </c>
      <c r="J765" s="12">
        <f t="shared" si="46"/>
        <v>0</v>
      </c>
      <c r="K765" s="11">
        <f t="shared" si="44"/>
        <v>0.252</v>
      </c>
      <c r="L765" s="70"/>
      <c r="M765" s="9">
        <f t="shared" si="45"/>
        <v>20.16</v>
      </c>
      <c r="N765" s="9">
        <f t="shared" si="47"/>
        <v>20.16</v>
      </c>
    </row>
    <row r="766" spans="1:14" s="8" customFormat="1" ht="21" customHeight="1">
      <c r="A766" s="44" t="s">
        <v>2733</v>
      </c>
      <c r="C766" s="47">
        <v>6100712</v>
      </c>
      <c r="D766" s="56" t="s">
        <v>2737</v>
      </c>
      <c r="E766" s="13" t="s">
        <v>0</v>
      </c>
      <c r="F766" s="13">
        <v>4.5</v>
      </c>
      <c r="G766" s="13">
        <v>25</v>
      </c>
      <c r="H766" s="14"/>
      <c r="I766" s="61">
        <v>0.36</v>
      </c>
      <c r="J766" s="12">
        <f t="shared" si="46"/>
        <v>0</v>
      </c>
      <c r="K766" s="11">
        <f t="shared" si="44"/>
        <v>0.36</v>
      </c>
      <c r="L766" s="70"/>
      <c r="M766" s="9">
        <f t="shared" si="45"/>
        <v>28.8</v>
      </c>
      <c r="N766" s="9">
        <f t="shared" si="47"/>
        <v>28.8</v>
      </c>
    </row>
    <row r="767" spans="1:14" s="8" customFormat="1" ht="16.5" customHeight="1">
      <c r="A767" s="44" t="s">
        <v>1788</v>
      </c>
      <c r="C767" s="47">
        <v>62230604</v>
      </c>
      <c r="D767" s="56" t="s">
        <v>1028</v>
      </c>
      <c r="E767" s="13" t="s">
        <v>0</v>
      </c>
      <c r="F767" s="13">
        <v>4</v>
      </c>
      <c r="G767" s="13">
        <v>100</v>
      </c>
      <c r="H767" s="14"/>
      <c r="I767" s="61">
        <v>0.14399999999999999</v>
      </c>
      <c r="J767" s="12">
        <f t="shared" si="46"/>
        <v>0</v>
      </c>
      <c r="K767" s="11">
        <f t="shared" si="44"/>
        <v>0.14399999999999999</v>
      </c>
      <c r="L767" s="70"/>
      <c r="M767" s="9">
        <f t="shared" si="45"/>
        <v>11.52</v>
      </c>
      <c r="N767" s="9">
        <f t="shared" si="47"/>
        <v>11.52</v>
      </c>
    </row>
    <row r="768" spans="1:14" s="8" customFormat="1" ht="16.5" customHeight="1">
      <c r="A768" s="44" t="s">
        <v>742</v>
      </c>
      <c r="C768" s="47">
        <v>62230606</v>
      </c>
      <c r="D768" s="56" t="s">
        <v>1029</v>
      </c>
      <c r="E768" s="13" t="s">
        <v>0</v>
      </c>
      <c r="F768" s="13">
        <v>6</v>
      </c>
      <c r="G768" s="13">
        <v>100</v>
      </c>
      <c r="H768" s="14"/>
      <c r="I768" s="61">
        <v>0.21</v>
      </c>
      <c r="J768" s="12">
        <f t="shared" si="46"/>
        <v>0</v>
      </c>
      <c r="K768" s="11">
        <f t="shared" si="44"/>
        <v>0.21</v>
      </c>
      <c r="L768" s="70"/>
      <c r="M768" s="9">
        <f t="shared" si="45"/>
        <v>16.8</v>
      </c>
      <c r="N768" s="9">
        <f t="shared" si="47"/>
        <v>16.8</v>
      </c>
    </row>
    <row r="769" spans="1:14" s="8" customFormat="1" ht="16.5" customHeight="1">
      <c r="A769" s="44" t="s">
        <v>743</v>
      </c>
      <c r="C769" s="47">
        <v>62230806</v>
      </c>
      <c r="D769" s="56" t="s">
        <v>1030</v>
      </c>
      <c r="E769" s="13" t="s">
        <v>0</v>
      </c>
      <c r="F769" s="13">
        <v>10</v>
      </c>
      <c r="G769" s="13">
        <v>100</v>
      </c>
      <c r="H769" s="14"/>
      <c r="I769" s="61">
        <v>0.42</v>
      </c>
      <c r="J769" s="12">
        <f t="shared" si="46"/>
        <v>0</v>
      </c>
      <c r="K769" s="11">
        <f t="shared" si="44"/>
        <v>0.42</v>
      </c>
      <c r="L769" s="70"/>
      <c r="M769" s="9">
        <f t="shared" si="45"/>
        <v>33.6</v>
      </c>
      <c r="N769" s="9">
        <f t="shared" si="47"/>
        <v>33.6</v>
      </c>
    </row>
    <row r="770" spans="1:14" s="8" customFormat="1" ht="16.5" customHeight="1">
      <c r="A770" s="44" t="s">
        <v>744</v>
      </c>
      <c r="C770" s="47">
        <v>62230808</v>
      </c>
      <c r="D770" s="56" t="s">
        <v>1031</v>
      </c>
      <c r="E770" s="13" t="s">
        <v>0</v>
      </c>
      <c r="F770" s="13">
        <v>13</v>
      </c>
      <c r="G770" s="13">
        <v>100</v>
      </c>
      <c r="H770" s="14"/>
      <c r="I770" s="61">
        <v>0.45</v>
      </c>
      <c r="J770" s="12">
        <f t="shared" si="46"/>
        <v>0</v>
      </c>
      <c r="K770" s="11">
        <f t="shared" si="44"/>
        <v>0.45</v>
      </c>
      <c r="L770" s="70"/>
      <c r="M770" s="9">
        <f t="shared" si="45"/>
        <v>36</v>
      </c>
      <c r="N770" s="9">
        <f t="shared" si="47"/>
        <v>36</v>
      </c>
    </row>
    <row r="771" spans="1:14" s="8" customFormat="1" ht="16.5" customHeight="1">
      <c r="A771" s="44" t="s">
        <v>745</v>
      </c>
      <c r="C771" s="47">
        <v>62230810</v>
      </c>
      <c r="D771" s="56" t="s">
        <v>1032</v>
      </c>
      <c r="E771" s="13" t="s">
        <v>0</v>
      </c>
      <c r="F771" s="13">
        <v>15</v>
      </c>
      <c r="G771" s="13">
        <v>100</v>
      </c>
      <c r="H771" s="14"/>
      <c r="I771" s="61">
        <v>0.66</v>
      </c>
      <c r="J771" s="12">
        <f t="shared" si="46"/>
        <v>0</v>
      </c>
      <c r="K771" s="11">
        <f t="shared" si="44"/>
        <v>0.66</v>
      </c>
      <c r="L771" s="70"/>
      <c r="M771" s="9">
        <f t="shared" si="45"/>
        <v>52.800000000000004</v>
      </c>
      <c r="N771" s="9">
        <f t="shared" si="47"/>
        <v>52.8</v>
      </c>
    </row>
    <row r="772" spans="1:14" s="8" customFormat="1" ht="15" customHeight="1">
      <c r="A772" s="44" t="s">
        <v>1789</v>
      </c>
      <c r="C772" s="47">
        <v>6103006</v>
      </c>
      <c r="D772" s="56" t="s">
        <v>1033</v>
      </c>
      <c r="E772" s="13" t="s">
        <v>0</v>
      </c>
      <c r="F772" s="13">
        <v>7</v>
      </c>
      <c r="G772" s="13">
        <v>100</v>
      </c>
      <c r="H772" s="14"/>
      <c r="I772" s="61">
        <v>0.32400000000000001</v>
      </c>
      <c r="J772" s="12">
        <f t="shared" si="46"/>
        <v>0</v>
      </c>
      <c r="K772" s="11">
        <f t="shared" si="44"/>
        <v>0.32400000000000001</v>
      </c>
      <c r="L772" s="70"/>
      <c r="M772" s="9">
        <f t="shared" si="45"/>
        <v>25.92</v>
      </c>
      <c r="N772" s="9">
        <f t="shared" si="47"/>
        <v>25.92</v>
      </c>
    </row>
    <row r="773" spans="1:14" s="8" customFormat="1" ht="15" customHeight="1">
      <c r="A773" s="44" t="s">
        <v>1790</v>
      </c>
      <c r="C773" s="47">
        <v>6103008</v>
      </c>
      <c r="D773" s="56" t="s">
        <v>1034</v>
      </c>
      <c r="E773" s="13" t="s">
        <v>0</v>
      </c>
      <c r="F773" s="13">
        <v>12</v>
      </c>
      <c r="G773" s="13">
        <v>100</v>
      </c>
      <c r="H773" s="14"/>
      <c r="I773" s="61">
        <v>0.372</v>
      </c>
      <c r="J773" s="12">
        <f t="shared" si="46"/>
        <v>0</v>
      </c>
      <c r="K773" s="11">
        <f t="shared" si="44"/>
        <v>0.372</v>
      </c>
      <c r="L773" s="70"/>
      <c r="M773" s="9">
        <f t="shared" si="45"/>
        <v>29.76</v>
      </c>
      <c r="N773" s="9">
        <f t="shared" si="47"/>
        <v>29.76</v>
      </c>
    </row>
    <row r="774" spans="1:14" s="8" customFormat="1" ht="15" customHeight="1">
      <c r="A774" s="44" t="s">
        <v>1791</v>
      </c>
      <c r="C774" s="47">
        <v>6103010</v>
      </c>
      <c r="D774" s="56" t="s">
        <v>1035</v>
      </c>
      <c r="E774" s="13" t="s">
        <v>0</v>
      </c>
      <c r="F774" s="13">
        <v>22</v>
      </c>
      <c r="G774" s="13">
        <v>50</v>
      </c>
      <c r="H774" s="14"/>
      <c r="I774" s="61">
        <v>0.51</v>
      </c>
      <c r="J774" s="12">
        <f t="shared" si="46"/>
        <v>0</v>
      </c>
      <c r="K774" s="11">
        <f t="shared" si="44"/>
        <v>0.51</v>
      </c>
      <c r="L774" s="70"/>
      <c r="M774" s="9">
        <f t="shared" si="45"/>
        <v>40.800000000000004</v>
      </c>
      <c r="N774" s="9">
        <f t="shared" si="47"/>
        <v>40.800000000000004</v>
      </c>
    </row>
    <row r="775" spans="1:14" s="8" customFormat="1" ht="15" customHeight="1">
      <c r="A775" s="44" t="s">
        <v>1792</v>
      </c>
      <c r="C775" s="47">
        <v>6103012</v>
      </c>
      <c r="D775" s="56" t="s">
        <v>1036</v>
      </c>
      <c r="E775" s="13" t="s">
        <v>0</v>
      </c>
      <c r="F775" s="13">
        <v>48</v>
      </c>
      <c r="G775" s="13">
        <v>50</v>
      </c>
      <c r="H775" s="14"/>
      <c r="I775" s="61">
        <v>1.0920000000000001</v>
      </c>
      <c r="J775" s="12">
        <f t="shared" si="46"/>
        <v>0</v>
      </c>
      <c r="K775" s="11">
        <f t="shared" si="44"/>
        <v>1.0920000000000001</v>
      </c>
      <c r="L775" s="70"/>
      <c r="M775" s="9">
        <f t="shared" si="45"/>
        <v>87.36</v>
      </c>
      <c r="N775" s="9">
        <f t="shared" si="47"/>
        <v>87.36</v>
      </c>
    </row>
    <row r="776" spans="1:14" s="8" customFormat="1" ht="15" customHeight="1">
      <c r="A776" s="44" t="s">
        <v>1793</v>
      </c>
      <c r="C776" s="47">
        <v>6103016</v>
      </c>
      <c r="D776" s="56" t="s">
        <v>1037</v>
      </c>
      <c r="E776" s="13" t="s">
        <v>0</v>
      </c>
      <c r="F776" s="13">
        <v>100</v>
      </c>
      <c r="G776" s="13">
        <v>25</v>
      </c>
      <c r="H776" s="14"/>
      <c r="I776" s="61">
        <v>2.82</v>
      </c>
      <c r="J776" s="12">
        <f t="shared" si="46"/>
        <v>0</v>
      </c>
      <c r="K776" s="11">
        <f t="shared" si="44"/>
        <v>2.82</v>
      </c>
      <c r="L776" s="70"/>
      <c r="M776" s="9">
        <f t="shared" si="45"/>
        <v>225.6</v>
      </c>
      <c r="N776" s="9">
        <f t="shared" si="47"/>
        <v>225.6</v>
      </c>
    </row>
    <row r="777" spans="1:14" s="8" customFormat="1" ht="15" customHeight="1">
      <c r="A777" s="44" t="s">
        <v>1794</v>
      </c>
      <c r="C777" s="47">
        <v>6103106</v>
      </c>
      <c r="D777" s="56" t="s">
        <v>1038</v>
      </c>
      <c r="E777" s="13" t="s">
        <v>0</v>
      </c>
      <c r="F777" s="13">
        <v>16</v>
      </c>
      <c r="G777" s="13">
        <v>100</v>
      </c>
      <c r="H777" s="14"/>
      <c r="I777" s="61">
        <v>0.32400000000000001</v>
      </c>
      <c r="J777" s="12">
        <f t="shared" si="46"/>
        <v>0</v>
      </c>
      <c r="K777" s="11">
        <f t="shared" si="44"/>
        <v>0.32400000000000001</v>
      </c>
      <c r="L777" s="70"/>
      <c r="M777" s="9">
        <f t="shared" si="45"/>
        <v>25.92</v>
      </c>
      <c r="N777" s="9">
        <f t="shared" si="47"/>
        <v>25.92</v>
      </c>
    </row>
    <row r="778" spans="1:14" s="8" customFormat="1" ht="15" customHeight="1">
      <c r="A778" s="44" t="s">
        <v>1795</v>
      </c>
      <c r="C778" s="47">
        <v>6103108</v>
      </c>
      <c r="D778" s="56" t="s">
        <v>1039</v>
      </c>
      <c r="E778" s="13" t="s">
        <v>0</v>
      </c>
      <c r="F778" s="13">
        <v>16</v>
      </c>
      <c r="G778" s="13">
        <v>100</v>
      </c>
      <c r="H778" s="14"/>
      <c r="I778" s="61">
        <v>0.48</v>
      </c>
      <c r="J778" s="12">
        <f t="shared" si="46"/>
        <v>0</v>
      </c>
      <c r="K778" s="11">
        <f t="shared" si="44"/>
        <v>0.48</v>
      </c>
      <c r="L778" s="70"/>
      <c r="M778" s="9">
        <f t="shared" si="45"/>
        <v>38.4</v>
      </c>
      <c r="N778" s="9">
        <f t="shared" si="47"/>
        <v>38.4</v>
      </c>
    </row>
    <row r="779" spans="1:14" s="8" customFormat="1" ht="15" customHeight="1">
      <c r="A779" s="44" t="s">
        <v>1796</v>
      </c>
      <c r="C779" s="47">
        <v>6103110</v>
      </c>
      <c r="D779" s="56" t="s">
        <v>1040</v>
      </c>
      <c r="E779" s="13" t="s">
        <v>0</v>
      </c>
      <c r="F779" s="13">
        <v>32</v>
      </c>
      <c r="G779" s="13">
        <v>50</v>
      </c>
      <c r="H779" s="14"/>
      <c r="I779" s="61">
        <v>0.76</v>
      </c>
      <c r="J779" s="12">
        <f t="shared" si="46"/>
        <v>0</v>
      </c>
      <c r="K779" s="11">
        <f t="shared" si="44"/>
        <v>0.76</v>
      </c>
      <c r="L779" s="70"/>
      <c r="M779" s="9">
        <f t="shared" si="45"/>
        <v>60.800000000000004</v>
      </c>
      <c r="N779" s="9">
        <f t="shared" si="47"/>
        <v>60.8</v>
      </c>
    </row>
    <row r="780" spans="1:14" s="8" customFormat="1" ht="15" customHeight="1">
      <c r="A780" s="44" t="s">
        <v>1797</v>
      </c>
      <c r="C780" s="47">
        <v>6103112</v>
      </c>
      <c r="D780" s="56" t="s">
        <v>1041</v>
      </c>
      <c r="E780" s="13" t="s">
        <v>0</v>
      </c>
      <c r="F780" s="13">
        <v>32</v>
      </c>
      <c r="G780" s="13">
        <v>50</v>
      </c>
      <c r="H780" s="14"/>
      <c r="I780" s="61">
        <v>1.23</v>
      </c>
      <c r="J780" s="12">
        <f t="shared" si="46"/>
        <v>0</v>
      </c>
      <c r="K780" s="11">
        <f t="shared" si="44"/>
        <v>1.23</v>
      </c>
      <c r="L780" s="70"/>
      <c r="M780" s="9">
        <f t="shared" si="45"/>
        <v>98.4</v>
      </c>
      <c r="N780" s="9">
        <f t="shared" si="47"/>
        <v>98.4</v>
      </c>
    </row>
    <row r="781" spans="1:14" s="8" customFormat="1" ht="15" customHeight="1">
      <c r="A781" s="44" t="s">
        <v>1798</v>
      </c>
      <c r="C781" s="47">
        <v>6103116</v>
      </c>
      <c r="D781" s="56" t="s">
        <v>1042</v>
      </c>
      <c r="E781" s="13" t="s">
        <v>0</v>
      </c>
      <c r="F781" s="13">
        <v>64</v>
      </c>
      <c r="G781" s="13">
        <v>25</v>
      </c>
      <c r="H781" s="14"/>
      <c r="I781" s="61">
        <v>2.82</v>
      </c>
      <c r="J781" s="12">
        <f t="shared" si="46"/>
        <v>0</v>
      </c>
      <c r="K781" s="11">
        <f t="shared" si="44"/>
        <v>2.82</v>
      </c>
      <c r="L781" s="70"/>
      <c r="M781" s="9">
        <f t="shared" si="45"/>
        <v>225.6</v>
      </c>
      <c r="N781" s="9">
        <f t="shared" si="47"/>
        <v>225.6</v>
      </c>
    </row>
    <row r="782" spans="1:14" s="8" customFormat="1" ht="15" customHeight="1">
      <c r="A782" s="44" t="s">
        <v>1799</v>
      </c>
      <c r="C782" s="47">
        <v>6103708</v>
      </c>
      <c r="D782" s="56" t="s">
        <v>1043</v>
      </c>
      <c r="E782" s="13" t="s">
        <v>0</v>
      </c>
      <c r="F782" s="13">
        <v>13</v>
      </c>
      <c r="G782" s="13">
        <v>100</v>
      </c>
      <c r="H782" s="14" t="s">
        <v>62</v>
      </c>
      <c r="I782" s="61">
        <v>3.95</v>
      </c>
      <c r="J782" s="12">
        <f t="shared" si="46"/>
        <v>0</v>
      </c>
      <c r="K782" s="11">
        <f t="shared" si="44"/>
        <v>3.95</v>
      </c>
      <c r="L782" s="70"/>
      <c r="M782" s="9">
        <f t="shared" si="45"/>
        <v>316</v>
      </c>
      <c r="N782" s="9">
        <f t="shared" si="47"/>
        <v>316</v>
      </c>
    </row>
    <row r="783" spans="1:14" s="8" customFormat="1" ht="15" customHeight="1">
      <c r="A783" s="44" t="s">
        <v>1800</v>
      </c>
      <c r="C783" s="47">
        <v>6103710</v>
      </c>
      <c r="D783" s="56" t="s">
        <v>1044</v>
      </c>
      <c r="E783" s="13" t="s">
        <v>0</v>
      </c>
      <c r="F783" s="13">
        <v>23</v>
      </c>
      <c r="G783" s="13">
        <v>50</v>
      </c>
      <c r="H783" s="14" t="s">
        <v>62</v>
      </c>
      <c r="I783" s="61">
        <v>6.6000000000000005</v>
      </c>
      <c r="J783" s="12">
        <f t="shared" si="46"/>
        <v>0</v>
      </c>
      <c r="K783" s="11">
        <f t="shared" si="44"/>
        <v>6.6000000000000005</v>
      </c>
      <c r="L783" s="70"/>
      <c r="M783" s="9">
        <f t="shared" si="45"/>
        <v>528</v>
      </c>
      <c r="N783" s="9">
        <f t="shared" si="47"/>
        <v>528</v>
      </c>
    </row>
    <row r="784" spans="1:14" s="8" customFormat="1" ht="15" customHeight="1">
      <c r="A784" s="44" t="s">
        <v>1801</v>
      </c>
      <c r="C784" s="47">
        <v>6103712</v>
      </c>
      <c r="D784" s="56" t="s">
        <v>1045</v>
      </c>
      <c r="E784" s="13" t="s">
        <v>0</v>
      </c>
      <c r="F784" s="13">
        <v>46</v>
      </c>
      <c r="G784" s="13">
        <v>50</v>
      </c>
      <c r="H784" s="14" t="s">
        <v>62</v>
      </c>
      <c r="I784" s="61">
        <v>13.82</v>
      </c>
      <c r="J784" s="12">
        <f t="shared" si="46"/>
        <v>0</v>
      </c>
      <c r="K784" s="11">
        <f t="shared" si="44"/>
        <v>13.82</v>
      </c>
      <c r="L784" s="70"/>
      <c r="M784" s="9">
        <f t="shared" si="45"/>
        <v>1105.6000000000001</v>
      </c>
      <c r="N784" s="9">
        <f t="shared" si="47"/>
        <v>1105.6000000000001</v>
      </c>
    </row>
    <row r="785" spans="1:14" s="8" customFormat="1" ht="15" customHeight="1">
      <c r="A785" s="44" t="s">
        <v>1802</v>
      </c>
      <c r="C785" s="47">
        <v>6103716</v>
      </c>
      <c r="D785" s="56" t="s">
        <v>1046</v>
      </c>
      <c r="E785" s="13" t="s">
        <v>0</v>
      </c>
      <c r="F785" s="13">
        <v>109</v>
      </c>
      <c r="G785" s="13">
        <v>25</v>
      </c>
      <c r="H785" s="14" t="s">
        <v>62</v>
      </c>
      <c r="I785" s="61">
        <v>35.020000000000003</v>
      </c>
      <c r="J785" s="12">
        <f t="shared" si="46"/>
        <v>0</v>
      </c>
      <c r="K785" s="11">
        <f t="shared" ref="K785:K848" si="48">I785*((100-J785)/100)</f>
        <v>35.020000000000003</v>
      </c>
      <c r="L785" s="70"/>
      <c r="M785" s="9">
        <f t="shared" ref="M785:M848" si="49">_xlfn.CEILING.MATH(I785*$N$2,0.02)</f>
        <v>2801.6</v>
      </c>
      <c r="N785" s="9">
        <f t="shared" si="47"/>
        <v>2801.6</v>
      </c>
    </row>
    <row r="786" spans="1:14" s="8" customFormat="1" ht="33.6" customHeight="1">
      <c r="A786" s="44" t="s">
        <v>2786</v>
      </c>
      <c r="C786" s="47">
        <v>6105601</v>
      </c>
      <c r="D786" s="56" t="s">
        <v>2788</v>
      </c>
      <c r="E786" s="13" t="s">
        <v>0</v>
      </c>
      <c r="F786" s="13">
        <v>16.32</v>
      </c>
      <c r="G786" s="13">
        <v>100</v>
      </c>
      <c r="H786" s="14"/>
      <c r="I786" s="61">
        <v>0.66</v>
      </c>
      <c r="J786" s="12">
        <f t="shared" si="46"/>
        <v>0</v>
      </c>
      <c r="K786" s="11">
        <f t="shared" si="48"/>
        <v>0.66</v>
      </c>
      <c r="L786" s="70"/>
      <c r="M786" s="9">
        <f t="shared" si="49"/>
        <v>52.800000000000004</v>
      </c>
      <c r="N786" s="9">
        <f t="shared" si="47"/>
        <v>52.8</v>
      </c>
    </row>
    <row r="787" spans="1:14" s="8" customFormat="1" ht="33.6" customHeight="1">
      <c r="A787" s="44" t="s">
        <v>2787</v>
      </c>
      <c r="C787" s="47">
        <v>6105603</v>
      </c>
      <c r="D787" s="56" t="s">
        <v>2789</v>
      </c>
      <c r="E787" s="13" t="s">
        <v>0</v>
      </c>
      <c r="F787" s="13">
        <v>24.62</v>
      </c>
      <c r="G787" s="13">
        <v>100</v>
      </c>
      <c r="H787" s="14"/>
      <c r="I787" s="61">
        <v>0.82</v>
      </c>
      <c r="J787" s="12">
        <f t="shared" si="46"/>
        <v>0</v>
      </c>
      <c r="K787" s="11">
        <f t="shared" si="48"/>
        <v>0.82</v>
      </c>
      <c r="L787" s="70"/>
      <c r="M787" s="9">
        <f t="shared" si="49"/>
        <v>65.599999999999994</v>
      </c>
      <c r="N787" s="9">
        <f t="shared" si="47"/>
        <v>65.599999999999994</v>
      </c>
    </row>
    <row r="788" spans="1:14" s="8" customFormat="1" ht="15" customHeight="1">
      <c r="A788" s="44" t="s">
        <v>1803</v>
      </c>
      <c r="C788" s="47">
        <v>6902106</v>
      </c>
      <c r="D788" s="56" t="s">
        <v>1047</v>
      </c>
      <c r="E788" s="13" t="s">
        <v>0</v>
      </c>
      <c r="F788" s="13">
        <v>247</v>
      </c>
      <c r="G788" s="13">
        <v>1</v>
      </c>
      <c r="H788" s="14"/>
      <c r="I788" s="61">
        <v>14.1</v>
      </c>
      <c r="J788" s="12">
        <f t="shared" ref="J788:J851" si="50">$J$13</f>
        <v>0</v>
      </c>
      <c r="K788" s="11">
        <f t="shared" si="48"/>
        <v>14.1</v>
      </c>
      <c r="L788" s="70"/>
      <c r="M788" s="9">
        <f t="shared" si="49"/>
        <v>1128</v>
      </c>
      <c r="N788" s="9">
        <f t="shared" si="47"/>
        <v>1128</v>
      </c>
    </row>
    <row r="789" spans="1:14" s="8" customFormat="1" ht="15" customHeight="1">
      <c r="A789" s="44" t="s">
        <v>790</v>
      </c>
      <c r="C789" s="47">
        <v>6902108</v>
      </c>
      <c r="D789" s="56" t="s">
        <v>1048</v>
      </c>
      <c r="E789" s="13" t="s">
        <v>0</v>
      </c>
      <c r="F789" s="13">
        <v>247</v>
      </c>
      <c r="G789" s="13">
        <v>10</v>
      </c>
      <c r="H789" s="14"/>
      <c r="I789" s="61">
        <v>16.14</v>
      </c>
      <c r="J789" s="12">
        <f t="shared" si="50"/>
        <v>0</v>
      </c>
      <c r="K789" s="11">
        <f t="shared" si="48"/>
        <v>16.14</v>
      </c>
      <c r="L789" s="70"/>
      <c r="M789" s="9">
        <f t="shared" si="49"/>
        <v>1291.2</v>
      </c>
      <c r="N789" s="9">
        <f t="shared" si="47"/>
        <v>1291.2</v>
      </c>
    </row>
    <row r="790" spans="1:14" s="8" customFormat="1" ht="15" customHeight="1">
      <c r="A790" s="44" t="s">
        <v>791</v>
      </c>
      <c r="C790" s="47">
        <v>6902110</v>
      </c>
      <c r="D790" s="56" t="s">
        <v>1049</v>
      </c>
      <c r="E790" s="13" t="s">
        <v>0</v>
      </c>
      <c r="F790" s="13">
        <v>252</v>
      </c>
      <c r="G790" s="13">
        <v>10</v>
      </c>
      <c r="H790" s="14"/>
      <c r="I790" s="61">
        <v>18.12</v>
      </c>
      <c r="J790" s="12">
        <f t="shared" si="50"/>
        <v>0</v>
      </c>
      <c r="K790" s="11">
        <f t="shared" si="48"/>
        <v>18.12</v>
      </c>
      <c r="L790" s="70"/>
      <c r="M790" s="9">
        <f t="shared" si="49"/>
        <v>1449.6000000000001</v>
      </c>
      <c r="N790" s="9">
        <f t="shared" si="47"/>
        <v>1449.6</v>
      </c>
    </row>
    <row r="791" spans="1:14" s="8" customFormat="1" ht="15" customHeight="1">
      <c r="A791" s="44" t="s">
        <v>792</v>
      </c>
      <c r="C791" s="47">
        <v>6902112</v>
      </c>
      <c r="D791" s="56" t="s">
        <v>1050</v>
      </c>
      <c r="E791" s="13" t="s">
        <v>0</v>
      </c>
      <c r="F791" s="13">
        <v>252</v>
      </c>
      <c r="G791" s="13">
        <v>1</v>
      </c>
      <c r="H791" s="14"/>
      <c r="I791" s="61">
        <v>22.13</v>
      </c>
      <c r="J791" s="12">
        <f t="shared" si="50"/>
        <v>0</v>
      </c>
      <c r="K791" s="11">
        <f t="shared" si="48"/>
        <v>22.13</v>
      </c>
      <c r="L791" s="70"/>
      <c r="M791" s="9">
        <f t="shared" si="49"/>
        <v>1770.4</v>
      </c>
      <c r="N791" s="9">
        <f t="shared" ref="N791:N854" si="51">M791*(100-J791)/100</f>
        <v>1770.4</v>
      </c>
    </row>
    <row r="792" spans="1:14" s="8" customFormat="1" ht="15" customHeight="1">
      <c r="A792" s="44" t="s">
        <v>793</v>
      </c>
      <c r="C792" s="47">
        <v>6902116</v>
      </c>
      <c r="D792" s="56" t="s">
        <v>1051</v>
      </c>
      <c r="E792" s="13" t="s">
        <v>0</v>
      </c>
      <c r="F792" s="13">
        <v>252</v>
      </c>
      <c r="G792" s="13">
        <v>1</v>
      </c>
      <c r="H792" s="14"/>
      <c r="I792" s="61">
        <v>28.18</v>
      </c>
      <c r="J792" s="12">
        <f t="shared" si="50"/>
        <v>0</v>
      </c>
      <c r="K792" s="11">
        <f t="shared" si="48"/>
        <v>28.18</v>
      </c>
      <c r="L792" s="70"/>
      <c r="M792" s="9">
        <f t="shared" si="49"/>
        <v>2254.4</v>
      </c>
      <c r="N792" s="9">
        <f t="shared" si="51"/>
        <v>2254.4</v>
      </c>
    </row>
    <row r="793" spans="1:14" s="8" customFormat="1" ht="32.25" customHeight="1">
      <c r="A793" s="44" t="s">
        <v>2627</v>
      </c>
      <c r="C793" s="47">
        <v>6902208</v>
      </c>
      <c r="D793" s="56" t="s">
        <v>2469</v>
      </c>
      <c r="E793" s="13" t="s">
        <v>0</v>
      </c>
      <c r="F793" s="13">
        <v>200</v>
      </c>
      <c r="G793" s="13">
        <v>1</v>
      </c>
      <c r="H793" s="14"/>
      <c r="I793" s="61">
        <v>88</v>
      </c>
      <c r="J793" s="12">
        <f t="shared" si="50"/>
        <v>0</v>
      </c>
      <c r="K793" s="11">
        <f t="shared" si="48"/>
        <v>88</v>
      </c>
      <c r="L793" s="70"/>
      <c r="M793" s="9">
        <f t="shared" si="49"/>
        <v>7040</v>
      </c>
      <c r="N793" s="9">
        <f t="shared" si="51"/>
        <v>7040</v>
      </c>
    </row>
    <row r="794" spans="1:14" s="8" customFormat="1" ht="32.25" customHeight="1">
      <c r="A794" s="44" t="s">
        <v>2628</v>
      </c>
      <c r="C794" s="47">
        <v>6902210</v>
      </c>
      <c r="D794" s="56" t="s">
        <v>2470</v>
      </c>
      <c r="E794" s="13" t="s">
        <v>0</v>
      </c>
      <c r="F794" s="13">
        <v>210</v>
      </c>
      <c r="G794" s="13">
        <v>1</v>
      </c>
      <c r="H794" s="14"/>
      <c r="I794" s="61">
        <v>95.24</v>
      </c>
      <c r="J794" s="12">
        <f t="shared" si="50"/>
        <v>0</v>
      </c>
      <c r="K794" s="11">
        <f t="shared" si="48"/>
        <v>95.24</v>
      </c>
      <c r="L794" s="70"/>
      <c r="M794" s="9">
        <f t="shared" si="49"/>
        <v>7619.2</v>
      </c>
      <c r="N794" s="9">
        <f t="shared" si="51"/>
        <v>7619.2</v>
      </c>
    </row>
    <row r="795" spans="1:14" s="8" customFormat="1" ht="15" customHeight="1">
      <c r="A795" s="44" t="s">
        <v>1804</v>
      </c>
      <c r="C795" s="47">
        <v>6103608</v>
      </c>
      <c r="D795" s="56" t="s">
        <v>1052</v>
      </c>
      <c r="E795" s="13" t="s">
        <v>0</v>
      </c>
      <c r="F795" s="13">
        <v>25</v>
      </c>
      <c r="G795" s="13">
        <v>100</v>
      </c>
      <c r="H795" s="14"/>
      <c r="I795" s="61">
        <v>2.952</v>
      </c>
      <c r="J795" s="12">
        <f t="shared" si="50"/>
        <v>0</v>
      </c>
      <c r="K795" s="11">
        <f t="shared" si="48"/>
        <v>2.952</v>
      </c>
      <c r="L795" s="70"/>
      <c r="M795" s="9">
        <f t="shared" si="49"/>
        <v>236.16</v>
      </c>
      <c r="N795" s="9">
        <f t="shared" si="51"/>
        <v>236.16</v>
      </c>
    </row>
    <row r="796" spans="1:14" s="8" customFormat="1" ht="15" customHeight="1">
      <c r="A796" s="44" t="s">
        <v>1805</v>
      </c>
      <c r="C796" s="47">
        <v>6103610</v>
      </c>
      <c r="D796" s="56" t="s">
        <v>1053</v>
      </c>
      <c r="E796" s="13" t="s">
        <v>0</v>
      </c>
      <c r="F796" s="13">
        <v>41</v>
      </c>
      <c r="G796" s="13">
        <v>100</v>
      </c>
      <c r="H796" s="14"/>
      <c r="I796" s="61">
        <v>3.72</v>
      </c>
      <c r="J796" s="12">
        <f t="shared" si="50"/>
        <v>0</v>
      </c>
      <c r="K796" s="11">
        <f t="shared" si="48"/>
        <v>3.72</v>
      </c>
      <c r="L796" s="70"/>
      <c r="M796" s="9">
        <f t="shared" si="49"/>
        <v>297.60000000000002</v>
      </c>
      <c r="N796" s="9">
        <f t="shared" si="51"/>
        <v>297.60000000000002</v>
      </c>
    </row>
    <row r="797" spans="1:14" s="8" customFormat="1" ht="15" customHeight="1">
      <c r="A797" s="44" t="s">
        <v>1806</v>
      </c>
      <c r="C797" s="47">
        <v>6103612</v>
      </c>
      <c r="D797" s="56" t="s">
        <v>1054</v>
      </c>
      <c r="E797" s="13" t="s">
        <v>0</v>
      </c>
      <c r="F797" s="13">
        <v>81</v>
      </c>
      <c r="G797" s="13">
        <v>50</v>
      </c>
      <c r="H797" s="14"/>
      <c r="I797" s="61">
        <v>6.5519999999999996</v>
      </c>
      <c r="J797" s="12">
        <f t="shared" si="50"/>
        <v>0</v>
      </c>
      <c r="K797" s="11">
        <f t="shared" si="48"/>
        <v>6.5519999999999996</v>
      </c>
      <c r="L797" s="70"/>
      <c r="M797" s="9">
        <f t="shared" si="49"/>
        <v>524.16</v>
      </c>
      <c r="N797" s="9">
        <f t="shared" si="51"/>
        <v>524.16</v>
      </c>
    </row>
    <row r="798" spans="1:14" s="8" customFormat="1" ht="15" customHeight="1">
      <c r="A798" s="44" t="s">
        <v>1807</v>
      </c>
      <c r="C798" s="47">
        <v>6103616</v>
      </c>
      <c r="D798" s="56" t="s">
        <v>1055</v>
      </c>
      <c r="E798" s="13" t="s">
        <v>0</v>
      </c>
      <c r="F798" s="13">
        <v>171</v>
      </c>
      <c r="G798" s="13">
        <v>25</v>
      </c>
      <c r="H798" s="14"/>
      <c r="I798" s="61">
        <v>15.120000000000001</v>
      </c>
      <c r="J798" s="12">
        <f t="shared" si="50"/>
        <v>0</v>
      </c>
      <c r="K798" s="11">
        <f t="shared" si="48"/>
        <v>15.120000000000001</v>
      </c>
      <c r="L798" s="70"/>
      <c r="M798" s="9">
        <f t="shared" si="49"/>
        <v>1209.6000000000001</v>
      </c>
      <c r="N798" s="9">
        <f t="shared" si="51"/>
        <v>1209.6000000000001</v>
      </c>
    </row>
    <row r="799" spans="1:14" s="8" customFormat="1" ht="15" customHeight="1">
      <c r="A799" s="44" t="s">
        <v>1808</v>
      </c>
      <c r="C799" s="47">
        <v>6103632</v>
      </c>
      <c r="D799" s="56" t="s">
        <v>401</v>
      </c>
      <c r="E799" s="13" t="s">
        <v>0</v>
      </c>
      <c r="F799" s="13">
        <v>2</v>
      </c>
      <c r="G799" s="13">
        <v>100</v>
      </c>
      <c r="H799" s="14"/>
      <c r="I799" s="61">
        <v>0.38400000000000001</v>
      </c>
      <c r="J799" s="12">
        <f t="shared" si="50"/>
        <v>0</v>
      </c>
      <c r="K799" s="11">
        <f t="shared" si="48"/>
        <v>0.38400000000000001</v>
      </c>
      <c r="L799" s="70"/>
      <c r="M799" s="9">
        <f t="shared" si="49"/>
        <v>30.72</v>
      </c>
      <c r="N799" s="9">
        <f t="shared" si="51"/>
        <v>30.72</v>
      </c>
    </row>
    <row r="800" spans="1:14" s="8" customFormat="1" ht="15" customHeight="1">
      <c r="A800" s="44" t="s">
        <v>1809</v>
      </c>
      <c r="C800" s="47">
        <v>6103838</v>
      </c>
      <c r="D800" s="56" t="s">
        <v>400</v>
      </c>
      <c r="E800" s="13" t="s">
        <v>0</v>
      </c>
      <c r="F800" s="13">
        <v>6</v>
      </c>
      <c r="G800" s="13">
        <v>100</v>
      </c>
      <c r="H800" s="14"/>
      <c r="I800" s="61">
        <v>0.38400000000000001</v>
      </c>
      <c r="J800" s="12">
        <f t="shared" si="50"/>
        <v>0</v>
      </c>
      <c r="K800" s="11">
        <f t="shared" si="48"/>
        <v>0.38400000000000001</v>
      </c>
      <c r="L800" s="70"/>
      <c r="M800" s="9">
        <f t="shared" si="49"/>
        <v>30.72</v>
      </c>
      <c r="N800" s="9">
        <f t="shared" si="51"/>
        <v>30.72</v>
      </c>
    </row>
    <row r="801" spans="1:14" s="8" customFormat="1" ht="15" customHeight="1">
      <c r="A801" s="44" t="s">
        <v>1810</v>
      </c>
      <c r="C801" s="47">
        <v>6103860</v>
      </c>
      <c r="D801" s="56" t="s">
        <v>1056</v>
      </c>
      <c r="E801" s="13" t="s">
        <v>0</v>
      </c>
      <c r="F801" s="13">
        <v>8</v>
      </c>
      <c r="G801" s="13">
        <v>100</v>
      </c>
      <c r="H801" s="14"/>
      <c r="I801" s="61">
        <v>0.432</v>
      </c>
      <c r="J801" s="12">
        <f t="shared" si="50"/>
        <v>0</v>
      </c>
      <c r="K801" s="11">
        <f t="shared" si="48"/>
        <v>0.432</v>
      </c>
      <c r="L801" s="70"/>
      <c r="M801" s="9">
        <f t="shared" si="49"/>
        <v>34.56</v>
      </c>
      <c r="N801" s="9">
        <f t="shared" si="51"/>
        <v>34.56</v>
      </c>
    </row>
    <row r="802" spans="1:14" s="8" customFormat="1" ht="15" customHeight="1">
      <c r="A802" s="44" t="s">
        <v>1811</v>
      </c>
      <c r="C802" s="47">
        <v>6103960</v>
      </c>
      <c r="D802" s="56" t="s">
        <v>1057</v>
      </c>
      <c r="E802" s="13" t="s">
        <v>0</v>
      </c>
      <c r="F802" s="13">
        <v>19</v>
      </c>
      <c r="G802" s="13">
        <v>100</v>
      </c>
      <c r="H802" s="14"/>
      <c r="I802" s="61">
        <v>0.72</v>
      </c>
      <c r="J802" s="12">
        <f t="shared" si="50"/>
        <v>0</v>
      </c>
      <c r="K802" s="11">
        <f t="shared" si="48"/>
        <v>0.72</v>
      </c>
      <c r="L802" s="70"/>
      <c r="M802" s="9">
        <f t="shared" si="49"/>
        <v>57.6</v>
      </c>
      <c r="N802" s="9">
        <f t="shared" si="51"/>
        <v>57.6</v>
      </c>
    </row>
    <row r="803" spans="1:14" s="8" customFormat="1" ht="69.599999999999994" customHeight="1">
      <c r="A803" s="44" t="s">
        <v>2738</v>
      </c>
      <c r="C803" s="47">
        <v>6105400</v>
      </c>
      <c r="D803" s="56" t="s">
        <v>2885</v>
      </c>
      <c r="E803" s="13" t="s">
        <v>0</v>
      </c>
      <c r="F803" s="13">
        <v>7.14</v>
      </c>
      <c r="G803" s="13">
        <v>100</v>
      </c>
      <c r="H803" s="14"/>
      <c r="I803" s="61">
        <v>0.45</v>
      </c>
      <c r="J803" s="12">
        <f t="shared" si="50"/>
        <v>0</v>
      </c>
      <c r="K803" s="11">
        <f t="shared" si="48"/>
        <v>0.45</v>
      </c>
      <c r="L803" s="51"/>
      <c r="M803" s="9">
        <f t="shared" si="49"/>
        <v>36</v>
      </c>
      <c r="N803" s="9">
        <f t="shared" si="51"/>
        <v>36</v>
      </c>
    </row>
    <row r="804" spans="1:14" s="8" customFormat="1" ht="15" customHeight="1">
      <c r="A804" s="44" t="s">
        <v>1812</v>
      </c>
      <c r="C804" s="47">
        <v>6107006</v>
      </c>
      <c r="D804" s="56" t="s">
        <v>1058</v>
      </c>
      <c r="E804" s="13" t="s">
        <v>0</v>
      </c>
      <c r="F804" s="13">
        <v>5</v>
      </c>
      <c r="G804" s="13">
        <v>100</v>
      </c>
      <c r="H804" s="14"/>
      <c r="I804" s="61">
        <v>0.372</v>
      </c>
      <c r="J804" s="12">
        <f t="shared" si="50"/>
        <v>0</v>
      </c>
      <c r="K804" s="11">
        <f t="shared" si="48"/>
        <v>0.372</v>
      </c>
      <c r="L804" s="70"/>
      <c r="M804" s="9">
        <f t="shared" si="49"/>
        <v>29.76</v>
      </c>
      <c r="N804" s="9">
        <f t="shared" si="51"/>
        <v>29.76</v>
      </c>
    </row>
    <row r="805" spans="1:14" s="8" customFormat="1" ht="15" customHeight="1">
      <c r="A805" s="44" t="s">
        <v>1813</v>
      </c>
      <c r="C805" s="47">
        <v>6107008</v>
      </c>
      <c r="D805" s="56" t="s">
        <v>1059</v>
      </c>
      <c r="E805" s="13" t="s">
        <v>0</v>
      </c>
      <c r="F805" s="13">
        <v>9</v>
      </c>
      <c r="G805" s="13">
        <v>100</v>
      </c>
      <c r="H805" s="14"/>
      <c r="I805" s="61">
        <v>0.61199999999999999</v>
      </c>
      <c r="J805" s="12">
        <f t="shared" si="50"/>
        <v>0</v>
      </c>
      <c r="K805" s="11">
        <f t="shared" si="48"/>
        <v>0.61199999999999999</v>
      </c>
      <c r="L805" s="70"/>
      <c r="M805" s="9">
        <f t="shared" si="49"/>
        <v>48.96</v>
      </c>
      <c r="N805" s="9">
        <f t="shared" si="51"/>
        <v>48.96</v>
      </c>
    </row>
    <row r="806" spans="1:14" s="8" customFormat="1" ht="15" customHeight="1">
      <c r="A806" s="44" t="s">
        <v>1814</v>
      </c>
      <c r="C806" s="47">
        <v>6107010</v>
      </c>
      <c r="D806" s="56" t="s">
        <v>1060</v>
      </c>
      <c r="E806" s="13" t="s">
        <v>0</v>
      </c>
      <c r="F806" s="13">
        <v>13</v>
      </c>
      <c r="G806" s="13">
        <v>100</v>
      </c>
      <c r="H806" s="14"/>
      <c r="I806" s="61">
        <v>0.97199999999999998</v>
      </c>
      <c r="J806" s="12">
        <f t="shared" si="50"/>
        <v>0</v>
      </c>
      <c r="K806" s="11">
        <f t="shared" si="48"/>
        <v>0.97199999999999998</v>
      </c>
      <c r="L806" s="70"/>
      <c r="M806" s="9">
        <f t="shared" si="49"/>
        <v>77.760000000000005</v>
      </c>
      <c r="N806" s="9">
        <f t="shared" si="51"/>
        <v>77.760000000000005</v>
      </c>
    </row>
    <row r="807" spans="1:14" s="8" customFormat="1" ht="15" customHeight="1">
      <c r="A807" s="44" t="s">
        <v>1815</v>
      </c>
      <c r="C807" s="47">
        <v>6107012</v>
      </c>
      <c r="D807" s="56" t="s">
        <v>1061</v>
      </c>
      <c r="E807" s="13" t="s">
        <v>0</v>
      </c>
      <c r="F807" s="13">
        <v>23</v>
      </c>
      <c r="G807" s="13">
        <v>50</v>
      </c>
      <c r="H807" s="14"/>
      <c r="I807" s="61">
        <v>1.9</v>
      </c>
      <c r="J807" s="12">
        <f t="shared" si="50"/>
        <v>0</v>
      </c>
      <c r="K807" s="11">
        <f t="shared" si="48"/>
        <v>1.9</v>
      </c>
      <c r="L807" s="70"/>
      <c r="M807" s="9">
        <f t="shared" si="49"/>
        <v>152</v>
      </c>
      <c r="N807" s="9">
        <f t="shared" si="51"/>
        <v>152</v>
      </c>
    </row>
    <row r="808" spans="1:14" s="8" customFormat="1" ht="24.95" customHeight="1">
      <c r="A808" s="44" t="s">
        <v>2739</v>
      </c>
      <c r="C808" s="47">
        <v>6110234</v>
      </c>
      <c r="D808" s="56" t="s">
        <v>2762</v>
      </c>
      <c r="E808" s="13" t="s">
        <v>0</v>
      </c>
      <c r="F808" s="13">
        <v>4</v>
      </c>
      <c r="G808" s="13">
        <v>25</v>
      </c>
      <c r="H808" s="14"/>
      <c r="I808" s="61">
        <v>0.432</v>
      </c>
      <c r="J808" s="12">
        <f t="shared" si="50"/>
        <v>0</v>
      </c>
      <c r="K808" s="11">
        <f t="shared" si="48"/>
        <v>0.432</v>
      </c>
      <c r="L808" s="70"/>
      <c r="M808" s="9">
        <f t="shared" si="49"/>
        <v>34.56</v>
      </c>
      <c r="N808" s="9">
        <f t="shared" si="51"/>
        <v>34.56</v>
      </c>
    </row>
    <row r="809" spans="1:14" s="8" customFormat="1" ht="24.95" customHeight="1">
      <c r="A809" s="44" t="s">
        <v>2740</v>
      </c>
      <c r="C809" s="47">
        <v>6110263</v>
      </c>
      <c r="D809" s="56" t="s">
        <v>2763</v>
      </c>
      <c r="E809" s="13" t="s">
        <v>0</v>
      </c>
      <c r="F809" s="13">
        <v>4</v>
      </c>
      <c r="G809" s="13">
        <v>200</v>
      </c>
      <c r="H809" s="14"/>
      <c r="I809" s="61">
        <v>0.38400000000000001</v>
      </c>
      <c r="J809" s="12">
        <f t="shared" si="50"/>
        <v>0</v>
      </c>
      <c r="K809" s="11">
        <f t="shared" si="48"/>
        <v>0.38400000000000001</v>
      </c>
      <c r="L809" s="70"/>
      <c r="M809" s="9">
        <f t="shared" si="49"/>
        <v>30.72</v>
      </c>
      <c r="N809" s="9">
        <f t="shared" si="51"/>
        <v>30.72</v>
      </c>
    </row>
    <row r="810" spans="1:14" s="8" customFormat="1" ht="24.95" customHeight="1">
      <c r="A810" s="44" t="s">
        <v>2741</v>
      </c>
      <c r="C810" s="47">
        <v>6110334</v>
      </c>
      <c r="D810" s="56" t="s">
        <v>2764</v>
      </c>
      <c r="E810" s="13" t="s">
        <v>0</v>
      </c>
      <c r="F810" s="13">
        <v>5</v>
      </c>
      <c r="G810" s="13">
        <v>25</v>
      </c>
      <c r="H810" s="14"/>
      <c r="I810" s="61">
        <v>0.46</v>
      </c>
      <c r="J810" s="12">
        <f t="shared" si="50"/>
        <v>0</v>
      </c>
      <c r="K810" s="11">
        <f t="shared" si="48"/>
        <v>0.46</v>
      </c>
      <c r="L810" s="70"/>
      <c r="M810" s="9">
        <f t="shared" si="49"/>
        <v>36.800000000000004</v>
      </c>
      <c r="N810" s="9">
        <f t="shared" si="51"/>
        <v>36.800000000000004</v>
      </c>
    </row>
    <row r="811" spans="1:14" s="8" customFormat="1" ht="72.75" customHeight="1">
      <c r="A811" s="44" t="s">
        <v>1816</v>
      </c>
      <c r="C811" s="47">
        <v>6253006</v>
      </c>
      <c r="D811" s="56" t="s">
        <v>1062</v>
      </c>
      <c r="E811" s="13" t="s">
        <v>0</v>
      </c>
      <c r="F811" s="13">
        <v>12</v>
      </c>
      <c r="G811" s="13">
        <v>100</v>
      </c>
      <c r="H811" s="14"/>
      <c r="I811" s="61">
        <v>0.82</v>
      </c>
      <c r="J811" s="12">
        <f t="shared" si="50"/>
        <v>0</v>
      </c>
      <c r="K811" s="11">
        <f t="shared" si="48"/>
        <v>0.82</v>
      </c>
      <c r="L811" s="10"/>
      <c r="M811" s="9">
        <f t="shared" si="49"/>
        <v>65.599999999999994</v>
      </c>
      <c r="N811" s="9">
        <f t="shared" si="51"/>
        <v>65.599999999999994</v>
      </c>
    </row>
    <row r="812" spans="1:14" s="8" customFormat="1" ht="36" customHeight="1">
      <c r="A812" s="44" t="s">
        <v>1817</v>
      </c>
      <c r="C812" s="47">
        <v>6253104</v>
      </c>
      <c r="D812" s="56" t="s">
        <v>1063</v>
      </c>
      <c r="E812" s="13" t="s">
        <v>0</v>
      </c>
      <c r="F812" s="13">
        <v>16</v>
      </c>
      <c r="G812" s="13">
        <v>100</v>
      </c>
      <c r="H812" s="14"/>
      <c r="I812" s="61">
        <v>1.224</v>
      </c>
      <c r="J812" s="12">
        <f t="shared" si="50"/>
        <v>0</v>
      </c>
      <c r="K812" s="11">
        <f t="shared" si="48"/>
        <v>1.224</v>
      </c>
      <c r="L812" s="70"/>
      <c r="M812" s="9">
        <f t="shared" si="49"/>
        <v>97.92</v>
      </c>
      <c r="N812" s="9">
        <f t="shared" si="51"/>
        <v>97.92</v>
      </c>
    </row>
    <row r="813" spans="1:14" s="8" customFormat="1" ht="36" customHeight="1">
      <c r="A813" s="44" t="s">
        <v>1818</v>
      </c>
      <c r="C813" s="47">
        <v>6253106</v>
      </c>
      <c r="D813" s="56" t="s">
        <v>1064</v>
      </c>
      <c r="E813" s="13" t="s">
        <v>0</v>
      </c>
      <c r="F813" s="13">
        <v>19</v>
      </c>
      <c r="G813" s="13">
        <v>100</v>
      </c>
      <c r="H813" s="14"/>
      <c r="I813" s="61">
        <v>1.1639999999999999</v>
      </c>
      <c r="J813" s="12">
        <f t="shared" si="50"/>
        <v>0</v>
      </c>
      <c r="K813" s="11">
        <f t="shared" si="48"/>
        <v>1.1639999999999999</v>
      </c>
      <c r="L813" s="70"/>
      <c r="M813" s="9">
        <f t="shared" si="49"/>
        <v>93.12</v>
      </c>
      <c r="N813" s="9">
        <f t="shared" si="51"/>
        <v>93.12</v>
      </c>
    </row>
    <row r="814" spans="1:14" s="8" customFormat="1" ht="17.25" customHeight="1">
      <c r="A814" s="44" t="s">
        <v>1819</v>
      </c>
      <c r="C814" s="47">
        <v>6253306</v>
      </c>
      <c r="D814" s="56" t="s">
        <v>1065</v>
      </c>
      <c r="E814" s="13" t="s">
        <v>0</v>
      </c>
      <c r="F814" s="13">
        <v>19</v>
      </c>
      <c r="G814" s="13">
        <v>100</v>
      </c>
      <c r="H814" s="14"/>
      <c r="I814" s="61">
        <v>0.98399999999999999</v>
      </c>
      <c r="J814" s="12">
        <f t="shared" si="50"/>
        <v>0</v>
      </c>
      <c r="K814" s="11">
        <f t="shared" si="48"/>
        <v>0.98399999999999999</v>
      </c>
      <c r="L814" s="70"/>
      <c r="M814" s="9">
        <f t="shared" si="49"/>
        <v>78.72</v>
      </c>
      <c r="N814" s="9">
        <f t="shared" si="51"/>
        <v>78.72</v>
      </c>
    </row>
    <row r="815" spans="1:14" s="8" customFormat="1" ht="17.25" customHeight="1">
      <c r="A815" s="44" t="s">
        <v>1820</v>
      </c>
      <c r="C815" s="47">
        <v>6253408</v>
      </c>
      <c r="D815" s="56" t="s">
        <v>1066</v>
      </c>
      <c r="E815" s="13" t="s">
        <v>0</v>
      </c>
      <c r="F815" s="13">
        <v>38</v>
      </c>
      <c r="G815" s="13">
        <v>50</v>
      </c>
      <c r="H815" s="14"/>
      <c r="I815" s="61">
        <v>2.2320000000000002</v>
      </c>
      <c r="J815" s="12">
        <f t="shared" si="50"/>
        <v>0</v>
      </c>
      <c r="K815" s="11">
        <f t="shared" si="48"/>
        <v>2.2320000000000002</v>
      </c>
      <c r="L815" s="70"/>
      <c r="M815" s="9">
        <f t="shared" si="49"/>
        <v>178.56</v>
      </c>
      <c r="N815" s="9">
        <f t="shared" si="51"/>
        <v>178.56</v>
      </c>
    </row>
    <row r="816" spans="1:14" s="8" customFormat="1" ht="17.25" customHeight="1">
      <c r="A816" s="44" t="s">
        <v>1821</v>
      </c>
      <c r="C816" s="47">
        <v>6253418</v>
      </c>
      <c r="D816" s="56" t="s">
        <v>1067</v>
      </c>
      <c r="E816" s="13" t="s">
        <v>0</v>
      </c>
      <c r="F816" s="13">
        <v>42</v>
      </c>
      <c r="G816" s="13">
        <v>50</v>
      </c>
      <c r="H816" s="14"/>
      <c r="I816" s="61">
        <v>2.2320000000000002</v>
      </c>
      <c r="J816" s="12">
        <f t="shared" si="50"/>
        <v>0</v>
      </c>
      <c r="K816" s="11">
        <f t="shared" si="48"/>
        <v>2.2320000000000002</v>
      </c>
      <c r="L816" s="70"/>
      <c r="M816" s="9">
        <f t="shared" si="49"/>
        <v>178.56</v>
      </c>
      <c r="N816" s="9">
        <f t="shared" si="51"/>
        <v>178.56</v>
      </c>
    </row>
    <row r="817" spans="1:14" s="8" customFormat="1" ht="17.25" customHeight="1">
      <c r="A817" s="44" t="s">
        <v>1822</v>
      </c>
      <c r="C817" s="47">
        <v>6253428</v>
      </c>
      <c r="D817" s="56" t="s">
        <v>1068</v>
      </c>
      <c r="E817" s="13" t="s">
        <v>0</v>
      </c>
      <c r="F817" s="13">
        <v>50</v>
      </c>
      <c r="G817" s="13">
        <v>50</v>
      </c>
      <c r="H817" s="14"/>
      <c r="I817" s="61">
        <v>2.5919999999999996</v>
      </c>
      <c r="J817" s="12">
        <f t="shared" si="50"/>
        <v>0</v>
      </c>
      <c r="K817" s="11">
        <f t="shared" si="48"/>
        <v>2.5919999999999996</v>
      </c>
      <c r="L817" s="70"/>
      <c r="M817" s="9">
        <f t="shared" si="49"/>
        <v>207.36</v>
      </c>
      <c r="N817" s="9">
        <f t="shared" si="51"/>
        <v>207.36</v>
      </c>
    </row>
    <row r="818" spans="1:14" s="8" customFormat="1" ht="17.100000000000001" customHeight="1">
      <c r="A818" s="44" t="s">
        <v>1823</v>
      </c>
      <c r="C818" s="47">
        <v>6253438</v>
      </c>
      <c r="D818" s="56" t="s">
        <v>1069</v>
      </c>
      <c r="E818" s="13" t="s">
        <v>0</v>
      </c>
      <c r="F818" s="13">
        <v>58</v>
      </c>
      <c r="G818" s="13">
        <v>50</v>
      </c>
      <c r="H818" s="14"/>
      <c r="I818" s="61">
        <v>3.09</v>
      </c>
      <c r="J818" s="12">
        <f t="shared" si="50"/>
        <v>0</v>
      </c>
      <c r="K818" s="11">
        <f t="shared" si="48"/>
        <v>3.09</v>
      </c>
      <c r="L818" s="70"/>
      <c r="M818" s="9">
        <f t="shared" si="49"/>
        <v>247.20000000000002</v>
      </c>
      <c r="N818" s="9">
        <f t="shared" si="51"/>
        <v>247.2</v>
      </c>
    </row>
    <row r="819" spans="1:14" s="8" customFormat="1" ht="17.100000000000001" customHeight="1">
      <c r="A819" s="44" t="s">
        <v>2766</v>
      </c>
      <c r="C819" s="47">
        <v>6253506</v>
      </c>
      <c r="D819" s="56" t="s">
        <v>2765</v>
      </c>
      <c r="E819" s="13" t="s">
        <v>0</v>
      </c>
      <c r="F819" s="13">
        <v>50</v>
      </c>
      <c r="G819" s="13">
        <v>50</v>
      </c>
      <c r="H819" s="14"/>
      <c r="I819" s="61">
        <v>3.2519999999999998</v>
      </c>
      <c r="J819" s="12">
        <f t="shared" si="50"/>
        <v>0</v>
      </c>
      <c r="K819" s="11">
        <f t="shared" si="48"/>
        <v>3.2519999999999998</v>
      </c>
      <c r="L819" s="70"/>
      <c r="M819" s="9">
        <f t="shared" si="49"/>
        <v>260.16000000000003</v>
      </c>
      <c r="N819" s="9">
        <f t="shared" si="51"/>
        <v>260.16000000000003</v>
      </c>
    </row>
    <row r="820" spans="1:14" s="8" customFormat="1" ht="17.25" customHeight="1">
      <c r="A820" s="44" t="s">
        <v>1824</v>
      </c>
      <c r="C820" s="47">
        <v>6253509</v>
      </c>
      <c r="D820" s="56" t="s">
        <v>1070</v>
      </c>
      <c r="E820" s="13" t="s">
        <v>0</v>
      </c>
      <c r="F820" s="13">
        <v>73</v>
      </c>
      <c r="G820" s="13">
        <v>50</v>
      </c>
      <c r="H820" s="14"/>
      <c r="I820" s="61">
        <v>3.42</v>
      </c>
      <c r="J820" s="12">
        <f t="shared" si="50"/>
        <v>0</v>
      </c>
      <c r="K820" s="11">
        <f t="shared" si="48"/>
        <v>3.42</v>
      </c>
      <c r="L820" s="70"/>
      <c r="M820" s="9">
        <f t="shared" si="49"/>
        <v>273.60000000000002</v>
      </c>
      <c r="N820" s="9">
        <f t="shared" si="51"/>
        <v>273.60000000000002</v>
      </c>
    </row>
    <row r="821" spans="1:14" s="8" customFormat="1" ht="17.25" customHeight="1">
      <c r="A821" s="44" t="s">
        <v>1825</v>
      </c>
      <c r="C821" s="47">
        <v>6253510</v>
      </c>
      <c r="D821" s="56" t="s">
        <v>1071</v>
      </c>
      <c r="E821" s="13" t="s">
        <v>0</v>
      </c>
      <c r="F821" s="13">
        <v>79</v>
      </c>
      <c r="G821" s="13">
        <v>50</v>
      </c>
      <c r="H821" s="14"/>
      <c r="I821" s="61">
        <v>3.59</v>
      </c>
      <c r="J821" s="12">
        <f t="shared" si="50"/>
        <v>0</v>
      </c>
      <c r="K821" s="11">
        <f t="shared" si="48"/>
        <v>3.59</v>
      </c>
      <c r="L821" s="70"/>
      <c r="M821" s="9">
        <f t="shared" si="49"/>
        <v>287.2</v>
      </c>
      <c r="N821" s="9">
        <f t="shared" si="51"/>
        <v>287.2</v>
      </c>
    </row>
    <row r="822" spans="1:14" s="8" customFormat="1" ht="17.25" customHeight="1">
      <c r="A822" s="44" t="s">
        <v>1826</v>
      </c>
      <c r="C822" s="47">
        <v>6253512</v>
      </c>
      <c r="D822" s="56" t="s">
        <v>1072</v>
      </c>
      <c r="E822" s="13" t="s">
        <v>0</v>
      </c>
      <c r="F822" s="13">
        <v>91</v>
      </c>
      <c r="G822" s="13">
        <v>50</v>
      </c>
      <c r="H822" s="14"/>
      <c r="I822" s="61">
        <v>4.3919999999999995</v>
      </c>
      <c r="J822" s="12">
        <f t="shared" si="50"/>
        <v>0</v>
      </c>
      <c r="K822" s="11">
        <f t="shared" si="48"/>
        <v>4.3919999999999995</v>
      </c>
      <c r="L822" s="70"/>
      <c r="M822" s="9">
        <f t="shared" si="49"/>
        <v>351.36</v>
      </c>
      <c r="N822" s="9">
        <f t="shared" si="51"/>
        <v>351.36</v>
      </c>
    </row>
    <row r="823" spans="1:14" s="8" customFormat="1" ht="34.5" customHeight="1">
      <c r="A823" s="44" t="s">
        <v>1827</v>
      </c>
      <c r="C823" s="47">
        <v>6253606</v>
      </c>
      <c r="D823" s="56" t="s">
        <v>1073</v>
      </c>
      <c r="E823" s="13" t="s">
        <v>0</v>
      </c>
      <c r="F823" s="13">
        <v>36</v>
      </c>
      <c r="G823" s="13">
        <v>50</v>
      </c>
      <c r="H823" s="14"/>
      <c r="I823" s="61">
        <v>1.97</v>
      </c>
      <c r="J823" s="12">
        <f t="shared" si="50"/>
        <v>0</v>
      </c>
      <c r="K823" s="11">
        <f t="shared" si="48"/>
        <v>1.97</v>
      </c>
      <c r="L823" s="70"/>
      <c r="M823" s="9">
        <f t="shared" si="49"/>
        <v>157.6</v>
      </c>
      <c r="N823" s="9">
        <f t="shared" si="51"/>
        <v>157.6</v>
      </c>
    </row>
    <row r="824" spans="1:14" s="8" customFormat="1" ht="34.5" customHeight="1">
      <c r="A824" s="44" t="s">
        <v>746</v>
      </c>
      <c r="C824" s="47">
        <v>6253696</v>
      </c>
      <c r="D824" s="56" t="s">
        <v>1074</v>
      </c>
      <c r="E824" s="13" t="s">
        <v>0</v>
      </c>
      <c r="F824" s="13">
        <v>38</v>
      </c>
      <c r="G824" s="13">
        <v>50</v>
      </c>
      <c r="H824" s="14"/>
      <c r="I824" s="61">
        <v>2.0300000000000002</v>
      </c>
      <c r="J824" s="12">
        <f t="shared" si="50"/>
        <v>0</v>
      </c>
      <c r="K824" s="11">
        <f t="shared" si="48"/>
        <v>2.0300000000000002</v>
      </c>
      <c r="L824" s="70"/>
      <c r="M824" s="9">
        <f t="shared" si="49"/>
        <v>162.4</v>
      </c>
      <c r="N824" s="9">
        <f t="shared" si="51"/>
        <v>162.4</v>
      </c>
    </row>
    <row r="825" spans="1:14" s="54" customFormat="1" ht="34.5" customHeight="1">
      <c r="A825" s="55" t="s">
        <v>3859</v>
      </c>
      <c r="C825" s="47">
        <v>62433304</v>
      </c>
      <c r="D825" s="56" t="s">
        <v>4097</v>
      </c>
      <c r="E825" s="13" t="s">
        <v>0</v>
      </c>
      <c r="F825" s="13">
        <v>26</v>
      </c>
      <c r="G825" s="13">
        <v>100</v>
      </c>
      <c r="H825" s="14" t="s">
        <v>2887</v>
      </c>
      <c r="I825" s="61">
        <v>1.68</v>
      </c>
      <c r="J825" s="12">
        <f t="shared" si="50"/>
        <v>0</v>
      </c>
      <c r="K825" s="11">
        <f t="shared" si="48"/>
        <v>1.68</v>
      </c>
      <c r="L825" s="112"/>
      <c r="M825" s="9">
        <f t="shared" si="49"/>
        <v>134.4</v>
      </c>
      <c r="N825" s="9">
        <f t="shared" si="51"/>
        <v>134.4</v>
      </c>
    </row>
    <row r="826" spans="1:14" s="54" customFormat="1" ht="34.5" customHeight="1">
      <c r="A826" s="55" t="s">
        <v>3860</v>
      </c>
      <c r="C826" s="47">
        <v>62433305</v>
      </c>
      <c r="D826" s="56" t="s">
        <v>4098</v>
      </c>
      <c r="E826" s="13" t="s">
        <v>0</v>
      </c>
      <c r="F826" s="13">
        <v>31</v>
      </c>
      <c r="G826" s="13">
        <v>100</v>
      </c>
      <c r="H826" s="14" t="s">
        <v>2887</v>
      </c>
      <c r="I826" s="61">
        <v>1.72</v>
      </c>
      <c r="J826" s="12">
        <f t="shared" si="50"/>
        <v>0</v>
      </c>
      <c r="K826" s="11">
        <f t="shared" si="48"/>
        <v>1.72</v>
      </c>
      <c r="L826" s="112"/>
      <c r="M826" s="9">
        <f t="shared" si="49"/>
        <v>137.6</v>
      </c>
      <c r="N826" s="9">
        <f t="shared" si="51"/>
        <v>137.6</v>
      </c>
    </row>
    <row r="827" spans="1:14" s="54" customFormat="1" ht="34.5" customHeight="1">
      <c r="A827" s="55" t="s">
        <v>3861</v>
      </c>
      <c r="C827" s="47">
        <v>62434304</v>
      </c>
      <c r="D827" s="56" t="s">
        <v>4099</v>
      </c>
      <c r="E827" s="13" t="s">
        <v>0</v>
      </c>
      <c r="F827" s="13">
        <v>13</v>
      </c>
      <c r="G827" s="13">
        <v>100</v>
      </c>
      <c r="H827" s="14" t="s">
        <v>2887</v>
      </c>
      <c r="I827" s="61">
        <v>1.032</v>
      </c>
      <c r="J827" s="12">
        <f t="shared" si="50"/>
        <v>0</v>
      </c>
      <c r="K827" s="11">
        <f t="shared" si="48"/>
        <v>1.032</v>
      </c>
      <c r="L827" s="112"/>
      <c r="M827" s="9">
        <f t="shared" si="49"/>
        <v>82.56</v>
      </c>
      <c r="N827" s="9">
        <f t="shared" si="51"/>
        <v>82.56</v>
      </c>
    </row>
    <row r="828" spans="1:14" s="54" customFormat="1" ht="34.5" customHeight="1">
      <c r="A828" s="55" t="s">
        <v>3862</v>
      </c>
      <c r="C828" s="47">
        <v>62434305</v>
      </c>
      <c r="D828" s="56" t="s">
        <v>4100</v>
      </c>
      <c r="E828" s="13" t="s">
        <v>0</v>
      </c>
      <c r="F828" s="13">
        <v>16</v>
      </c>
      <c r="G828" s="13">
        <v>100</v>
      </c>
      <c r="H828" s="14" t="s">
        <v>2887</v>
      </c>
      <c r="I828" s="61">
        <v>0.98399999999999999</v>
      </c>
      <c r="J828" s="12">
        <f t="shared" si="50"/>
        <v>0</v>
      </c>
      <c r="K828" s="11">
        <f t="shared" si="48"/>
        <v>0.98399999999999999</v>
      </c>
      <c r="L828" s="112"/>
      <c r="M828" s="9">
        <f t="shared" si="49"/>
        <v>78.72</v>
      </c>
      <c r="N828" s="9">
        <f t="shared" si="51"/>
        <v>78.72</v>
      </c>
    </row>
    <row r="829" spans="1:14" s="54" customFormat="1" ht="34.5" customHeight="1">
      <c r="A829" s="55" t="s">
        <v>3863</v>
      </c>
      <c r="C829" s="47">
        <v>62432304</v>
      </c>
      <c r="D829" s="56" t="s">
        <v>4101</v>
      </c>
      <c r="E829" s="13" t="s">
        <v>0</v>
      </c>
      <c r="F829" s="13">
        <v>13</v>
      </c>
      <c r="G829" s="13">
        <v>100</v>
      </c>
      <c r="H829" s="14" t="s">
        <v>2887</v>
      </c>
      <c r="I829" s="61">
        <v>0.69</v>
      </c>
      <c r="J829" s="12">
        <f t="shared" si="50"/>
        <v>0</v>
      </c>
      <c r="K829" s="11">
        <f t="shared" si="48"/>
        <v>0.69</v>
      </c>
      <c r="L829" s="112"/>
      <c r="M829" s="9">
        <f t="shared" si="49"/>
        <v>55.2</v>
      </c>
      <c r="N829" s="9">
        <f t="shared" si="51"/>
        <v>55.2</v>
      </c>
    </row>
    <row r="830" spans="1:14" s="54" customFormat="1" ht="34.5" customHeight="1">
      <c r="A830" s="55" t="s">
        <v>3864</v>
      </c>
      <c r="C830" s="47">
        <v>62432306</v>
      </c>
      <c r="D830" s="56" t="s">
        <v>4102</v>
      </c>
      <c r="E830" s="13" t="s">
        <v>0</v>
      </c>
      <c r="F830" s="13">
        <v>31</v>
      </c>
      <c r="G830" s="13">
        <v>100</v>
      </c>
      <c r="H830" s="14" t="s">
        <v>2887</v>
      </c>
      <c r="I830" s="61">
        <v>0.96</v>
      </c>
      <c r="J830" s="12">
        <f t="shared" si="50"/>
        <v>0</v>
      </c>
      <c r="K830" s="11">
        <f t="shared" si="48"/>
        <v>0.96</v>
      </c>
      <c r="L830" s="112"/>
      <c r="M830" s="9">
        <f t="shared" si="49"/>
        <v>76.8</v>
      </c>
      <c r="N830" s="9">
        <f t="shared" si="51"/>
        <v>76.8</v>
      </c>
    </row>
    <row r="831" spans="1:14" s="54" customFormat="1" ht="34.5" customHeight="1">
      <c r="A831" s="55" t="s">
        <v>3865</v>
      </c>
      <c r="C831" s="47">
        <v>62431304</v>
      </c>
      <c r="D831" s="56" t="s">
        <v>4103</v>
      </c>
      <c r="E831" s="13" t="s">
        <v>0</v>
      </c>
      <c r="F831" s="13">
        <v>13</v>
      </c>
      <c r="G831" s="13">
        <v>100</v>
      </c>
      <c r="H831" s="14" t="s">
        <v>2887</v>
      </c>
      <c r="I831" s="61">
        <v>0.69</v>
      </c>
      <c r="J831" s="12">
        <f t="shared" si="50"/>
        <v>0</v>
      </c>
      <c r="K831" s="11">
        <f t="shared" si="48"/>
        <v>0.69</v>
      </c>
      <c r="L831" s="112"/>
      <c r="M831" s="9">
        <f t="shared" si="49"/>
        <v>55.2</v>
      </c>
      <c r="N831" s="9">
        <f t="shared" si="51"/>
        <v>55.2</v>
      </c>
    </row>
    <row r="832" spans="1:14" s="54" customFormat="1" ht="34.5" customHeight="1">
      <c r="A832" s="55" t="s">
        <v>3866</v>
      </c>
      <c r="C832" s="47">
        <v>62431306</v>
      </c>
      <c r="D832" s="56" t="s">
        <v>4104</v>
      </c>
      <c r="E832" s="13" t="s">
        <v>0</v>
      </c>
      <c r="F832" s="13">
        <v>31</v>
      </c>
      <c r="G832" s="13">
        <v>100</v>
      </c>
      <c r="H832" s="14" t="s">
        <v>2887</v>
      </c>
      <c r="I832" s="61">
        <v>0.96</v>
      </c>
      <c r="J832" s="12">
        <f t="shared" si="50"/>
        <v>0</v>
      </c>
      <c r="K832" s="11">
        <f t="shared" si="48"/>
        <v>0.96</v>
      </c>
      <c r="L832" s="112"/>
      <c r="M832" s="9">
        <f t="shared" si="49"/>
        <v>76.8</v>
      </c>
      <c r="N832" s="9">
        <f t="shared" si="51"/>
        <v>76.8</v>
      </c>
    </row>
    <row r="833" spans="1:14" s="54" customFormat="1" ht="20.45" customHeight="1">
      <c r="A833" s="55" t="s">
        <v>3867</v>
      </c>
      <c r="C833" s="47">
        <v>62430304</v>
      </c>
      <c r="D833" s="56" t="s">
        <v>4105</v>
      </c>
      <c r="E833" s="13" t="s">
        <v>0</v>
      </c>
      <c r="F833" s="13">
        <v>14</v>
      </c>
      <c r="G833" s="13">
        <v>100</v>
      </c>
      <c r="H833" s="14" t="s">
        <v>2887</v>
      </c>
      <c r="I833" s="61">
        <v>0.72</v>
      </c>
      <c r="J833" s="12">
        <f t="shared" si="50"/>
        <v>0</v>
      </c>
      <c r="K833" s="11">
        <f t="shared" si="48"/>
        <v>0.72</v>
      </c>
      <c r="L833" s="112"/>
      <c r="M833" s="9">
        <f t="shared" si="49"/>
        <v>57.6</v>
      </c>
      <c r="N833" s="9">
        <f t="shared" si="51"/>
        <v>57.6</v>
      </c>
    </row>
    <row r="834" spans="1:14" s="54" customFormat="1" ht="20.45" customHeight="1">
      <c r="A834" s="55" t="s">
        <v>3868</v>
      </c>
      <c r="C834" s="47">
        <v>62430306</v>
      </c>
      <c r="D834" s="56" t="s">
        <v>4106</v>
      </c>
      <c r="E834" s="13" t="s">
        <v>0</v>
      </c>
      <c r="F834" s="13">
        <v>18</v>
      </c>
      <c r="G834" s="13">
        <v>100</v>
      </c>
      <c r="H834" s="14" t="s">
        <v>2887</v>
      </c>
      <c r="I834" s="61">
        <v>0.82</v>
      </c>
      <c r="J834" s="12">
        <f t="shared" si="50"/>
        <v>0</v>
      </c>
      <c r="K834" s="11">
        <f t="shared" si="48"/>
        <v>0.82</v>
      </c>
      <c r="L834" s="112"/>
      <c r="M834" s="9">
        <f t="shared" si="49"/>
        <v>65.599999999999994</v>
      </c>
      <c r="N834" s="9">
        <f t="shared" si="51"/>
        <v>65.599999999999994</v>
      </c>
    </row>
    <row r="835" spans="1:14" s="54" customFormat="1" ht="20.45" customHeight="1">
      <c r="A835" s="55" t="s">
        <v>3869</v>
      </c>
      <c r="C835" s="47">
        <v>62430308</v>
      </c>
      <c r="D835" s="56" t="s">
        <v>4107</v>
      </c>
      <c r="E835" s="13" t="s">
        <v>0</v>
      </c>
      <c r="F835" s="13">
        <v>22</v>
      </c>
      <c r="G835" s="13">
        <v>100</v>
      </c>
      <c r="H835" s="14" t="s">
        <v>2887</v>
      </c>
      <c r="I835" s="61">
        <v>0.96</v>
      </c>
      <c r="J835" s="12">
        <f t="shared" si="50"/>
        <v>0</v>
      </c>
      <c r="K835" s="11">
        <f t="shared" si="48"/>
        <v>0.96</v>
      </c>
      <c r="L835" s="112"/>
      <c r="M835" s="9">
        <f t="shared" si="49"/>
        <v>76.8</v>
      </c>
      <c r="N835" s="9">
        <f t="shared" si="51"/>
        <v>76.8</v>
      </c>
    </row>
    <row r="836" spans="1:14" s="54" customFormat="1" ht="20.45" customHeight="1">
      <c r="A836" s="55" t="s">
        <v>3870</v>
      </c>
      <c r="C836" s="47">
        <v>62430406</v>
      </c>
      <c r="D836" s="56" t="s">
        <v>4108</v>
      </c>
      <c r="E836" s="13" t="s">
        <v>0</v>
      </c>
      <c r="F836" s="13">
        <v>34</v>
      </c>
      <c r="G836" s="13">
        <v>100</v>
      </c>
      <c r="H836" s="14" t="s">
        <v>2887</v>
      </c>
      <c r="I836" s="61">
        <v>1.56</v>
      </c>
      <c r="J836" s="12">
        <f t="shared" si="50"/>
        <v>0</v>
      </c>
      <c r="K836" s="11">
        <f t="shared" si="48"/>
        <v>1.56</v>
      </c>
      <c r="L836" s="112"/>
      <c r="M836" s="9">
        <f t="shared" si="49"/>
        <v>124.8</v>
      </c>
      <c r="N836" s="9">
        <f t="shared" si="51"/>
        <v>124.8</v>
      </c>
    </row>
    <row r="837" spans="1:14" s="54" customFormat="1" ht="20.45" customHeight="1">
      <c r="A837" s="55" t="s">
        <v>3871</v>
      </c>
      <c r="C837" s="47">
        <v>62430408</v>
      </c>
      <c r="D837" s="56" t="s">
        <v>4109</v>
      </c>
      <c r="E837" s="13" t="s">
        <v>0</v>
      </c>
      <c r="F837" s="13">
        <v>40</v>
      </c>
      <c r="G837" s="13">
        <v>100</v>
      </c>
      <c r="H837" s="14" t="s">
        <v>2887</v>
      </c>
      <c r="I837" s="61">
        <v>1.8839999999999999</v>
      </c>
      <c r="J837" s="12">
        <f t="shared" si="50"/>
        <v>0</v>
      </c>
      <c r="K837" s="11">
        <f t="shared" si="48"/>
        <v>1.8839999999999999</v>
      </c>
      <c r="L837" s="112"/>
      <c r="M837" s="9">
        <f t="shared" si="49"/>
        <v>150.72</v>
      </c>
      <c r="N837" s="9">
        <f t="shared" si="51"/>
        <v>150.72</v>
      </c>
    </row>
    <row r="838" spans="1:14" s="54" customFormat="1" ht="20.45" customHeight="1">
      <c r="A838" s="55" t="s">
        <v>3872</v>
      </c>
      <c r="C838" s="47">
        <v>62430409</v>
      </c>
      <c r="D838" s="56" t="s">
        <v>4110</v>
      </c>
      <c r="E838" s="13" t="s">
        <v>0</v>
      </c>
      <c r="F838" s="13">
        <v>45</v>
      </c>
      <c r="G838" s="13">
        <v>100</v>
      </c>
      <c r="H838" s="14" t="s">
        <v>2887</v>
      </c>
      <c r="I838" s="61">
        <v>1.8839999999999999</v>
      </c>
      <c r="J838" s="12">
        <f t="shared" si="50"/>
        <v>0</v>
      </c>
      <c r="K838" s="11">
        <f t="shared" si="48"/>
        <v>1.8839999999999999</v>
      </c>
      <c r="L838" s="112"/>
      <c r="M838" s="9">
        <f t="shared" si="49"/>
        <v>150.72</v>
      </c>
      <c r="N838" s="9">
        <f t="shared" si="51"/>
        <v>150.72</v>
      </c>
    </row>
    <row r="839" spans="1:14" s="54" customFormat="1" ht="20.45" customHeight="1">
      <c r="A839" s="55" t="s">
        <v>3873</v>
      </c>
      <c r="C839" s="47">
        <v>62430410</v>
      </c>
      <c r="D839" s="56" t="s">
        <v>4111</v>
      </c>
      <c r="E839" s="13" t="s">
        <v>0</v>
      </c>
      <c r="F839" s="13">
        <v>49</v>
      </c>
      <c r="G839" s="13">
        <v>100</v>
      </c>
      <c r="H839" s="14" t="s">
        <v>2887</v>
      </c>
      <c r="I839" s="61">
        <v>2.19</v>
      </c>
      <c r="J839" s="12">
        <f t="shared" si="50"/>
        <v>0</v>
      </c>
      <c r="K839" s="11">
        <f t="shared" si="48"/>
        <v>2.19</v>
      </c>
      <c r="L839" s="112"/>
      <c r="M839" s="9">
        <f t="shared" si="49"/>
        <v>175.20000000000002</v>
      </c>
      <c r="N839" s="9">
        <f t="shared" si="51"/>
        <v>175.2</v>
      </c>
    </row>
    <row r="840" spans="1:14" s="54" customFormat="1" ht="20.45" customHeight="1">
      <c r="A840" s="55" t="s">
        <v>3874</v>
      </c>
      <c r="C840" s="47">
        <v>62430412</v>
      </c>
      <c r="D840" s="56" t="s">
        <v>4112</v>
      </c>
      <c r="E840" s="13" t="s">
        <v>0</v>
      </c>
      <c r="F840" s="13">
        <v>58</v>
      </c>
      <c r="G840" s="13">
        <v>50</v>
      </c>
      <c r="H840" s="14" t="s">
        <v>2887</v>
      </c>
      <c r="I840" s="61">
        <v>2.61</v>
      </c>
      <c r="J840" s="12">
        <f t="shared" si="50"/>
        <v>0</v>
      </c>
      <c r="K840" s="11">
        <f t="shared" si="48"/>
        <v>2.61</v>
      </c>
      <c r="L840" s="112"/>
      <c r="M840" s="9">
        <f t="shared" si="49"/>
        <v>208.8</v>
      </c>
      <c r="N840" s="9">
        <f t="shared" si="51"/>
        <v>208.8</v>
      </c>
    </row>
    <row r="841" spans="1:14" s="54" customFormat="1" ht="20.45" customHeight="1">
      <c r="A841" s="55" t="s">
        <v>3875</v>
      </c>
      <c r="C841" s="47">
        <v>62430507</v>
      </c>
      <c r="D841" s="56" t="s">
        <v>4113</v>
      </c>
      <c r="E841" s="13" t="s">
        <v>0</v>
      </c>
      <c r="F841" s="13">
        <v>56</v>
      </c>
      <c r="G841" s="13">
        <v>50</v>
      </c>
      <c r="H841" s="14" t="s">
        <v>2887</v>
      </c>
      <c r="I841" s="61">
        <v>2.75</v>
      </c>
      <c r="J841" s="12">
        <f t="shared" si="50"/>
        <v>0</v>
      </c>
      <c r="K841" s="11">
        <f t="shared" si="48"/>
        <v>2.75</v>
      </c>
      <c r="L841" s="112"/>
      <c r="M841" s="9">
        <f t="shared" si="49"/>
        <v>220</v>
      </c>
      <c r="N841" s="9">
        <f t="shared" si="51"/>
        <v>220</v>
      </c>
    </row>
    <row r="842" spans="1:14" s="54" customFormat="1" ht="20.45" customHeight="1">
      <c r="A842" s="55" t="s">
        <v>3876</v>
      </c>
      <c r="C842" s="47">
        <v>62430509</v>
      </c>
      <c r="D842" s="56" t="s">
        <v>4114</v>
      </c>
      <c r="E842" s="13" t="s">
        <v>0</v>
      </c>
      <c r="F842" s="13">
        <v>72</v>
      </c>
      <c r="G842" s="13">
        <v>50</v>
      </c>
      <c r="H842" s="14" t="s">
        <v>2887</v>
      </c>
      <c r="I842" s="61">
        <v>2.8919999999999995</v>
      </c>
      <c r="J842" s="12">
        <f t="shared" si="50"/>
        <v>0</v>
      </c>
      <c r="K842" s="11">
        <f t="shared" si="48"/>
        <v>2.8919999999999995</v>
      </c>
      <c r="L842" s="112"/>
      <c r="M842" s="9">
        <f t="shared" si="49"/>
        <v>231.36</v>
      </c>
      <c r="N842" s="9">
        <f t="shared" si="51"/>
        <v>231.36</v>
      </c>
    </row>
    <row r="843" spans="1:14" s="54" customFormat="1" ht="20.45" customHeight="1">
      <c r="A843" s="55" t="s">
        <v>3877</v>
      </c>
      <c r="C843" s="47">
        <v>62430510</v>
      </c>
      <c r="D843" s="56" t="s">
        <v>4115</v>
      </c>
      <c r="E843" s="13" t="s">
        <v>0</v>
      </c>
      <c r="F843" s="13">
        <v>77</v>
      </c>
      <c r="G843" s="13">
        <v>50</v>
      </c>
      <c r="H843" s="14" t="s">
        <v>2887</v>
      </c>
      <c r="I843" s="61">
        <v>3.03</v>
      </c>
      <c r="J843" s="12">
        <f t="shared" si="50"/>
        <v>0</v>
      </c>
      <c r="K843" s="11">
        <f t="shared" si="48"/>
        <v>3.03</v>
      </c>
      <c r="L843" s="112"/>
      <c r="M843" s="9">
        <f t="shared" si="49"/>
        <v>242.4</v>
      </c>
      <c r="N843" s="9">
        <f t="shared" si="51"/>
        <v>242.4</v>
      </c>
    </row>
    <row r="844" spans="1:14" s="54" customFormat="1" ht="20.45" customHeight="1">
      <c r="A844" s="55" t="s">
        <v>3878</v>
      </c>
      <c r="C844" s="47">
        <v>62430512</v>
      </c>
      <c r="D844" s="56" t="s">
        <v>4116</v>
      </c>
      <c r="E844" s="13" t="s">
        <v>0</v>
      </c>
      <c r="F844" s="13">
        <v>89</v>
      </c>
      <c r="G844" s="13">
        <v>25</v>
      </c>
      <c r="H844" s="14" t="s">
        <v>2887</v>
      </c>
      <c r="I844" s="61">
        <v>3.72</v>
      </c>
      <c r="J844" s="12">
        <f t="shared" si="50"/>
        <v>0</v>
      </c>
      <c r="K844" s="11">
        <f t="shared" si="48"/>
        <v>3.72</v>
      </c>
      <c r="L844" s="112"/>
      <c r="M844" s="9">
        <f t="shared" si="49"/>
        <v>297.60000000000002</v>
      </c>
      <c r="N844" s="9">
        <f t="shared" si="51"/>
        <v>297.60000000000002</v>
      </c>
    </row>
    <row r="845" spans="1:14" s="54" customFormat="1" ht="20.45" customHeight="1">
      <c r="A845" s="55">
        <v>62430514</v>
      </c>
      <c r="C845" s="47">
        <v>62430514</v>
      </c>
      <c r="D845" s="56" t="s">
        <v>4117</v>
      </c>
      <c r="E845" s="13" t="s">
        <v>0</v>
      </c>
      <c r="F845" s="13">
        <v>101</v>
      </c>
      <c r="G845" s="13">
        <v>25</v>
      </c>
      <c r="H845" s="14" t="s">
        <v>2887</v>
      </c>
      <c r="I845" s="61">
        <v>4.08</v>
      </c>
      <c r="J845" s="12">
        <f t="shared" si="50"/>
        <v>0</v>
      </c>
      <c r="K845" s="11">
        <f t="shared" si="48"/>
        <v>4.08</v>
      </c>
      <c r="L845" s="112"/>
      <c r="M845" s="9">
        <f t="shared" si="49"/>
        <v>326.40000000000003</v>
      </c>
      <c r="N845" s="9">
        <f t="shared" si="51"/>
        <v>326.40000000000003</v>
      </c>
    </row>
    <row r="846" spans="1:14" s="54" customFormat="1" ht="20.45" customHeight="1">
      <c r="A846" s="55" t="s">
        <v>3879</v>
      </c>
      <c r="C846" s="47">
        <v>62430608</v>
      </c>
      <c r="D846" s="56" t="s">
        <v>4118</v>
      </c>
      <c r="E846" s="13" t="s">
        <v>0</v>
      </c>
      <c r="F846" s="13">
        <v>91</v>
      </c>
      <c r="G846" s="13">
        <v>50</v>
      </c>
      <c r="H846" s="14" t="s">
        <v>2887</v>
      </c>
      <c r="I846" s="61">
        <v>3.6</v>
      </c>
      <c r="J846" s="12">
        <f t="shared" si="50"/>
        <v>0</v>
      </c>
      <c r="K846" s="11">
        <f t="shared" si="48"/>
        <v>3.6</v>
      </c>
      <c r="L846" s="112"/>
      <c r="M846" s="9">
        <f t="shared" si="49"/>
        <v>288</v>
      </c>
      <c r="N846" s="9">
        <f t="shared" si="51"/>
        <v>288</v>
      </c>
    </row>
    <row r="847" spans="1:14" s="54" customFormat="1" ht="20.45" customHeight="1">
      <c r="A847" s="55" t="s">
        <v>3880</v>
      </c>
      <c r="C847" s="47">
        <v>62430610</v>
      </c>
      <c r="D847" s="56" t="s">
        <v>4119</v>
      </c>
      <c r="E847" s="13" t="s">
        <v>0</v>
      </c>
      <c r="F847" s="13">
        <v>112</v>
      </c>
      <c r="G847" s="13">
        <v>50</v>
      </c>
      <c r="H847" s="14" t="s">
        <v>2887</v>
      </c>
      <c r="I847" s="61">
        <v>4.5600000000000005</v>
      </c>
      <c r="J847" s="12">
        <f t="shared" si="50"/>
        <v>0</v>
      </c>
      <c r="K847" s="11">
        <f t="shared" si="48"/>
        <v>4.5600000000000005</v>
      </c>
      <c r="L847" s="112"/>
      <c r="M847" s="9">
        <f t="shared" si="49"/>
        <v>364.8</v>
      </c>
      <c r="N847" s="9">
        <f t="shared" si="51"/>
        <v>364.8</v>
      </c>
    </row>
    <row r="848" spans="1:14" s="54" customFormat="1" ht="20.45" customHeight="1">
      <c r="A848" s="55" t="s">
        <v>3881</v>
      </c>
      <c r="C848" s="47">
        <v>62430711</v>
      </c>
      <c r="D848" s="56" t="s">
        <v>4120</v>
      </c>
      <c r="E848" s="13" t="s">
        <v>0</v>
      </c>
      <c r="F848" s="13">
        <v>178</v>
      </c>
      <c r="G848" s="13">
        <v>20</v>
      </c>
      <c r="H848" s="14" t="s">
        <v>2887</v>
      </c>
      <c r="I848" s="61">
        <v>7.8</v>
      </c>
      <c r="J848" s="12">
        <f t="shared" si="50"/>
        <v>0</v>
      </c>
      <c r="K848" s="11">
        <f t="shared" si="48"/>
        <v>7.8</v>
      </c>
      <c r="L848" s="112"/>
      <c r="M848" s="9">
        <f t="shared" si="49"/>
        <v>624</v>
      </c>
      <c r="N848" s="9">
        <f t="shared" si="51"/>
        <v>624</v>
      </c>
    </row>
    <row r="849" spans="1:14" s="54" customFormat="1" ht="20.45" customHeight="1">
      <c r="A849" s="55" t="s">
        <v>3882</v>
      </c>
      <c r="C849" s="47">
        <v>62430713</v>
      </c>
      <c r="D849" s="56" t="s">
        <v>4121</v>
      </c>
      <c r="E849" s="13" t="s">
        <v>0</v>
      </c>
      <c r="F849" s="13">
        <v>201</v>
      </c>
      <c r="G849" s="13">
        <v>20</v>
      </c>
      <c r="H849" s="14" t="s">
        <v>2887</v>
      </c>
      <c r="I849" s="61">
        <v>9.84</v>
      </c>
      <c r="J849" s="12">
        <f t="shared" si="50"/>
        <v>0</v>
      </c>
      <c r="K849" s="11">
        <f t="shared" ref="K849:K912" si="52">I849*((100-J849)/100)</f>
        <v>9.84</v>
      </c>
      <c r="L849" s="112"/>
      <c r="M849" s="9">
        <f t="shared" ref="M849:M912" si="53">_xlfn.CEILING.MATH(I849*$N$2,0.02)</f>
        <v>787.2</v>
      </c>
      <c r="N849" s="9">
        <f t="shared" si="51"/>
        <v>787.2</v>
      </c>
    </row>
    <row r="850" spans="1:14" s="8" customFormat="1" ht="31.5" customHeight="1">
      <c r="A850" s="44" t="s">
        <v>1828</v>
      </c>
      <c r="C850" s="47">
        <v>6951010</v>
      </c>
      <c r="D850" s="56" t="s">
        <v>1075</v>
      </c>
      <c r="E850" s="13" t="s">
        <v>0</v>
      </c>
      <c r="F850" s="13">
        <v>119</v>
      </c>
      <c r="G850" s="13">
        <v>10</v>
      </c>
      <c r="H850" s="14"/>
      <c r="I850" s="61">
        <v>30.23</v>
      </c>
      <c r="J850" s="12">
        <f t="shared" si="50"/>
        <v>0</v>
      </c>
      <c r="K850" s="11">
        <f t="shared" si="52"/>
        <v>30.23</v>
      </c>
      <c r="L850" s="70"/>
      <c r="M850" s="9">
        <f t="shared" si="53"/>
        <v>2418.4</v>
      </c>
      <c r="N850" s="9">
        <f t="shared" si="51"/>
        <v>2418.4</v>
      </c>
    </row>
    <row r="851" spans="1:14" s="8" customFormat="1" ht="31.5" customHeight="1">
      <c r="A851" s="44" t="s">
        <v>794</v>
      </c>
      <c r="C851" s="47">
        <v>6951012</v>
      </c>
      <c r="D851" s="56" t="s">
        <v>1076</v>
      </c>
      <c r="E851" s="13" t="s">
        <v>0</v>
      </c>
      <c r="F851" s="13">
        <v>118</v>
      </c>
      <c r="G851" s="13">
        <v>10</v>
      </c>
      <c r="H851" s="14"/>
      <c r="I851" s="61">
        <v>42.11</v>
      </c>
      <c r="J851" s="12">
        <f t="shared" si="50"/>
        <v>0</v>
      </c>
      <c r="K851" s="11">
        <f t="shared" si="52"/>
        <v>42.11</v>
      </c>
      <c r="L851" s="70"/>
      <c r="M851" s="9">
        <f t="shared" si="53"/>
        <v>3368.8</v>
      </c>
      <c r="N851" s="9">
        <f t="shared" si="51"/>
        <v>3368.8</v>
      </c>
    </row>
    <row r="852" spans="1:14" s="8" customFormat="1" ht="31.5" customHeight="1">
      <c r="A852" s="44" t="s">
        <v>2627</v>
      </c>
      <c r="C852" s="47">
        <v>6902208</v>
      </c>
      <c r="D852" s="56" t="s">
        <v>2469</v>
      </c>
      <c r="E852" s="13" t="s">
        <v>0</v>
      </c>
      <c r="F852" s="13">
        <v>200</v>
      </c>
      <c r="G852" s="13">
        <v>1</v>
      </c>
      <c r="H852" s="14"/>
      <c r="I852" s="61">
        <v>88</v>
      </c>
      <c r="J852" s="12">
        <f t="shared" ref="J852:J915" si="54">$J$13</f>
        <v>0</v>
      </c>
      <c r="K852" s="11">
        <f t="shared" si="52"/>
        <v>88</v>
      </c>
      <c r="L852" s="70"/>
      <c r="M852" s="9">
        <f t="shared" si="53"/>
        <v>7040</v>
      </c>
      <c r="N852" s="9">
        <f t="shared" si="51"/>
        <v>7040</v>
      </c>
    </row>
    <row r="853" spans="1:14" s="8" customFormat="1" ht="31.5" customHeight="1">
      <c r="A853" s="44" t="s">
        <v>2628</v>
      </c>
      <c r="C853" s="47">
        <v>6902210</v>
      </c>
      <c r="D853" s="56" t="s">
        <v>2470</v>
      </c>
      <c r="E853" s="13" t="s">
        <v>0</v>
      </c>
      <c r="F853" s="13">
        <v>210</v>
      </c>
      <c r="G853" s="13">
        <v>1</v>
      </c>
      <c r="H853" s="14"/>
      <c r="I853" s="61">
        <v>95.24</v>
      </c>
      <c r="J853" s="12">
        <f t="shared" si="54"/>
        <v>0</v>
      </c>
      <c r="K853" s="11">
        <f t="shared" si="52"/>
        <v>95.24</v>
      </c>
      <c r="L853" s="70"/>
      <c r="M853" s="9">
        <f t="shared" si="53"/>
        <v>7619.2</v>
      </c>
      <c r="N853" s="9">
        <f t="shared" si="51"/>
        <v>7619.2</v>
      </c>
    </row>
    <row r="854" spans="1:14" s="8" customFormat="1" ht="15" customHeight="1">
      <c r="A854" s="44" t="s">
        <v>795</v>
      </c>
      <c r="C854" s="47">
        <v>69520611</v>
      </c>
      <c r="D854" s="56" t="s">
        <v>1077</v>
      </c>
      <c r="E854" s="13" t="s">
        <v>0</v>
      </c>
      <c r="F854" s="13">
        <v>43</v>
      </c>
      <c r="G854" s="13">
        <v>10</v>
      </c>
      <c r="H854" s="14"/>
      <c r="I854" s="61">
        <v>12.16</v>
      </c>
      <c r="J854" s="12">
        <f t="shared" si="54"/>
        <v>0</v>
      </c>
      <c r="K854" s="11">
        <f t="shared" si="52"/>
        <v>12.16</v>
      </c>
      <c r="L854" s="70"/>
      <c r="M854" s="9">
        <f t="shared" si="53"/>
        <v>972.80000000000007</v>
      </c>
      <c r="N854" s="9">
        <f t="shared" si="51"/>
        <v>972.8</v>
      </c>
    </row>
    <row r="855" spans="1:14" s="8" customFormat="1" ht="15" customHeight="1">
      <c r="A855" s="44" t="s">
        <v>796</v>
      </c>
      <c r="C855" s="47">
        <v>69520616</v>
      </c>
      <c r="D855" s="56" t="s">
        <v>1078</v>
      </c>
      <c r="E855" s="13" t="s">
        <v>0</v>
      </c>
      <c r="F855" s="13">
        <v>52</v>
      </c>
      <c r="G855" s="13">
        <v>10</v>
      </c>
      <c r="H855" s="14"/>
      <c r="I855" s="61">
        <v>12.5</v>
      </c>
      <c r="J855" s="12">
        <f t="shared" si="54"/>
        <v>0</v>
      </c>
      <c r="K855" s="11">
        <f t="shared" si="52"/>
        <v>12.5</v>
      </c>
      <c r="L855" s="70"/>
      <c r="M855" s="9">
        <f t="shared" si="53"/>
        <v>1000</v>
      </c>
      <c r="N855" s="9">
        <f t="shared" ref="N855:N918" si="55">M855*(100-J855)/100</f>
        <v>1000</v>
      </c>
    </row>
    <row r="856" spans="1:14" s="8" customFormat="1" ht="15" customHeight="1">
      <c r="A856" s="44" t="s">
        <v>797</v>
      </c>
      <c r="C856" s="47">
        <v>69520621</v>
      </c>
      <c r="D856" s="56" t="s">
        <v>1079</v>
      </c>
      <c r="E856" s="13" t="s">
        <v>0</v>
      </c>
      <c r="F856" s="13">
        <v>60</v>
      </c>
      <c r="G856" s="13">
        <v>1</v>
      </c>
      <c r="H856" s="14"/>
      <c r="I856" s="61">
        <v>15.51</v>
      </c>
      <c r="J856" s="12">
        <f t="shared" si="54"/>
        <v>0</v>
      </c>
      <c r="K856" s="11">
        <f t="shared" si="52"/>
        <v>15.51</v>
      </c>
      <c r="L856" s="70"/>
      <c r="M856" s="9">
        <f t="shared" si="53"/>
        <v>1240.8</v>
      </c>
      <c r="N856" s="9">
        <f t="shared" si="55"/>
        <v>1240.8</v>
      </c>
    </row>
    <row r="857" spans="1:14" s="8" customFormat="1" ht="15" customHeight="1">
      <c r="A857" s="44" t="s">
        <v>1829</v>
      </c>
      <c r="C857" s="47">
        <v>69520816</v>
      </c>
      <c r="D857" s="56" t="s">
        <v>1080</v>
      </c>
      <c r="E857" s="13" t="s">
        <v>0</v>
      </c>
      <c r="F857" s="13">
        <v>68</v>
      </c>
      <c r="G857" s="13">
        <v>1</v>
      </c>
      <c r="H857" s="14"/>
      <c r="I857" s="61">
        <v>13.14</v>
      </c>
      <c r="J857" s="12">
        <f t="shared" si="54"/>
        <v>0</v>
      </c>
      <c r="K857" s="11">
        <f t="shared" si="52"/>
        <v>13.14</v>
      </c>
      <c r="L857" s="70"/>
      <c r="M857" s="9">
        <f t="shared" si="53"/>
        <v>1051.2</v>
      </c>
      <c r="N857" s="9">
        <f t="shared" si="55"/>
        <v>1051.2</v>
      </c>
    </row>
    <row r="858" spans="1:14" s="8" customFormat="1" ht="15" customHeight="1">
      <c r="A858" s="44" t="s">
        <v>798</v>
      </c>
      <c r="C858" s="47">
        <v>69520821</v>
      </c>
      <c r="D858" s="56" t="s">
        <v>1081</v>
      </c>
      <c r="E858" s="13" t="s">
        <v>0</v>
      </c>
      <c r="F858" s="13">
        <v>78</v>
      </c>
      <c r="G858" s="13">
        <v>10</v>
      </c>
      <c r="H858" s="14"/>
      <c r="I858" s="61">
        <v>18.100000000000001</v>
      </c>
      <c r="J858" s="12">
        <f t="shared" si="54"/>
        <v>0</v>
      </c>
      <c r="K858" s="11">
        <f t="shared" si="52"/>
        <v>18.100000000000001</v>
      </c>
      <c r="L858" s="70"/>
      <c r="M858" s="9">
        <f t="shared" si="53"/>
        <v>1448</v>
      </c>
      <c r="N858" s="9">
        <f t="shared" si="55"/>
        <v>1448</v>
      </c>
    </row>
    <row r="859" spans="1:14" s="8" customFormat="1" ht="15" customHeight="1">
      <c r="A859" s="44" t="s">
        <v>799</v>
      </c>
      <c r="C859" s="47">
        <v>69521021</v>
      </c>
      <c r="D859" s="56" t="s">
        <v>1082</v>
      </c>
      <c r="E859" s="13" t="s">
        <v>0</v>
      </c>
      <c r="F859" s="13">
        <v>98</v>
      </c>
      <c r="G859" s="13">
        <v>1</v>
      </c>
      <c r="H859" s="14"/>
      <c r="I859" s="61">
        <v>21.56</v>
      </c>
      <c r="J859" s="12">
        <f t="shared" si="54"/>
        <v>0</v>
      </c>
      <c r="K859" s="11">
        <f t="shared" si="52"/>
        <v>21.56</v>
      </c>
      <c r="L859" s="70"/>
      <c r="M859" s="9">
        <f t="shared" si="53"/>
        <v>1724.8</v>
      </c>
      <c r="N859" s="9">
        <f t="shared" si="55"/>
        <v>1724.8</v>
      </c>
    </row>
    <row r="860" spans="1:14" s="8" customFormat="1" ht="15" customHeight="1">
      <c r="A860" s="44" t="s">
        <v>800</v>
      </c>
      <c r="C860" s="47">
        <v>69521026</v>
      </c>
      <c r="D860" s="56" t="s">
        <v>1083</v>
      </c>
      <c r="E860" s="13" t="s">
        <v>0</v>
      </c>
      <c r="F860" s="13">
        <v>118</v>
      </c>
      <c r="G860" s="13">
        <v>1</v>
      </c>
      <c r="H860" s="14"/>
      <c r="I860" s="61">
        <v>25</v>
      </c>
      <c r="J860" s="12">
        <f t="shared" si="54"/>
        <v>0</v>
      </c>
      <c r="K860" s="11">
        <f t="shared" si="52"/>
        <v>25</v>
      </c>
      <c r="L860" s="70"/>
      <c r="M860" s="9">
        <f t="shared" si="53"/>
        <v>2000</v>
      </c>
      <c r="N860" s="9">
        <f t="shared" si="55"/>
        <v>2000</v>
      </c>
    </row>
    <row r="861" spans="1:14" s="8" customFormat="1" ht="15" customHeight="1">
      <c r="A861" s="44" t="s">
        <v>801</v>
      </c>
      <c r="C861" s="47">
        <v>69521216</v>
      </c>
      <c r="D861" s="56" t="s">
        <v>1084</v>
      </c>
      <c r="E861" s="13" t="s">
        <v>0</v>
      </c>
      <c r="F861" s="13">
        <v>95</v>
      </c>
      <c r="G861" s="13">
        <v>1</v>
      </c>
      <c r="H861" s="14"/>
      <c r="I861" s="61">
        <v>18.87</v>
      </c>
      <c r="J861" s="12">
        <f t="shared" si="54"/>
        <v>0</v>
      </c>
      <c r="K861" s="11">
        <f t="shared" si="52"/>
        <v>18.87</v>
      </c>
      <c r="L861" s="70"/>
      <c r="M861" s="9">
        <f t="shared" si="53"/>
        <v>1509.6000000000001</v>
      </c>
      <c r="N861" s="9">
        <f t="shared" si="55"/>
        <v>1509.6</v>
      </c>
    </row>
    <row r="862" spans="1:14" s="8" customFormat="1" ht="15" customHeight="1">
      <c r="A862" s="44" t="s">
        <v>802</v>
      </c>
      <c r="C862" s="47">
        <v>69521221</v>
      </c>
      <c r="D862" s="56" t="s">
        <v>1085</v>
      </c>
      <c r="E862" s="13" t="s">
        <v>0</v>
      </c>
      <c r="F862" s="13">
        <v>126</v>
      </c>
      <c r="G862" s="13">
        <v>1</v>
      </c>
      <c r="H862" s="14"/>
      <c r="I862" s="61">
        <v>24.28</v>
      </c>
      <c r="J862" s="12">
        <f t="shared" si="54"/>
        <v>0</v>
      </c>
      <c r="K862" s="11">
        <f t="shared" si="52"/>
        <v>24.28</v>
      </c>
      <c r="L862" s="70"/>
      <c r="M862" s="9">
        <f t="shared" si="53"/>
        <v>1942.4</v>
      </c>
      <c r="N862" s="9">
        <f t="shared" si="55"/>
        <v>1942.4</v>
      </c>
    </row>
    <row r="863" spans="1:14" s="8" customFormat="1" ht="15" customHeight="1">
      <c r="A863" s="44" t="s">
        <v>803</v>
      </c>
      <c r="C863" s="47">
        <v>69521226</v>
      </c>
      <c r="D863" s="56" t="s">
        <v>1086</v>
      </c>
      <c r="E863" s="13" t="s">
        <v>0</v>
      </c>
      <c r="F863" s="13">
        <v>150</v>
      </c>
      <c r="G863" s="13">
        <v>1</v>
      </c>
      <c r="H863" s="14"/>
      <c r="I863" s="61">
        <v>26.73</v>
      </c>
      <c r="J863" s="12">
        <f t="shared" si="54"/>
        <v>0</v>
      </c>
      <c r="K863" s="11">
        <f t="shared" si="52"/>
        <v>26.73</v>
      </c>
      <c r="L863" s="70"/>
      <c r="M863" s="9">
        <f t="shared" si="53"/>
        <v>2138.4</v>
      </c>
      <c r="N863" s="9">
        <f t="shared" si="55"/>
        <v>2138.4</v>
      </c>
    </row>
    <row r="864" spans="1:14" s="8" customFormat="1" ht="15" customHeight="1">
      <c r="A864" s="44" t="s">
        <v>804</v>
      </c>
      <c r="C864" s="47">
        <v>69521621</v>
      </c>
      <c r="D864" s="56" t="s">
        <v>1087</v>
      </c>
      <c r="E864" s="13" t="s">
        <v>0</v>
      </c>
      <c r="F864" s="13">
        <v>177</v>
      </c>
      <c r="G864" s="13">
        <v>1</v>
      </c>
      <c r="H864" s="14"/>
      <c r="I864" s="61">
        <v>34.25</v>
      </c>
      <c r="J864" s="12">
        <f t="shared" si="54"/>
        <v>0</v>
      </c>
      <c r="K864" s="11">
        <f t="shared" si="52"/>
        <v>34.25</v>
      </c>
      <c r="L864" s="70"/>
      <c r="M864" s="9">
        <f t="shared" si="53"/>
        <v>2740</v>
      </c>
      <c r="N864" s="9">
        <f t="shared" si="55"/>
        <v>2740</v>
      </c>
    </row>
    <row r="865" spans="1:14" s="8" customFormat="1" ht="15" customHeight="1">
      <c r="A865" s="44" t="s">
        <v>805</v>
      </c>
      <c r="C865" s="47">
        <v>69521626</v>
      </c>
      <c r="D865" s="56" t="s">
        <v>1088</v>
      </c>
      <c r="E865" s="13" t="s">
        <v>0</v>
      </c>
      <c r="F865" s="13">
        <v>220</v>
      </c>
      <c r="G865" s="13">
        <v>1</v>
      </c>
      <c r="H865" s="14"/>
      <c r="I865" s="61">
        <v>36.42</v>
      </c>
      <c r="J865" s="12">
        <f t="shared" si="54"/>
        <v>0</v>
      </c>
      <c r="K865" s="11">
        <f t="shared" si="52"/>
        <v>36.42</v>
      </c>
      <c r="L865" s="70"/>
      <c r="M865" s="9">
        <f t="shared" si="53"/>
        <v>2913.6</v>
      </c>
      <c r="N865" s="9">
        <f t="shared" si="55"/>
        <v>2913.6</v>
      </c>
    </row>
    <row r="866" spans="1:14" s="8" customFormat="1" ht="15" customHeight="1">
      <c r="A866" s="44" t="s">
        <v>806</v>
      </c>
      <c r="C866" s="47">
        <v>69530826</v>
      </c>
      <c r="D866" s="56" t="s">
        <v>1089</v>
      </c>
      <c r="E866" s="13" t="s">
        <v>0</v>
      </c>
      <c r="F866" s="13">
        <v>96</v>
      </c>
      <c r="G866" s="13">
        <v>100</v>
      </c>
      <c r="H866" s="14"/>
      <c r="I866" s="61">
        <v>23.04</v>
      </c>
      <c r="J866" s="12">
        <f t="shared" si="54"/>
        <v>0</v>
      </c>
      <c r="K866" s="11">
        <f t="shared" si="52"/>
        <v>23.04</v>
      </c>
      <c r="L866" s="70"/>
      <c r="M866" s="9">
        <f t="shared" si="53"/>
        <v>1843.2</v>
      </c>
      <c r="N866" s="9">
        <f t="shared" si="55"/>
        <v>1843.2</v>
      </c>
    </row>
    <row r="867" spans="1:14" s="8" customFormat="1" ht="15" customHeight="1">
      <c r="A867" s="44" t="s">
        <v>807</v>
      </c>
      <c r="C867" s="47">
        <v>69531026</v>
      </c>
      <c r="D867" s="56" t="s">
        <v>1090</v>
      </c>
      <c r="E867" s="13" t="s">
        <v>0</v>
      </c>
      <c r="F867" s="13">
        <v>130</v>
      </c>
      <c r="G867" s="13">
        <v>100</v>
      </c>
      <c r="H867" s="14"/>
      <c r="I867" s="61">
        <v>25</v>
      </c>
      <c r="J867" s="12">
        <f t="shared" si="54"/>
        <v>0</v>
      </c>
      <c r="K867" s="11">
        <f t="shared" si="52"/>
        <v>25</v>
      </c>
      <c r="L867" s="70"/>
      <c r="M867" s="9">
        <f t="shared" si="53"/>
        <v>2000</v>
      </c>
      <c r="N867" s="9">
        <f t="shared" si="55"/>
        <v>2000</v>
      </c>
    </row>
    <row r="868" spans="1:14" s="8" customFormat="1" ht="15" customHeight="1">
      <c r="A868" s="44" t="s">
        <v>808</v>
      </c>
      <c r="C868" s="47">
        <v>69531226</v>
      </c>
      <c r="D868" s="56" t="s">
        <v>1091</v>
      </c>
      <c r="E868" s="13" t="s">
        <v>0</v>
      </c>
      <c r="F868" s="13">
        <v>166</v>
      </c>
      <c r="G868" s="13">
        <v>1</v>
      </c>
      <c r="H868" s="14"/>
      <c r="I868" s="61">
        <v>29.44</v>
      </c>
      <c r="J868" s="12">
        <f t="shared" si="54"/>
        <v>0</v>
      </c>
      <c r="K868" s="11">
        <f t="shared" si="52"/>
        <v>29.44</v>
      </c>
      <c r="L868" s="70"/>
      <c r="M868" s="9">
        <f t="shared" si="53"/>
        <v>2355.2000000000003</v>
      </c>
      <c r="N868" s="9">
        <f t="shared" si="55"/>
        <v>2355.2000000000003</v>
      </c>
    </row>
    <row r="869" spans="1:14" s="8" customFormat="1" ht="15" customHeight="1">
      <c r="A869" s="44" t="s">
        <v>809</v>
      </c>
      <c r="C869" s="47">
        <v>69531626</v>
      </c>
      <c r="D869" s="56" t="s">
        <v>1092</v>
      </c>
      <c r="E869" s="13" t="s">
        <v>0</v>
      </c>
      <c r="F869" s="13">
        <v>250</v>
      </c>
      <c r="G869" s="13">
        <v>1</v>
      </c>
      <c r="H869" s="14"/>
      <c r="I869" s="61">
        <v>37.94</v>
      </c>
      <c r="J869" s="12">
        <f t="shared" si="54"/>
        <v>0</v>
      </c>
      <c r="K869" s="11">
        <f t="shared" si="52"/>
        <v>37.94</v>
      </c>
      <c r="L869" s="70"/>
      <c r="M869" s="9">
        <f t="shared" si="53"/>
        <v>3035.2000000000003</v>
      </c>
      <c r="N869" s="9">
        <f t="shared" si="55"/>
        <v>3035.2</v>
      </c>
    </row>
    <row r="870" spans="1:14" s="8" customFormat="1" ht="30.75" customHeight="1">
      <c r="A870" s="44" t="s">
        <v>1830</v>
      </c>
      <c r="C870" s="47">
        <v>6114053</v>
      </c>
      <c r="D870" s="56" t="s">
        <v>399</v>
      </c>
      <c r="E870" s="13" t="s">
        <v>0</v>
      </c>
      <c r="F870" s="13">
        <v>4</v>
      </c>
      <c r="G870" s="13">
        <v>150</v>
      </c>
      <c r="H870" s="14"/>
      <c r="I870" s="61">
        <v>0.74399999999999999</v>
      </c>
      <c r="J870" s="12">
        <f t="shared" si="54"/>
        <v>0</v>
      </c>
      <c r="K870" s="11">
        <f t="shared" si="52"/>
        <v>0.74399999999999999</v>
      </c>
      <c r="L870" s="70"/>
      <c r="M870" s="9">
        <f t="shared" si="53"/>
        <v>59.52</v>
      </c>
      <c r="N870" s="9">
        <f t="shared" si="55"/>
        <v>59.52</v>
      </c>
    </row>
    <row r="871" spans="1:14" s="8" customFormat="1" ht="30.75" customHeight="1">
      <c r="A871" s="44" t="s">
        <v>1831</v>
      </c>
      <c r="C871" s="47">
        <v>6114143</v>
      </c>
      <c r="D871" s="56" t="s">
        <v>398</v>
      </c>
      <c r="E871" s="13" t="s">
        <v>0</v>
      </c>
      <c r="F871" s="13">
        <v>7</v>
      </c>
      <c r="G871" s="13">
        <v>100</v>
      </c>
      <c r="H871" s="14"/>
      <c r="I871" s="61">
        <v>0.86399999999999999</v>
      </c>
      <c r="J871" s="12">
        <f t="shared" si="54"/>
        <v>0</v>
      </c>
      <c r="K871" s="11">
        <f t="shared" si="52"/>
        <v>0.86399999999999999</v>
      </c>
      <c r="L871" s="70"/>
      <c r="M871" s="9">
        <f t="shared" si="53"/>
        <v>69.12</v>
      </c>
      <c r="N871" s="9">
        <f t="shared" si="55"/>
        <v>69.12</v>
      </c>
    </row>
    <row r="872" spans="1:14" s="8" customFormat="1" ht="15" customHeight="1">
      <c r="A872" s="44" t="s">
        <v>1832</v>
      </c>
      <c r="C872" s="47">
        <v>6123006</v>
      </c>
      <c r="D872" s="56" t="s">
        <v>397</v>
      </c>
      <c r="E872" s="13" t="s">
        <v>0</v>
      </c>
      <c r="F872" s="13">
        <v>3</v>
      </c>
      <c r="G872" s="13">
        <v>100</v>
      </c>
      <c r="H872" s="14"/>
      <c r="I872" s="61">
        <v>0.04</v>
      </c>
      <c r="J872" s="12">
        <f t="shared" si="54"/>
        <v>0</v>
      </c>
      <c r="K872" s="11">
        <f t="shared" si="52"/>
        <v>0.04</v>
      </c>
      <c r="L872" s="70"/>
      <c r="M872" s="9">
        <f t="shared" si="53"/>
        <v>3.2</v>
      </c>
      <c r="N872" s="9">
        <f t="shared" si="55"/>
        <v>3.2</v>
      </c>
    </row>
    <row r="873" spans="1:14" s="8" customFormat="1" ht="15" customHeight="1">
      <c r="A873" s="44" t="s">
        <v>1833</v>
      </c>
      <c r="C873" s="47">
        <v>6123008</v>
      </c>
      <c r="D873" s="56" t="s">
        <v>396</v>
      </c>
      <c r="E873" s="13" t="s">
        <v>0</v>
      </c>
      <c r="F873" s="13">
        <v>5</v>
      </c>
      <c r="G873" s="13">
        <v>100</v>
      </c>
      <c r="H873" s="14"/>
      <c r="I873" s="61">
        <v>7.2000000000000008E-2</v>
      </c>
      <c r="J873" s="12">
        <f t="shared" si="54"/>
        <v>0</v>
      </c>
      <c r="K873" s="11">
        <f t="shared" si="52"/>
        <v>7.2000000000000008E-2</v>
      </c>
      <c r="L873" s="70"/>
      <c r="M873" s="9">
        <f t="shared" si="53"/>
        <v>5.76</v>
      </c>
      <c r="N873" s="9">
        <f t="shared" si="55"/>
        <v>5.76</v>
      </c>
    </row>
    <row r="874" spans="1:14" s="8" customFormat="1" ht="15" customHeight="1">
      <c r="A874" s="44" t="s">
        <v>1834</v>
      </c>
      <c r="C874" s="47">
        <v>6123010</v>
      </c>
      <c r="D874" s="56" t="s">
        <v>395</v>
      </c>
      <c r="E874" s="13" t="s">
        <v>0</v>
      </c>
      <c r="F874" s="13">
        <v>12</v>
      </c>
      <c r="G874" s="13">
        <v>100</v>
      </c>
      <c r="H874" s="14"/>
      <c r="I874" s="61">
        <v>0.14399999999999999</v>
      </c>
      <c r="J874" s="12">
        <f t="shared" si="54"/>
        <v>0</v>
      </c>
      <c r="K874" s="11">
        <f t="shared" si="52"/>
        <v>0.14399999999999999</v>
      </c>
      <c r="L874" s="70"/>
      <c r="M874" s="9">
        <f t="shared" si="53"/>
        <v>11.52</v>
      </c>
      <c r="N874" s="9">
        <f t="shared" si="55"/>
        <v>11.52</v>
      </c>
    </row>
    <row r="875" spans="1:14" s="8" customFormat="1" ht="15" customHeight="1">
      <c r="A875" s="44" t="s">
        <v>1835</v>
      </c>
      <c r="C875" s="47">
        <v>6123012</v>
      </c>
      <c r="D875" s="56" t="s">
        <v>394</v>
      </c>
      <c r="E875" s="13" t="s">
        <v>0</v>
      </c>
      <c r="F875" s="13">
        <v>15</v>
      </c>
      <c r="G875" s="13">
        <v>100</v>
      </c>
      <c r="H875" s="14"/>
      <c r="I875" s="61">
        <v>0.192</v>
      </c>
      <c r="J875" s="12">
        <f t="shared" si="54"/>
        <v>0</v>
      </c>
      <c r="K875" s="11">
        <f t="shared" si="52"/>
        <v>0.192</v>
      </c>
      <c r="L875" s="70"/>
      <c r="M875" s="9">
        <f t="shared" si="53"/>
        <v>15.36</v>
      </c>
      <c r="N875" s="9">
        <f t="shared" si="55"/>
        <v>15.36</v>
      </c>
    </row>
    <row r="876" spans="1:14" s="8" customFormat="1" ht="15" customHeight="1">
      <c r="A876" s="44" t="s">
        <v>1836</v>
      </c>
      <c r="C876" s="47">
        <v>6123016</v>
      </c>
      <c r="D876" s="56" t="s">
        <v>393</v>
      </c>
      <c r="E876" s="13" t="s">
        <v>0</v>
      </c>
      <c r="F876" s="13">
        <v>30</v>
      </c>
      <c r="G876" s="13">
        <v>100</v>
      </c>
      <c r="H876" s="14"/>
      <c r="I876" s="61">
        <v>0.75</v>
      </c>
      <c r="J876" s="12">
        <f t="shared" si="54"/>
        <v>0</v>
      </c>
      <c r="K876" s="11">
        <f t="shared" si="52"/>
        <v>0.75</v>
      </c>
      <c r="L876" s="70"/>
      <c r="M876" s="9">
        <f t="shared" si="53"/>
        <v>60</v>
      </c>
      <c r="N876" s="9">
        <f t="shared" si="55"/>
        <v>60</v>
      </c>
    </row>
    <row r="877" spans="1:14" s="8" customFormat="1" ht="15" customHeight="1">
      <c r="A877" s="44" t="s">
        <v>1837</v>
      </c>
      <c r="C877" s="47">
        <v>6123020</v>
      </c>
      <c r="D877" s="56" t="s">
        <v>392</v>
      </c>
      <c r="E877" s="13" t="s">
        <v>0</v>
      </c>
      <c r="F877" s="13">
        <v>40</v>
      </c>
      <c r="G877" s="13">
        <v>100</v>
      </c>
      <c r="H877" s="14"/>
      <c r="I877" s="61">
        <v>1.224</v>
      </c>
      <c r="J877" s="12">
        <f t="shared" si="54"/>
        <v>0</v>
      </c>
      <c r="K877" s="11">
        <f t="shared" si="52"/>
        <v>1.224</v>
      </c>
      <c r="L877" s="70"/>
      <c r="M877" s="9">
        <f t="shared" si="53"/>
        <v>97.92</v>
      </c>
      <c r="N877" s="9">
        <f t="shared" si="55"/>
        <v>97.92</v>
      </c>
    </row>
    <row r="878" spans="1:14" s="8" customFormat="1" ht="15" customHeight="1">
      <c r="A878" s="44" t="s">
        <v>1838</v>
      </c>
      <c r="C878" s="47">
        <v>6123021</v>
      </c>
      <c r="D878" s="56" t="s">
        <v>1093</v>
      </c>
      <c r="E878" s="13" t="s">
        <v>0</v>
      </c>
      <c r="F878" s="13">
        <v>35</v>
      </c>
      <c r="G878" s="13">
        <v>100</v>
      </c>
      <c r="H878" s="14"/>
      <c r="I878" s="61">
        <v>2.34</v>
      </c>
      <c r="J878" s="12">
        <f t="shared" si="54"/>
        <v>0</v>
      </c>
      <c r="K878" s="11">
        <f t="shared" si="52"/>
        <v>2.34</v>
      </c>
      <c r="L878" s="70"/>
      <c r="M878" s="9">
        <f t="shared" si="53"/>
        <v>187.20000000000002</v>
      </c>
      <c r="N878" s="9">
        <f t="shared" si="55"/>
        <v>187.2</v>
      </c>
    </row>
    <row r="879" spans="1:14" s="8" customFormat="1" ht="18.75" customHeight="1">
      <c r="A879" s="44" t="s">
        <v>2388</v>
      </c>
      <c r="C879" s="47">
        <v>61281008</v>
      </c>
      <c r="D879" s="56" t="s">
        <v>1233</v>
      </c>
      <c r="E879" s="13" t="s">
        <v>0</v>
      </c>
      <c r="F879" s="13">
        <v>5.2</v>
      </c>
      <c r="G879" s="13">
        <v>100</v>
      </c>
      <c r="H879" s="14" t="s">
        <v>1</v>
      </c>
      <c r="I879" s="61">
        <v>0.22</v>
      </c>
      <c r="J879" s="12">
        <f t="shared" si="54"/>
        <v>0</v>
      </c>
      <c r="K879" s="11">
        <f t="shared" si="52"/>
        <v>0.22</v>
      </c>
      <c r="L879" s="70"/>
      <c r="M879" s="9">
        <f t="shared" si="53"/>
        <v>17.600000000000001</v>
      </c>
      <c r="N879" s="9">
        <f t="shared" si="55"/>
        <v>17.600000000000001</v>
      </c>
    </row>
    <row r="880" spans="1:14" s="8" customFormat="1" ht="18.75" customHeight="1">
      <c r="A880" s="44" t="s">
        <v>2389</v>
      </c>
      <c r="C880" s="47">
        <v>61281010</v>
      </c>
      <c r="D880" s="56" t="s">
        <v>1234</v>
      </c>
      <c r="E880" s="13" t="s">
        <v>0</v>
      </c>
      <c r="F880" s="13">
        <v>12</v>
      </c>
      <c r="G880" s="13">
        <v>100</v>
      </c>
      <c r="H880" s="14" t="s">
        <v>1</v>
      </c>
      <c r="I880" s="61">
        <v>0.36</v>
      </c>
      <c r="J880" s="12">
        <f t="shared" si="54"/>
        <v>0</v>
      </c>
      <c r="K880" s="11">
        <f t="shared" si="52"/>
        <v>0.36</v>
      </c>
      <c r="L880" s="70"/>
      <c r="M880" s="9">
        <f t="shared" si="53"/>
        <v>28.8</v>
      </c>
      <c r="N880" s="9">
        <f t="shared" si="55"/>
        <v>28.8</v>
      </c>
    </row>
    <row r="881" spans="1:14" s="8" customFormat="1" ht="18.75" customHeight="1">
      <c r="A881" s="44" t="s">
        <v>2390</v>
      </c>
      <c r="C881" s="47">
        <v>61281012</v>
      </c>
      <c r="D881" s="56" t="s">
        <v>1235</v>
      </c>
      <c r="E881" s="13" t="s">
        <v>0</v>
      </c>
      <c r="F881" s="13">
        <v>15</v>
      </c>
      <c r="G881" s="13">
        <v>100</v>
      </c>
      <c r="H881" s="14" t="s">
        <v>1</v>
      </c>
      <c r="I881" s="61">
        <v>0.52</v>
      </c>
      <c r="J881" s="12">
        <f t="shared" si="54"/>
        <v>0</v>
      </c>
      <c r="K881" s="11">
        <f t="shared" si="52"/>
        <v>0.52</v>
      </c>
      <c r="L881" s="70"/>
      <c r="M881" s="9">
        <f t="shared" si="53"/>
        <v>41.6</v>
      </c>
      <c r="N881" s="9">
        <f t="shared" si="55"/>
        <v>41.6</v>
      </c>
    </row>
    <row r="882" spans="1:14" s="8" customFormat="1" ht="18.75" customHeight="1">
      <c r="A882" s="44" t="s">
        <v>2391</v>
      </c>
      <c r="C882" s="47">
        <v>61281016</v>
      </c>
      <c r="D882" s="56" t="s">
        <v>1236</v>
      </c>
      <c r="E882" s="13" t="s">
        <v>0</v>
      </c>
      <c r="F882" s="13">
        <v>29</v>
      </c>
      <c r="G882" s="13">
        <v>100</v>
      </c>
      <c r="H882" s="14" t="s">
        <v>1</v>
      </c>
      <c r="I882" s="61">
        <v>1.44</v>
      </c>
      <c r="J882" s="12">
        <f t="shared" si="54"/>
        <v>0</v>
      </c>
      <c r="K882" s="11">
        <f t="shared" si="52"/>
        <v>1.44</v>
      </c>
      <c r="L882" s="70"/>
      <c r="M882" s="9">
        <f t="shared" si="53"/>
        <v>115.2</v>
      </c>
      <c r="N882" s="9">
        <f t="shared" si="55"/>
        <v>115.2</v>
      </c>
    </row>
    <row r="883" spans="1:14" s="8" customFormat="1" ht="15" customHeight="1">
      <c r="A883" s="44" t="s">
        <v>1839</v>
      </c>
      <c r="C883" s="47">
        <v>6127006</v>
      </c>
      <c r="D883" s="56" t="s">
        <v>391</v>
      </c>
      <c r="E883" s="13" t="s">
        <v>0</v>
      </c>
      <c r="F883" s="13">
        <v>2</v>
      </c>
      <c r="G883" s="13">
        <v>100</v>
      </c>
      <c r="H883" s="14" t="s">
        <v>62</v>
      </c>
      <c r="I883" s="61">
        <v>0.97199999999999998</v>
      </c>
      <c r="J883" s="12">
        <f t="shared" si="54"/>
        <v>0</v>
      </c>
      <c r="K883" s="11">
        <f t="shared" si="52"/>
        <v>0.97199999999999998</v>
      </c>
      <c r="L883" s="70"/>
      <c r="M883" s="9">
        <f t="shared" si="53"/>
        <v>77.760000000000005</v>
      </c>
      <c r="N883" s="9">
        <f t="shared" si="55"/>
        <v>77.760000000000005</v>
      </c>
    </row>
    <row r="884" spans="1:14" s="8" customFormat="1" ht="15" customHeight="1">
      <c r="A884" s="44" t="s">
        <v>1840</v>
      </c>
      <c r="C884" s="47">
        <v>6127008</v>
      </c>
      <c r="D884" s="56" t="s">
        <v>390</v>
      </c>
      <c r="E884" s="13" t="s">
        <v>0</v>
      </c>
      <c r="F884" s="13">
        <v>7</v>
      </c>
      <c r="G884" s="13">
        <v>100</v>
      </c>
      <c r="H884" s="14" t="s">
        <v>62</v>
      </c>
      <c r="I884" s="61">
        <v>0.23</v>
      </c>
      <c r="J884" s="12">
        <f t="shared" si="54"/>
        <v>0</v>
      </c>
      <c r="K884" s="11">
        <f t="shared" si="52"/>
        <v>0.23</v>
      </c>
      <c r="L884" s="70"/>
      <c r="M884" s="9">
        <f t="shared" si="53"/>
        <v>18.400000000000002</v>
      </c>
      <c r="N884" s="9">
        <f t="shared" si="55"/>
        <v>18.400000000000002</v>
      </c>
    </row>
    <row r="885" spans="1:14" s="8" customFormat="1" ht="15" customHeight="1">
      <c r="A885" s="44" t="s">
        <v>1841</v>
      </c>
      <c r="C885" s="47">
        <v>6127010</v>
      </c>
      <c r="D885" s="56" t="s">
        <v>389</v>
      </c>
      <c r="E885" s="13" t="s">
        <v>0</v>
      </c>
      <c r="F885" s="13">
        <v>10</v>
      </c>
      <c r="G885" s="13">
        <v>100</v>
      </c>
      <c r="H885" s="14" t="s">
        <v>62</v>
      </c>
      <c r="I885" s="61">
        <v>0.47</v>
      </c>
      <c r="J885" s="12">
        <f t="shared" si="54"/>
        <v>0</v>
      </c>
      <c r="K885" s="11">
        <f t="shared" si="52"/>
        <v>0.47</v>
      </c>
      <c r="L885" s="70"/>
      <c r="M885" s="9">
        <f t="shared" si="53"/>
        <v>37.6</v>
      </c>
      <c r="N885" s="9">
        <f t="shared" si="55"/>
        <v>37.6</v>
      </c>
    </row>
    <row r="886" spans="1:14" s="8" customFormat="1" ht="15" customHeight="1">
      <c r="A886" s="44" t="s">
        <v>1842</v>
      </c>
      <c r="C886" s="47">
        <v>6127012</v>
      </c>
      <c r="D886" s="56" t="s">
        <v>388</v>
      </c>
      <c r="E886" s="13" t="s">
        <v>0</v>
      </c>
      <c r="F886" s="13">
        <v>25</v>
      </c>
      <c r="G886" s="13">
        <v>100</v>
      </c>
      <c r="H886" s="14" t="s">
        <v>62</v>
      </c>
      <c r="I886" s="61">
        <v>0.68400000000000005</v>
      </c>
      <c r="J886" s="12">
        <f t="shared" si="54"/>
        <v>0</v>
      </c>
      <c r="K886" s="11">
        <f t="shared" si="52"/>
        <v>0.68400000000000005</v>
      </c>
      <c r="L886" s="70"/>
      <c r="M886" s="9">
        <f t="shared" si="53"/>
        <v>54.72</v>
      </c>
      <c r="N886" s="9">
        <f t="shared" si="55"/>
        <v>54.72</v>
      </c>
    </row>
    <row r="887" spans="1:14" s="8" customFormat="1" ht="15" customHeight="1">
      <c r="A887" s="44" t="s">
        <v>1843</v>
      </c>
      <c r="C887" s="47">
        <v>6127016</v>
      </c>
      <c r="D887" s="56" t="s">
        <v>387</v>
      </c>
      <c r="E887" s="13" t="s">
        <v>0</v>
      </c>
      <c r="F887" s="13">
        <v>30</v>
      </c>
      <c r="G887" s="13">
        <v>100</v>
      </c>
      <c r="H887" s="14" t="s">
        <v>62</v>
      </c>
      <c r="I887" s="61">
        <v>1.32</v>
      </c>
      <c r="J887" s="12">
        <f t="shared" si="54"/>
        <v>0</v>
      </c>
      <c r="K887" s="11">
        <f t="shared" si="52"/>
        <v>1.32</v>
      </c>
      <c r="L887" s="70"/>
      <c r="M887" s="9">
        <f t="shared" si="53"/>
        <v>105.60000000000001</v>
      </c>
      <c r="N887" s="9">
        <f t="shared" si="55"/>
        <v>105.6</v>
      </c>
    </row>
    <row r="888" spans="1:14" s="8" customFormat="1" ht="15" customHeight="1">
      <c r="A888" s="44" t="s">
        <v>1844</v>
      </c>
      <c r="C888" s="47">
        <v>6133010</v>
      </c>
      <c r="D888" s="56" t="s">
        <v>386</v>
      </c>
      <c r="E888" s="13" t="s">
        <v>0</v>
      </c>
      <c r="F888" s="13">
        <v>12</v>
      </c>
      <c r="G888" s="13">
        <v>200</v>
      </c>
      <c r="H888" s="14"/>
      <c r="I888" s="61">
        <v>0.432</v>
      </c>
      <c r="J888" s="12">
        <f t="shared" si="54"/>
        <v>0</v>
      </c>
      <c r="K888" s="11">
        <f t="shared" si="52"/>
        <v>0.432</v>
      </c>
      <c r="L888" s="70"/>
      <c r="M888" s="9">
        <f t="shared" si="53"/>
        <v>34.56</v>
      </c>
      <c r="N888" s="9">
        <f t="shared" si="55"/>
        <v>34.56</v>
      </c>
    </row>
    <row r="889" spans="1:14" s="8" customFormat="1" ht="15" customHeight="1">
      <c r="A889" s="44" t="s">
        <v>1845</v>
      </c>
      <c r="C889" s="47">
        <v>6133011</v>
      </c>
      <c r="D889" s="56" t="s">
        <v>385</v>
      </c>
      <c r="E889" s="13" t="s">
        <v>0</v>
      </c>
      <c r="F889" s="13">
        <v>13</v>
      </c>
      <c r="G889" s="13">
        <v>200</v>
      </c>
      <c r="H889" s="14"/>
      <c r="I889" s="61">
        <v>0.432</v>
      </c>
      <c r="J889" s="12">
        <f t="shared" si="54"/>
        <v>0</v>
      </c>
      <c r="K889" s="11">
        <f t="shared" si="52"/>
        <v>0.432</v>
      </c>
      <c r="L889" s="70"/>
      <c r="M889" s="9">
        <f t="shared" si="53"/>
        <v>34.56</v>
      </c>
      <c r="N889" s="9">
        <f t="shared" si="55"/>
        <v>34.56</v>
      </c>
    </row>
    <row r="890" spans="1:14" s="8" customFormat="1" ht="15" customHeight="1">
      <c r="A890" s="44" t="s">
        <v>1846</v>
      </c>
      <c r="C890" s="47">
        <v>6133012</v>
      </c>
      <c r="D890" s="56" t="s">
        <v>384</v>
      </c>
      <c r="E890" s="13" t="s">
        <v>0</v>
      </c>
      <c r="F890" s="13">
        <v>15</v>
      </c>
      <c r="G890" s="13">
        <v>200</v>
      </c>
      <c r="H890" s="14"/>
      <c r="I890" s="61">
        <v>0.53</v>
      </c>
      <c r="J890" s="12">
        <f t="shared" si="54"/>
        <v>0</v>
      </c>
      <c r="K890" s="11">
        <f t="shared" si="52"/>
        <v>0.53</v>
      </c>
      <c r="L890" s="70"/>
      <c r="M890" s="9">
        <f t="shared" si="53"/>
        <v>42.4</v>
      </c>
      <c r="N890" s="9">
        <f t="shared" si="55"/>
        <v>42.4</v>
      </c>
    </row>
    <row r="891" spans="1:14" s="8" customFormat="1" ht="15" customHeight="1">
      <c r="A891" s="44" t="s">
        <v>1847</v>
      </c>
      <c r="C891" s="47">
        <v>6133015</v>
      </c>
      <c r="D891" s="56" t="s">
        <v>383</v>
      </c>
      <c r="E891" s="13" t="s">
        <v>0</v>
      </c>
      <c r="F891" s="13">
        <v>10</v>
      </c>
      <c r="G891" s="13">
        <v>200</v>
      </c>
      <c r="H891" s="14"/>
      <c r="I891" s="61">
        <v>0.85199999999999998</v>
      </c>
      <c r="J891" s="12">
        <f t="shared" si="54"/>
        <v>0</v>
      </c>
      <c r="K891" s="11">
        <f t="shared" si="52"/>
        <v>0.85199999999999998</v>
      </c>
      <c r="L891" s="70"/>
      <c r="M891" s="9">
        <f t="shared" si="53"/>
        <v>68.16</v>
      </c>
      <c r="N891" s="9">
        <f t="shared" si="55"/>
        <v>68.16</v>
      </c>
    </row>
    <row r="892" spans="1:14" s="8" customFormat="1" ht="15.75" customHeight="1">
      <c r="A892" s="44" t="s">
        <v>2392</v>
      </c>
      <c r="C892" s="47">
        <v>61380825</v>
      </c>
      <c r="D892" s="56" t="s">
        <v>49</v>
      </c>
      <c r="E892" s="13" t="s">
        <v>0</v>
      </c>
      <c r="F892" s="13">
        <v>15</v>
      </c>
      <c r="G892" s="13">
        <v>200</v>
      </c>
      <c r="H892" s="14" t="s">
        <v>1</v>
      </c>
      <c r="I892" s="61">
        <v>0.7</v>
      </c>
      <c r="J892" s="12">
        <f t="shared" si="54"/>
        <v>0</v>
      </c>
      <c r="K892" s="11">
        <f t="shared" si="52"/>
        <v>0.7</v>
      </c>
      <c r="L892" s="70"/>
      <c r="M892" s="9">
        <f t="shared" si="53"/>
        <v>56</v>
      </c>
      <c r="N892" s="9">
        <f t="shared" si="55"/>
        <v>56</v>
      </c>
    </row>
    <row r="893" spans="1:14" s="8" customFormat="1" ht="15.75" customHeight="1">
      <c r="A893" s="44" t="s">
        <v>2393</v>
      </c>
      <c r="C893" s="47">
        <v>61380830</v>
      </c>
      <c r="D893" s="56" t="s">
        <v>48</v>
      </c>
      <c r="E893" s="13" t="s">
        <v>0</v>
      </c>
      <c r="F893" s="13">
        <v>19.349999999999998</v>
      </c>
      <c r="G893" s="13">
        <v>200</v>
      </c>
      <c r="H893" s="14" t="s">
        <v>1</v>
      </c>
      <c r="I893" s="61">
        <v>0.77</v>
      </c>
      <c r="J893" s="12">
        <f t="shared" si="54"/>
        <v>0</v>
      </c>
      <c r="K893" s="11">
        <f t="shared" si="52"/>
        <v>0.77</v>
      </c>
      <c r="L893" s="70"/>
      <c r="M893" s="9">
        <f t="shared" si="53"/>
        <v>61.6</v>
      </c>
      <c r="N893" s="9">
        <f t="shared" si="55"/>
        <v>61.6</v>
      </c>
    </row>
    <row r="894" spans="1:14" s="8" customFormat="1" ht="15.75" customHeight="1">
      <c r="A894" s="44" t="s">
        <v>2394</v>
      </c>
      <c r="C894" s="47">
        <v>61380860</v>
      </c>
      <c r="D894" s="56" t="s">
        <v>47</v>
      </c>
      <c r="E894" s="13" t="s">
        <v>0</v>
      </c>
      <c r="F894" s="13">
        <v>38.699999999999996</v>
      </c>
      <c r="G894" s="13">
        <v>200</v>
      </c>
      <c r="H894" s="14" t="s">
        <v>1</v>
      </c>
      <c r="I894" s="61">
        <v>1.24</v>
      </c>
      <c r="J894" s="12">
        <f t="shared" si="54"/>
        <v>0</v>
      </c>
      <c r="K894" s="11">
        <f t="shared" si="52"/>
        <v>1.24</v>
      </c>
      <c r="L894" s="70"/>
      <c r="M894" s="9">
        <f t="shared" si="53"/>
        <v>99.2</v>
      </c>
      <c r="N894" s="9">
        <f t="shared" si="55"/>
        <v>99.2</v>
      </c>
    </row>
    <row r="895" spans="1:14" s="8" customFormat="1" ht="15.75" customHeight="1">
      <c r="A895" s="44" t="s">
        <v>2395</v>
      </c>
      <c r="C895" s="47">
        <v>61380880</v>
      </c>
      <c r="D895" s="56" t="s">
        <v>46</v>
      </c>
      <c r="E895" s="13" t="s">
        <v>0</v>
      </c>
      <c r="F895" s="13">
        <v>51.6</v>
      </c>
      <c r="G895" s="13">
        <v>100</v>
      </c>
      <c r="H895" s="14" t="s">
        <v>1</v>
      </c>
      <c r="I895" s="61">
        <v>1.59</v>
      </c>
      <c r="J895" s="12">
        <f t="shared" si="54"/>
        <v>0</v>
      </c>
      <c r="K895" s="11">
        <f t="shared" si="52"/>
        <v>1.59</v>
      </c>
      <c r="L895" s="70"/>
      <c r="M895" s="9">
        <f t="shared" si="53"/>
        <v>127.2</v>
      </c>
      <c r="N895" s="9">
        <f t="shared" si="55"/>
        <v>127.2</v>
      </c>
    </row>
    <row r="896" spans="1:14" s="8" customFormat="1" ht="15.75" customHeight="1">
      <c r="A896" s="44" t="s">
        <v>2396</v>
      </c>
      <c r="C896" s="47">
        <v>61381025</v>
      </c>
      <c r="D896" s="56" t="s">
        <v>45</v>
      </c>
      <c r="E896" s="13" t="s">
        <v>0</v>
      </c>
      <c r="F896" s="13">
        <v>16.7</v>
      </c>
      <c r="G896" s="13">
        <v>50</v>
      </c>
      <c r="H896" s="14" t="s">
        <v>1</v>
      </c>
      <c r="I896" s="61">
        <v>1.02</v>
      </c>
      <c r="J896" s="12">
        <f t="shared" si="54"/>
        <v>0</v>
      </c>
      <c r="K896" s="11">
        <f t="shared" si="52"/>
        <v>1.02</v>
      </c>
      <c r="L896" s="70"/>
      <c r="M896" s="9">
        <f t="shared" si="53"/>
        <v>81.600000000000009</v>
      </c>
      <c r="N896" s="9">
        <f t="shared" si="55"/>
        <v>81.600000000000009</v>
      </c>
    </row>
    <row r="897" spans="1:14" s="8" customFormat="1" ht="15.75" customHeight="1">
      <c r="A897" s="44" t="s">
        <v>2397</v>
      </c>
      <c r="C897" s="47">
        <v>61381030</v>
      </c>
      <c r="D897" s="56" t="s">
        <v>44</v>
      </c>
      <c r="E897" s="13" t="s">
        <v>0</v>
      </c>
      <c r="F897" s="13">
        <v>20</v>
      </c>
      <c r="G897" s="13">
        <v>200</v>
      </c>
      <c r="H897" s="14" t="s">
        <v>1</v>
      </c>
      <c r="I897" s="61">
        <v>1.32</v>
      </c>
      <c r="J897" s="12">
        <f t="shared" si="54"/>
        <v>0</v>
      </c>
      <c r="K897" s="11">
        <f t="shared" si="52"/>
        <v>1.32</v>
      </c>
      <c r="L897" s="70"/>
      <c r="M897" s="9">
        <f t="shared" si="53"/>
        <v>105.60000000000001</v>
      </c>
      <c r="N897" s="9">
        <f t="shared" si="55"/>
        <v>105.6</v>
      </c>
    </row>
    <row r="898" spans="1:14" s="8" customFormat="1" ht="15.75" customHeight="1">
      <c r="A898" s="44" t="s">
        <v>2398</v>
      </c>
      <c r="C898" s="47">
        <v>61381230</v>
      </c>
      <c r="D898" s="56" t="s">
        <v>43</v>
      </c>
      <c r="E898" s="13" t="s">
        <v>0</v>
      </c>
      <c r="F898" s="13">
        <v>41</v>
      </c>
      <c r="G898" s="13">
        <v>100</v>
      </c>
      <c r="H898" s="14" t="s">
        <v>1</v>
      </c>
      <c r="I898" s="61">
        <v>1.77</v>
      </c>
      <c r="J898" s="12">
        <f t="shared" si="54"/>
        <v>0</v>
      </c>
      <c r="K898" s="11">
        <f t="shared" si="52"/>
        <v>1.77</v>
      </c>
      <c r="L898" s="70"/>
      <c r="M898" s="9">
        <f t="shared" si="53"/>
        <v>141.6</v>
      </c>
      <c r="N898" s="9">
        <f t="shared" si="55"/>
        <v>141.6</v>
      </c>
    </row>
    <row r="899" spans="1:14" s="8" customFormat="1" ht="15.75" customHeight="1">
      <c r="A899" s="44" t="s">
        <v>2399</v>
      </c>
      <c r="C899" s="47">
        <v>61381260</v>
      </c>
      <c r="D899" s="56" t="s">
        <v>42</v>
      </c>
      <c r="E899" s="13" t="s">
        <v>0</v>
      </c>
      <c r="F899" s="13">
        <v>66</v>
      </c>
      <c r="G899" s="13">
        <v>100</v>
      </c>
      <c r="H899" s="14" t="s">
        <v>1</v>
      </c>
      <c r="I899" s="61">
        <v>2.75</v>
      </c>
      <c r="J899" s="12">
        <f t="shared" si="54"/>
        <v>0</v>
      </c>
      <c r="K899" s="11">
        <f t="shared" si="52"/>
        <v>2.75</v>
      </c>
      <c r="L899" s="70"/>
      <c r="M899" s="9">
        <f t="shared" si="53"/>
        <v>220</v>
      </c>
      <c r="N899" s="9">
        <f t="shared" si="55"/>
        <v>220</v>
      </c>
    </row>
    <row r="900" spans="1:14" s="8" customFormat="1" ht="15.75" customHeight="1">
      <c r="A900" s="44" t="s">
        <v>2742</v>
      </c>
      <c r="C900" s="47">
        <v>6143620</v>
      </c>
      <c r="D900" s="56" t="s">
        <v>2743</v>
      </c>
      <c r="E900" s="13" t="s">
        <v>0</v>
      </c>
      <c r="F900" s="13">
        <v>20</v>
      </c>
      <c r="G900" s="13">
        <v>50</v>
      </c>
      <c r="H900" s="14"/>
      <c r="I900" s="61">
        <v>0.46</v>
      </c>
      <c r="J900" s="12">
        <f t="shared" si="54"/>
        <v>0</v>
      </c>
      <c r="K900" s="11">
        <f t="shared" si="52"/>
        <v>0.46</v>
      </c>
      <c r="L900" s="70"/>
      <c r="M900" s="9">
        <f t="shared" si="53"/>
        <v>36.800000000000004</v>
      </c>
      <c r="N900" s="9">
        <f t="shared" si="55"/>
        <v>36.800000000000004</v>
      </c>
    </row>
    <row r="901" spans="1:14" s="8" customFormat="1" ht="15" customHeight="1">
      <c r="A901" s="44" t="s">
        <v>1848</v>
      </c>
      <c r="C901" s="47">
        <v>6143816</v>
      </c>
      <c r="D901" s="56" t="s">
        <v>382</v>
      </c>
      <c r="E901" s="13" t="s">
        <v>0</v>
      </c>
      <c r="F901" s="13">
        <v>11</v>
      </c>
      <c r="G901" s="13">
        <v>200</v>
      </c>
      <c r="H901" s="14"/>
      <c r="I901" s="61">
        <v>0.3</v>
      </c>
      <c r="J901" s="12">
        <f t="shared" si="54"/>
        <v>0</v>
      </c>
      <c r="K901" s="11">
        <f t="shared" si="52"/>
        <v>0.3</v>
      </c>
      <c r="L901" s="70"/>
      <c r="M901" s="9">
        <f t="shared" si="53"/>
        <v>24</v>
      </c>
      <c r="N901" s="9">
        <f t="shared" si="55"/>
        <v>24</v>
      </c>
    </row>
    <row r="902" spans="1:14" s="8" customFormat="1" ht="15" customHeight="1">
      <c r="A902" s="44" t="s">
        <v>1849</v>
      </c>
      <c r="C902" s="47">
        <v>6143820</v>
      </c>
      <c r="D902" s="56" t="s">
        <v>381</v>
      </c>
      <c r="E902" s="13" t="s">
        <v>0</v>
      </c>
      <c r="F902" s="13">
        <v>12</v>
      </c>
      <c r="G902" s="13">
        <v>50</v>
      </c>
      <c r="H902" s="14"/>
      <c r="I902" s="61">
        <v>0.3</v>
      </c>
      <c r="J902" s="12">
        <f t="shared" si="54"/>
        <v>0</v>
      </c>
      <c r="K902" s="11">
        <f t="shared" si="52"/>
        <v>0.3</v>
      </c>
      <c r="L902" s="70"/>
      <c r="M902" s="9">
        <f t="shared" si="53"/>
        <v>24</v>
      </c>
      <c r="N902" s="9">
        <f t="shared" si="55"/>
        <v>24</v>
      </c>
    </row>
    <row r="903" spans="1:14" s="8" customFormat="1" ht="15" customHeight="1">
      <c r="A903" s="44" t="s">
        <v>1850</v>
      </c>
      <c r="C903" s="47">
        <v>6143825</v>
      </c>
      <c r="D903" s="56" t="s">
        <v>380</v>
      </c>
      <c r="E903" s="13" t="s">
        <v>0</v>
      </c>
      <c r="F903" s="13">
        <v>13</v>
      </c>
      <c r="G903" s="13">
        <v>50</v>
      </c>
      <c r="H903" s="14"/>
      <c r="I903" s="61">
        <v>0.312</v>
      </c>
      <c r="J903" s="12">
        <f t="shared" si="54"/>
        <v>0</v>
      </c>
      <c r="K903" s="11">
        <f t="shared" si="52"/>
        <v>0.312</v>
      </c>
      <c r="L903" s="70"/>
      <c r="M903" s="9">
        <f t="shared" si="53"/>
        <v>24.96</v>
      </c>
      <c r="N903" s="9">
        <f t="shared" si="55"/>
        <v>24.96</v>
      </c>
    </row>
    <row r="904" spans="1:14" s="8" customFormat="1" ht="15" customHeight="1">
      <c r="A904" s="44" t="s">
        <v>2744</v>
      </c>
      <c r="C904" s="47">
        <v>6143830</v>
      </c>
      <c r="D904" s="56" t="s">
        <v>2745</v>
      </c>
      <c r="E904" s="13"/>
      <c r="F904" s="13">
        <v>22</v>
      </c>
      <c r="G904" s="13">
        <v>50</v>
      </c>
      <c r="H904" s="14"/>
      <c r="I904" s="61">
        <v>0.36</v>
      </c>
      <c r="J904" s="12">
        <f t="shared" si="54"/>
        <v>0</v>
      </c>
      <c r="K904" s="11">
        <f t="shared" si="52"/>
        <v>0.36</v>
      </c>
      <c r="L904" s="70"/>
      <c r="M904" s="9">
        <f t="shared" si="53"/>
        <v>28.8</v>
      </c>
      <c r="N904" s="9">
        <f t="shared" si="55"/>
        <v>28.8</v>
      </c>
    </row>
    <row r="905" spans="1:14" s="8" customFormat="1" ht="15" customHeight="1">
      <c r="A905" s="44" t="s">
        <v>1851</v>
      </c>
      <c r="C905" s="47">
        <v>6143835</v>
      </c>
      <c r="D905" s="56" t="s">
        <v>379</v>
      </c>
      <c r="E905" s="13" t="s">
        <v>0</v>
      </c>
      <c r="F905" s="13">
        <v>16</v>
      </c>
      <c r="G905" s="13">
        <v>50</v>
      </c>
      <c r="H905" s="14"/>
      <c r="I905" s="61">
        <v>0.372</v>
      </c>
      <c r="J905" s="12">
        <f t="shared" si="54"/>
        <v>0</v>
      </c>
      <c r="K905" s="11">
        <f t="shared" si="52"/>
        <v>0.372</v>
      </c>
      <c r="L905" s="70"/>
      <c r="M905" s="9">
        <f t="shared" si="53"/>
        <v>29.76</v>
      </c>
      <c r="N905" s="9">
        <f t="shared" si="55"/>
        <v>29.76</v>
      </c>
    </row>
    <row r="906" spans="1:14" s="8" customFormat="1" ht="15" customHeight="1">
      <c r="A906" s="44" t="s">
        <v>1852</v>
      </c>
      <c r="C906" s="47">
        <v>6143840</v>
      </c>
      <c r="D906" s="56" t="s">
        <v>1094</v>
      </c>
      <c r="E906" s="13" t="s">
        <v>0</v>
      </c>
      <c r="F906" s="13">
        <v>18</v>
      </c>
      <c r="G906" s="13">
        <v>200</v>
      </c>
      <c r="H906" s="14"/>
      <c r="I906" s="61">
        <v>0.45</v>
      </c>
      <c r="J906" s="12">
        <f t="shared" si="54"/>
        <v>0</v>
      </c>
      <c r="K906" s="11">
        <f t="shared" si="52"/>
        <v>0.45</v>
      </c>
      <c r="L906" s="70"/>
      <c r="M906" s="9">
        <f t="shared" si="53"/>
        <v>36</v>
      </c>
      <c r="N906" s="9">
        <f t="shared" si="55"/>
        <v>36</v>
      </c>
    </row>
    <row r="907" spans="1:14" s="8" customFormat="1" ht="15" customHeight="1">
      <c r="A907" s="44" t="s">
        <v>1853</v>
      </c>
      <c r="C907" s="47">
        <v>6143860</v>
      </c>
      <c r="D907" s="56" t="s">
        <v>378</v>
      </c>
      <c r="E907" s="13" t="s">
        <v>0</v>
      </c>
      <c r="F907" s="13">
        <v>21</v>
      </c>
      <c r="G907" s="13">
        <v>200</v>
      </c>
      <c r="H907" s="14"/>
      <c r="I907" s="61">
        <v>0.41</v>
      </c>
      <c r="J907" s="12">
        <f t="shared" si="54"/>
        <v>0</v>
      </c>
      <c r="K907" s="11">
        <f t="shared" si="52"/>
        <v>0.41</v>
      </c>
      <c r="L907" s="70"/>
      <c r="M907" s="9">
        <f t="shared" si="53"/>
        <v>32.799999999999997</v>
      </c>
      <c r="N907" s="9">
        <f t="shared" si="55"/>
        <v>32.799999999999997</v>
      </c>
    </row>
    <row r="908" spans="1:14" s="8" customFormat="1" ht="15" customHeight="1">
      <c r="A908" s="44" t="s">
        <v>1854</v>
      </c>
      <c r="C908" s="47">
        <v>6143880</v>
      </c>
      <c r="D908" s="56" t="s">
        <v>377</v>
      </c>
      <c r="E908" s="13" t="s">
        <v>0</v>
      </c>
      <c r="F908" s="13">
        <v>40</v>
      </c>
      <c r="G908" s="13">
        <v>200</v>
      </c>
      <c r="H908" s="14"/>
      <c r="I908" s="61">
        <v>0.66</v>
      </c>
      <c r="J908" s="12">
        <f t="shared" si="54"/>
        <v>0</v>
      </c>
      <c r="K908" s="11">
        <f t="shared" si="52"/>
        <v>0.66</v>
      </c>
      <c r="L908" s="70"/>
      <c r="M908" s="9">
        <f t="shared" si="53"/>
        <v>52.800000000000004</v>
      </c>
      <c r="N908" s="9">
        <f t="shared" si="55"/>
        <v>52.8</v>
      </c>
    </row>
    <row r="909" spans="1:14" s="8" customFormat="1" ht="15" customHeight="1">
      <c r="A909" s="44" t="s">
        <v>1855</v>
      </c>
      <c r="C909" s="47">
        <v>6143920</v>
      </c>
      <c r="D909" s="56" t="s">
        <v>376</v>
      </c>
      <c r="E909" s="13" t="s">
        <v>0</v>
      </c>
      <c r="F909" s="13">
        <v>22</v>
      </c>
      <c r="G909" s="13">
        <v>100</v>
      </c>
      <c r="H909" s="14"/>
      <c r="I909" s="61">
        <v>0.45</v>
      </c>
      <c r="J909" s="12">
        <f t="shared" si="54"/>
        <v>0</v>
      </c>
      <c r="K909" s="11">
        <f t="shared" si="52"/>
        <v>0.45</v>
      </c>
      <c r="L909" s="70"/>
      <c r="M909" s="9">
        <f t="shared" si="53"/>
        <v>36</v>
      </c>
      <c r="N909" s="9">
        <f t="shared" si="55"/>
        <v>36</v>
      </c>
    </row>
    <row r="910" spans="1:14" s="8" customFormat="1" ht="15" customHeight="1">
      <c r="A910" s="44" t="s">
        <v>1856</v>
      </c>
      <c r="C910" s="47">
        <v>6143925</v>
      </c>
      <c r="D910" s="56" t="s">
        <v>375</v>
      </c>
      <c r="E910" s="13" t="s">
        <v>0</v>
      </c>
      <c r="F910" s="13">
        <v>25</v>
      </c>
      <c r="G910" s="13">
        <v>100</v>
      </c>
      <c r="H910" s="14"/>
      <c r="I910" s="61">
        <v>0.41</v>
      </c>
      <c r="J910" s="12">
        <f t="shared" si="54"/>
        <v>0</v>
      </c>
      <c r="K910" s="11">
        <f t="shared" si="52"/>
        <v>0.41</v>
      </c>
      <c r="L910" s="70"/>
      <c r="M910" s="9">
        <f t="shared" si="53"/>
        <v>32.799999999999997</v>
      </c>
      <c r="N910" s="9">
        <f t="shared" si="55"/>
        <v>32.799999999999997</v>
      </c>
    </row>
    <row r="911" spans="1:14" s="8" customFormat="1" ht="15" customHeight="1">
      <c r="A911" s="44" t="s">
        <v>1857</v>
      </c>
      <c r="C911" s="47">
        <v>6143930</v>
      </c>
      <c r="D911" s="56" t="s">
        <v>374</v>
      </c>
      <c r="E911" s="13" t="s">
        <v>0</v>
      </c>
      <c r="F911" s="13">
        <v>44</v>
      </c>
      <c r="G911" s="13">
        <v>100</v>
      </c>
      <c r="H911" s="14"/>
      <c r="I911" s="61">
        <v>0.54</v>
      </c>
      <c r="J911" s="12">
        <f t="shared" si="54"/>
        <v>0</v>
      </c>
      <c r="K911" s="11">
        <f t="shared" si="52"/>
        <v>0.54</v>
      </c>
      <c r="L911" s="70"/>
      <c r="M911" s="9">
        <f t="shared" si="53"/>
        <v>43.2</v>
      </c>
      <c r="N911" s="9">
        <f t="shared" si="55"/>
        <v>43.2</v>
      </c>
    </row>
    <row r="912" spans="1:14" s="8" customFormat="1" ht="15" customHeight="1">
      <c r="A912" s="44" t="s">
        <v>1858</v>
      </c>
      <c r="C912" s="47">
        <v>6143935</v>
      </c>
      <c r="D912" s="56" t="s">
        <v>373</v>
      </c>
      <c r="E912" s="13" t="s">
        <v>0</v>
      </c>
      <c r="F912" s="13">
        <v>29</v>
      </c>
      <c r="G912" s="13">
        <v>100</v>
      </c>
      <c r="H912" s="14"/>
      <c r="I912" s="61">
        <v>0.52</v>
      </c>
      <c r="J912" s="12">
        <f t="shared" si="54"/>
        <v>0</v>
      </c>
      <c r="K912" s="11">
        <f t="shared" si="52"/>
        <v>0.52</v>
      </c>
      <c r="L912" s="70"/>
      <c r="M912" s="9">
        <f t="shared" si="53"/>
        <v>41.6</v>
      </c>
      <c r="N912" s="9">
        <f t="shared" si="55"/>
        <v>41.6</v>
      </c>
    </row>
    <row r="913" spans="1:14" s="8" customFormat="1" ht="15" customHeight="1">
      <c r="A913" s="44" t="s">
        <v>1859</v>
      </c>
      <c r="C913" s="47">
        <v>6143950</v>
      </c>
      <c r="D913" s="56" t="s">
        <v>372</v>
      </c>
      <c r="E913" s="13" t="s">
        <v>0</v>
      </c>
      <c r="F913" s="13">
        <v>53</v>
      </c>
      <c r="G913" s="13">
        <v>100</v>
      </c>
      <c r="H913" s="14"/>
      <c r="I913" s="61">
        <v>0.59</v>
      </c>
      <c r="J913" s="12">
        <f t="shared" si="54"/>
        <v>0</v>
      </c>
      <c r="K913" s="11">
        <f t="shared" ref="K913:K975" si="56">I913*((100-J913)/100)</f>
        <v>0.59</v>
      </c>
      <c r="L913" s="70"/>
      <c r="M913" s="9">
        <f t="shared" ref="M913:M975" si="57">_xlfn.CEILING.MATH(I913*$N$2,0.02)</f>
        <v>47.2</v>
      </c>
      <c r="N913" s="9">
        <f t="shared" si="55"/>
        <v>47.2</v>
      </c>
    </row>
    <row r="914" spans="1:14" s="8" customFormat="1" ht="15" customHeight="1">
      <c r="A914" s="44" t="s">
        <v>1860</v>
      </c>
      <c r="C914" s="47">
        <v>6143990</v>
      </c>
      <c r="D914" s="56" t="s">
        <v>371</v>
      </c>
      <c r="E914" s="13" t="s">
        <v>0</v>
      </c>
      <c r="F914" s="13">
        <v>58</v>
      </c>
      <c r="G914" s="13">
        <v>100</v>
      </c>
      <c r="H914" s="14"/>
      <c r="I914" s="61">
        <v>1.29</v>
      </c>
      <c r="J914" s="12">
        <f t="shared" si="54"/>
        <v>0</v>
      </c>
      <c r="K914" s="11">
        <f t="shared" si="56"/>
        <v>1.29</v>
      </c>
      <c r="L914" s="70"/>
      <c r="M914" s="9">
        <f t="shared" si="57"/>
        <v>103.2</v>
      </c>
      <c r="N914" s="9">
        <f t="shared" si="55"/>
        <v>103.2</v>
      </c>
    </row>
    <row r="915" spans="1:14" s="8" customFormat="1" ht="15" customHeight="1">
      <c r="A915" s="44" t="s">
        <v>1861</v>
      </c>
      <c r="C915" s="47">
        <v>6144030</v>
      </c>
      <c r="D915" s="56" t="s">
        <v>1095</v>
      </c>
      <c r="E915" s="13" t="s">
        <v>0</v>
      </c>
      <c r="F915" s="13">
        <v>38</v>
      </c>
      <c r="G915" s="13">
        <v>100</v>
      </c>
      <c r="H915" s="14"/>
      <c r="I915" s="61">
        <v>0.66</v>
      </c>
      <c r="J915" s="12">
        <f t="shared" si="54"/>
        <v>0</v>
      </c>
      <c r="K915" s="11">
        <f t="shared" si="56"/>
        <v>0.66</v>
      </c>
      <c r="L915" s="70"/>
      <c r="M915" s="9">
        <f t="shared" si="57"/>
        <v>52.800000000000004</v>
      </c>
      <c r="N915" s="9">
        <f t="shared" si="55"/>
        <v>52.8</v>
      </c>
    </row>
    <row r="916" spans="1:14" s="8" customFormat="1" ht="15.75" customHeight="1">
      <c r="A916" s="44" t="s">
        <v>2400</v>
      </c>
      <c r="C916" s="47">
        <v>61480830</v>
      </c>
      <c r="D916" s="56" t="s">
        <v>41</v>
      </c>
      <c r="E916" s="13" t="s">
        <v>0</v>
      </c>
      <c r="F916" s="13">
        <v>16</v>
      </c>
      <c r="G916" s="13">
        <v>200</v>
      </c>
      <c r="H916" s="14" t="s">
        <v>1</v>
      </c>
      <c r="I916" s="61">
        <v>0.71</v>
      </c>
      <c r="J916" s="12">
        <f t="shared" ref="J916:J978" si="58">$J$13</f>
        <v>0</v>
      </c>
      <c r="K916" s="11">
        <f t="shared" si="56"/>
        <v>0.71</v>
      </c>
      <c r="L916" s="70"/>
      <c r="M916" s="9">
        <f t="shared" si="57"/>
        <v>56.800000000000004</v>
      </c>
      <c r="N916" s="9">
        <f t="shared" si="55"/>
        <v>56.8</v>
      </c>
    </row>
    <row r="917" spans="1:14" s="8" customFormat="1" ht="15.75" customHeight="1">
      <c r="A917" s="44" t="s">
        <v>2401</v>
      </c>
      <c r="C917" s="47">
        <v>61480860</v>
      </c>
      <c r="D917" s="56" t="s">
        <v>40</v>
      </c>
      <c r="E917" s="13" t="s">
        <v>0</v>
      </c>
      <c r="F917" s="13">
        <v>24</v>
      </c>
      <c r="G917" s="13">
        <v>200</v>
      </c>
      <c r="H917" s="14" t="s">
        <v>1</v>
      </c>
      <c r="I917" s="61">
        <v>1.1200000000000001</v>
      </c>
      <c r="J917" s="12">
        <f t="shared" si="58"/>
        <v>0</v>
      </c>
      <c r="K917" s="11">
        <f t="shared" si="56"/>
        <v>1.1200000000000001</v>
      </c>
      <c r="L917" s="70"/>
      <c r="M917" s="9">
        <f t="shared" si="57"/>
        <v>89.600000000000009</v>
      </c>
      <c r="N917" s="9">
        <f t="shared" si="55"/>
        <v>89.6</v>
      </c>
    </row>
    <row r="918" spans="1:14" s="8" customFormat="1" ht="15.75" customHeight="1">
      <c r="A918" s="44" t="s">
        <v>2613</v>
      </c>
      <c r="C918" s="47">
        <v>61481025</v>
      </c>
      <c r="D918" s="56" t="s">
        <v>2467</v>
      </c>
      <c r="E918" s="13" t="s">
        <v>0</v>
      </c>
      <c r="F918" s="13">
        <v>14</v>
      </c>
      <c r="G918" s="13">
        <v>200</v>
      </c>
      <c r="H918" s="14" t="s">
        <v>1</v>
      </c>
      <c r="I918" s="61">
        <v>0.92399999999999993</v>
      </c>
      <c r="J918" s="12">
        <f t="shared" si="58"/>
        <v>0</v>
      </c>
      <c r="K918" s="11">
        <f t="shared" si="56"/>
        <v>0.92399999999999993</v>
      </c>
      <c r="L918" s="70"/>
      <c r="M918" s="9">
        <f t="shared" si="57"/>
        <v>73.92</v>
      </c>
      <c r="N918" s="9">
        <f t="shared" si="55"/>
        <v>73.92</v>
      </c>
    </row>
    <row r="919" spans="1:14" s="8" customFormat="1" ht="15.75" customHeight="1">
      <c r="A919" s="44" t="s">
        <v>2402</v>
      </c>
      <c r="C919" s="47">
        <v>61481030</v>
      </c>
      <c r="D919" s="56" t="s">
        <v>39</v>
      </c>
      <c r="E919" s="13" t="s">
        <v>0</v>
      </c>
      <c r="F919" s="13">
        <v>20</v>
      </c>
      <c r="G919" s="13">
        <v>200</v>
      </c>
      <c r="H919" s="14" t="s">
        <v>1</v>
      </c>
      <c r="I919" s="61">
        <v>1.044</v>
      </c>
      <c r="J919" s="12">
        <f t="shared" si="58"/>
        <v>0</v>
      </c>
      <c r="K919" s="11">
        <f t="shared" si="56"/>
        <v>1.044</v>
      </c>
      <c r="L919" s="70"/>
      <c r="M919" s="9">
        <f t="shared" si="57"/>
        <v>83.52</v>
      </c>
      <c r="N919" s="9">
        <f t="shared" ref="N919:N981" si="59">M919*(100-J919)/100</f>
        <v>83.52</v>
      </c>
    </row>
    <row r="920" spans="1:14" s="8" customFormat="1" ht="15.75" customHeight="1">
      <c r="A920" s="44" t="s">
        <v>2614</v>
      </c>
      <c r="C920" s="47">
        <v>61481060</v>
      </c>
      <c r="D920" s="56" t="s">
        <v>2615</v>
      </c>
      <c r="E920" s="13" t="s">
        <v>0</v>
      </c>
      <c r="F920" s="13">
        <v>40</v>
      </c>
      <c r="G920" s="13">
        <v>100</v>
      </c>
      <c r="H920" s="14" t="s">
        <v>1</v>
      </c>
      <c r="I920" s="61">
        <v>1.59</v>
      </c>
      <c r="J920" s="12">
        <f t="shared" si="58"/>
        <v>0</v>
      </c>
      <c r="K920" s="11">
        <f t="shared" si="56"/>
        <v>1.59</v>
      </c>
      <c r="L920" s="70"/>
      <c r="M920" s="9">
        <f t="shared" si="57"/>
        <v>127.2</v>
      </c>
      <c r="N920" s="9">
        <f t="shared" si="59"/>
        <v>127.2</v>
      </c>
    </row>
    <row r="921" spans="1:14" s="8" customFormat="1" ht="15.75" customHeight="1">
      <c r="A921" s="44" t="s">
        <v>2746</v>
      </c>
      <c r="C921" s="47">
        <v>61481080</v>
      </c>
      <c r="D921" s="56" t="s">
        <v>2747</v>
      </c>
      <c r="E921" s="13" t="s">
        <v>0</v>
      </c>
      <c r="F921" s="13">
        <v>50</v>
      </c>
      <c r="G921" s="13">
        <v>100</v>
      </c>
      <c r="H921" s="14" t="s">
        <v>1</v>
      </c>
      <c r="I921" s="61">
        <v>2.0099999999999998</v>
      </c>
      <c r="J921" s="12">
        <f t="shared" si="58"/>
        <v>0</v>
      </c>
      <c r="K921" s="11">
        <f t="shared" si="56"/>
        <v>2.0099999999999998</v>
      </c>
      <c r="L921" s="70"/>
      <c r="M921" s="9">
        <f t="shared" si="57"/>
        <v>160.80000000000001</v>
      </c>
      <c r="N921" s="9">
        <f t="shared" si="59"/>
        <v>160.80000000000001</v>
      </c>
    </row>
    <row r="922" spans="1:14" s="8" customFormat="1" ht="15.75" customHeight="1">
      <c r="A922" s="44" t="s">
        <v>2403</v>
      </c>
      <c r="C922" s="47">
        <v>61481230</v>
      </c>
      <c r="D922" s="56" t="s">
        <v>38</v>
      </c>
      <c r="E922" s="13" t="s">
        <v>0</v>
      </c>
      <c r="F922" s="13">
        <v>38</v>
      </c>
      <c r="G922" s="13">
        <v>100</v>
      </c>
      <c r="H922" s="14" t="s">
        <v>1</v>
      </c>
      <c r="I922" s="61">
        <v>1.524</v>
      </c>
      <c r="J922" s="12">
        <f t="shared" si="58"/>
        <v>0</v>
      </c>
      <c r="K922" s="11">
        <f t="shared" si="56"/>
        <v>1.524</v>
      </c>
      <c r="L922" s="70"/>
      <c r="M922" s="9">
        <f t="shared" si="57"/>
        <v>121.92</v>
      </c>
      <c r="N922" s="9">
        <f t="shared" si="59"/>
        <v>121.92</v>
      </c>
    </row>
    <row r="923" spans="1:14" s="8" customFormat="1" ht="15.75" customHeight="1">
      <c r="A923" s="44" t="s">
        <v>2611</v>
      </c>
      <c r="C923" s="47">
        <v>6141230</v>
      </c>
      <c r="D923" s="56" t="s">
        <v>2612</v>
      </c>
      <c r="E923" s="13" t="s">
        <v>0</v>
      </c>
      <c r="F923" s="13">
        <v>36</v>
      </c>
      <c r="G923" s="13">
        <v>100</v>
      </c>
      <c r="H923" s="14" t="s">
        <v>92</v>
      </c>
      <c r="I923" s="61">
        <v>1.512</v>
      </c>
      <c r="J923" s="12">
        <f t="shared" si="58"/>
        <v>0</v>
      </c>
      <c r="K923" s="11">
        <f t="shared" si="56"/>
        <v>1.512</v>
      </c>
      <c r="L923" s="70"/>
      <c r="M923" s="9">
        <f t="shared" si="57"/>
        <v>120.96000000000001</v>
      </c>
      <c r="N923" s="9">
        <f t="shared" si="59"/>
        <v>120.96</v>
      </c>
    </row>
    <row r="924" spans="1:14" s="8" customFormat="1" ht="15.75" customHeight="1">
      <c r="A924" s="44" t="s">
        <v>2404</v>
      </c>
      <c r="C924" s="47">
        <v>61481260</v>
      </c>
      <c r="D924" s="56" t="s">
        <v>37</v>
      </c>
      <c r="E924" s="13" t="s">
        <v>0</v>
      </c>
      <c r="F924" s="13">
        <v>58</v>
      </c>
      <c r="G924" s="13">
        <v>100</v>
      </c>
      <c r="H924" s="14" t="s">
        <v>1</v>
      </c>
      <c r="I924" s="61">
        <v>2.5319999999999996</v>
      </c>
      <c r="J924" s="12">
        <f t="shared" si="58"/>
        <v>0</v>
      </c>
      <c r="K924" s="11">
        <f t="shared" si="56"/>
        <v>2.5319999999999996</v>
      </c>
      <c r="L924" s="70"/>
      <c r="M924" s="9">
        <f t="shared" si="57"/>
        <v>202.56</v>
      </c>
      <c r="N924" s="9">
        <f t="shared" si="59"/>
        <v>202.56</v>
      </c>
    </row>
    <row r="925" spans="1:14" s="8" customFormat="1" ht="12.6" customHeight="1">
      <c r="A925" s="44" t="s">
        <v>2405</v>
      </c>
      <c r="C925" s="47">
        <v>61481280</v>
      </c>
      <c r="D925" s="56" t="s">
        <v>36</v>
      </c>
      <c r="E925" s="13" t="s">
        <v>0</v>
      </c>
      <c r="F925" s="13">
        <v>74</v>
      </c>
      <c r="G925" s="13">
        <v>100</v>
      </c>
      <c r="H925" s="14" t="s">
        <v>1</v>
      </c>
      <c r="I925" s="61">
        <v>3.1919999999999997</v>
      </c>
      <c r="J925" s="12">
        <f t="shared" si="58"/>
        <v>0</v>
      </c>
      <c r="K925" s="11">
        <f t="shared" si="56"/>
        <v>3.1919999999999997</v>
      </c>
      <c r="L925" s="70"/>
      <c r="M925" s="9">
        <f t="shared" si="57"/>
        <v>255.36</v>
      </c>
      <c r="N925" s="9">
        <f t="shared" si="59"/>
        <v>255.36</v>
      </c>
    </row>
    <row r="926" spans="1:14" s="8" customFormat="1" ht="14.1" customHeight="1">
      <c r="A926" s="44" t="s">
        <v>3883</v>
      </c>
      <c r="C926" s="47">
        <v>614581212</v>
      </c>
      <c r="D926" s="56" t="s">
        <v>4122</v>
      </c>
      <c r="E926" s="13" t="s">
        <v>0</v>
      </c>
      <c r="F926" s="13"/>
      <c r="G926" s="13">
        <v>25</v>
      </c>
      <c r="H926" s="14"/>
      <c r="I926" s="61">
        <v>4.2</v>
      </c>
      <c r="J926" s="12">
        <f t="shared" si="58"/>
        <v>0</v>
      </c>
      <c r="K926" s="11">
        <f t="shared" si="56"/>
        <v>4.2</v>
      </c>
      <c r="L926" s="70"/>
      <c r="M926" s="9">
        <f t="shared" si="57"/>
        <v>336</v>
      </c>
      <c r="N926" s="9">
        <f t="shared" si="59"/>
        <v>336</v>
      </c>
    </row>
    <row r="927" spans="1:14" s="8" customFormat="1" ht="14.1" customHeight="1">
      <c r="A927" s="44" t="s">
        <v>1862</v>
      </c>
      <c r="C927" s="47">
        <v>614581213</v>
      </c>
      <c r="D927" s="56" t="s">
        <v>3982</v>
      </c>
      <c r="E927" s="13" t="s">
        <v>0</v>
      </c>
      <c r="F927" s="13">
        <v>148</v>
      </c>
      <c r="G927" s="13">
        <v>25</v>
      </c>
      <c r="H927" s="14"/>
      <c r="I927" s="61">
        <v>4.2</v>
      </c>
      <c r="J927" s="12">
        <f t="shared" si="58"/>
        <v>0</v>
      </c>
      <c r="K927" s="11">
        <f t="shared" si="56"/>
        <v>4.2</v>
      </c>
      <c r="L927" s="70"/>
      <c r="M927" s="9">
        <f t="shared" si="57"/>
        <v>336</v>
      </c>
      <c r="N927" s="9">
        <f t="shared" si="59"/>
        <v>336</v>
      </c>
    </row>
    <row r="928" spans="1:14" s="8" customFormat="1" ht="15" customHeight="1">
      <c r="A928" s="44" t="s">
        <v>1863</v>
      </c>
      <c r="C928" s="47">
        <v>614581216</v>
      </c>
      <c r="D928" s="56" t="s">
        <v>1096</v>
      </c>
      <c r="E928" s="13" t="s">
        <v>0</v>
      </c>
      <c r="F928" s="13">
        <v>172</v>
      </c>
      <c r="G928" s="13">
        <v>25</v>
      </c>
      <c r="H928" s="14"/>
      <c r="I928" s="61">
        <v>4.5600000000000005</v>
      </c>
      <c r="J928" s="12">
        <f t="shared" si="58"/>
        <v>0</v>
      </c>
      <c r="K928" s="11">
        <f t="shared" si="56"/>
        <v>4.5600000000000005</v>
      </c>
      <c r="L928" s="70"/>
      <c r="M928" s="9">
        <f t="shared" si="57"/>
        <v>364.8</v>
      </c>
      <c r="N928" s="9">
        <f t="shared" si="59"/>
        <v>364.8</v>
      </c>
    </row>
    <row r="929" spans="1:14" s="8" customFormat="1" ht="15" customHeight="1">
      <c r="A929" s="44" t="s">
        <v>1864</v>
      </c>
      <c r="C929" s="47">
        <v>614581614</v>
      </c>
      <c r="D929" s="56" t="s">
        <v>1097</v>
      </c>
      <c r="E929" s="13" t="s">
        <v>0</v>
      </c>
      <c r="F929" s="13">
        <v>260</v>
      </c>
      <c r="G929" s="13">
        <v>25</v>
      </c>
      <c r="H929" s="14"/>
      <c r="I929" s="61">
        <v>7.2</v>
      </c>
      <c r="J929" s="12">
        <f t="shared" si="58"/>
        <v>0</v>
      </c>
      <c r="K929" s="11">
        <f t="shared" si="56"/>
        <v>7.2</v>
      </c>
      <c r="L929" s="70"/>
      <c r="M929" s="9">
        <f t="shared" si="57"/>
        <v>576</v>
      </c>
      <c r="N929" s="9">
        <f t="shared" si="59"/>
        <v>576</v>
      </c>
    </row>
    <row r="930" spans="1:14" s="8" customFormat="1" ht="15" customHeight="1">
      <c r="A930" s="44" t="s">
        <v>1865</v>
      </c>
      <c r="C930" s="47">
        <v>614581616</v>
      </c>
      <c r="D930" s="56" t="s">
        <v>1098</v>
      </c>
      <c r="E930" s="13" t="s">
        <v>0</v>
      </c>
      <c r="F930" s="13">
        <v>320</v>
      </c>
      <c r="G930" s="13">
        <v>25</v>
      </c>
      <c r="H930" s="14"/>
      <c r="I930" s="61">
        <v>8.16</v>
      </c>
      <c r="J930" s="12">
        <f t="shared" si="58"/>
        <v>0</v>
      </c>
      <c r="K930" s="11">
        <f t="shared" si="56"/>
        <v>8.16</v>
      </c>
      <c r="L930" s="70"/>
      <c r="M930" s="9">
        <f t="shared" si="57"/>
        <v>652.80000000000007</v>
      </c>
      <c r="N930" s="9">
        <f t="shared" si="59"/>
        <v>652.80000000000007</v>
      </c>
    </row>
    <row r="931" spans="1:14" s="8" customFormat="1" ht="15" customHeight="1">
      <c r="A931" s="44" t="s">
        <v>1866</v>
      </c>
      <c r="C931" s="47">
        <v>6147825</v>
      </c>
      <c r="D931" s="56" t="s">
        <v>370</v>
      </c>
      <c r="E931" s="13" t="s">
        <v>0</v>
      </c>
      <c r="F931" s="13">
        <v>15</v>
      </c>
      <c r="G931" s="13">
        <v>50</v>
      </c>
      <c r="H931" s="14" t="s">
        <v>62</v>
      </c>
      <c r="I931" s="61">
        <v>0.61199999999999999</v>
      </c>
      <c r="J931" s="12">
        <f t="shared" si="58"/>
        <v>0</v>
      </c>
      <c r="K931" s="11">
        <f t="shared" si="56"/>
        <v>0.61199999999999999</v>
      </c>
      <c r="L931" s="70"/>
      <c r="M931" s="9">
        <f t="shared" si="57"/>
        <v>48.96</v>
      </c>
      <c r="N931" s="9">
        <f t="shared" si="59"/>
        <v>48.96</v>
      </c>
    </row>
    <row r="932" spans="1:14" s="8" customFormat="1" ht="15" customHeight="1">
      <c r="A932" s="44" t="s">
        <v>1867</v>
      </c>
      <c r="C932" s="47">
        <v>6147840</v>
      </c>
      <c r="D932" s="56" t="s">
        <v>369</v>
      </c>
      <c r="E932" s="13" t="s">
        <v>0</v>
      </c>
      <c r="F932" s="13">
        <v>18</v>
      </c>
      <c r="G932" s="13">
        <v>50</v>
      </c>
      <c r="H932" s="14" t="s">
        <v>62</v>
      </c>
      <c r="I932" s="61">
        <v>0.78</v>
      </c>
      <c r="J932" s="12">
        <f t="shared" si="58"/>
        <v>0</v>
      </c>
      <c r="K932" s="11">
        <f t="shared" si="56"/>
        <v>0.78</v>
      </c>
      <c r="L932" s="70"/>
      <c r="M932" s="9">
        <f t="shared" si="57"/>
        <v>62.4</v>
      </c>
      <c r="N932" s="9">
        <f t="shared" si="59"/>
        <v>62.4</v>
      </c>
    </row>
    <row r="933" spans="1:14" s="8" customFormat="1" ht="15" customHeight="1">
      <c r="A933" s="44" t="s">
        <v>1868</v>
      </c>
      <c r="C933" s="47">
        <v>6147860</v>
      </c>
      <c r="D933" s="56" t="s">
        <v>368</v>
      </c>
      <c r="E933" s="13" t="s">
        <v>0</v>
      </c>
      <c r="F933" s="13">
        <v>25</v>
      </c>
      <c r="G933" s="13">
        <v>50</v>
      </c>
      <c r="H933" s="14" t="s">
        <v>62</v>
      </c>
      <c r="I933" s="61">
        <v>1.08</v>
      </c>
      <c r="J933" s="12">
        <f t="shared" si="58"/>
        <v>0</v>
      </c>
      <c r="K933" s="11">
        <f t="shared" si="56"/>
        <v>1.08</v>
      </c>
      <c r="L933" s="70"/>
      <c r="M933" s="9">
        <f t="shared" si="57"/>
        <v>86.4</v>
      </c>
      <c r="N933" s="9">
        <f t="shared" si="59"/>
        <v>86.4</v>
      </c>
    </row>
    <row r="934" spans="1:14" s="8" customFormat="1" ht="15" customHeight="1">
      <c r="A934" s="44" t="s">
        <v>1869</v>
      </c>
      <c r="C934" s="47">
        <v>6148025</v>
      </c>
      <c r="D934" s="56" t="s">
        <v>367</v>
      </c>
      <c r="E934" s="13" t="s">
        <v>0</v>
      </c>
      <c r="F934" s="13">
        <v>25</v>
      </c>
      <c r="G934" s="13">
        <v>50</v>
      </c>
      <c r="H934" s="14" t="s">
        <v>62</v>
      </c>
      <c r="I934" s="61">
        <v>0.85199999999999998</v>
      </c>
      <c r="J934" s="12">
        <f t="shared" si="58"/>
        <v>0</v>
      </c>
      <c r="K934" s="11">
        <f t="shared" si="56"/>
        <v>0.85199999999999998</v>
      </c>
      <c r="L934" s="70"/>
      <c r="M934" s="9">
        <f t="shared" si="57"/>
        <v>68.16</v>
      </c>
      <c r="N934" s="9">
        <f t="shared" si="59"/>
        <v>68.16</v>
      </c>
    </row>
    <row r="935" spans="1:14" s="8" customFormat="1" ht="15" customHeight="1">
      <c r="A935" s="44" t="s">
        <v>1870</v>
      </c>
      <c r="C935" s="47">
        <v>6148040</v>
      </c>
      <c r="D935" s="56" t="s">
        <v>366</v>
      </c>
      <c r="E935" s="13" t="s">
        <v>0</v>
      </c>
      <c r="F935" s="13">
        <v>30</v>
      </c>
      <c r="G935" s="13">
        <v>50</v>
      </c>
      <c r="H935" s="14" t="s">
        <v>62</v>
      </c>
      <c r="I935" s="61">
        <v>1.524</v>
      </c>
      <c r="J935" s="12">
        <f t="shared" si="58"/>
        <v>0</v>
      </c>
      <c r="K935" s="11">
        <f t="shared" si="56"/>
        <v>1.524</v>
      </c>
      <c r="L935" s="70"/>
      <c r="M935" s="9">
        <f t="shared" si="57"/>
        <v>121.92</v>
      </c>
      <c r="N935" s="9">
        <f t="shared" si="59"/>
        <v>121.92</v>
      </c>
    </row>
    <row r="936" spans="1:14" s="8" customFormat="1" ht="15" customHeight="1">
      <c r="A936" s="44" t="s">
        <v>1871</v>
      </c>
      <c r="C936" s="47">
        <v>6148060</v>
      </c>
      <c r="D936" s="56" t="s">
        <v>365</v>
      </c>
      <c r="E936" s="13" t="s">
        <v>0</v>
      </c>
      <c r="F936" s="13">
        <v>45</v>
      </c>
      <c r="G936" s="13">
        <v>50</v>
      </c>
      <c r="H936" s="14" t="s">
        <v>62</v>
      </c>
      <c r="I936" s="61">
        <v>1.71</v>
      </c>
      <c r="J936" s="12">
        <f t="shared" si="58"/>
        <v>0</v>
      </c>
      <c r="K936" s="11">
        <f t="shared" si="56"/>
        <v>1.71</v>
      </c>
      <c r="L936" s="70"/>
      <c r="M936" s="9">
        <f t="shared" si="57"/>
        <v>136.80000000000001</v>
      </c>
      <c r="N936" s="9">
        <f t="shared" si="59"/>
        <v>136.80000000000001</v>
      </c>
    </row>
    <row r="937" spans="1:14" s="8" customFormat="1" ht="15" customHeight="1">
      <c r="A937" s="44" t="s">
        <v>1872</v>
      </c>
      <c r="C937" s="47">
        <v>6148225</v>
      </c>
      <c r="D937" s="56" t="s">
        <v>364</v>
      </c>
      <c r="E937" s="13" t="s">
        <v>0</v>
      </c>
      <c r="F937" s="13">
        <v>33</v>
      </c>
      <c r="G937" s="13">
        <v>50</v>
      </c>
      <c r="H937" s="14" t="s">
        <v>62</v>
      </c>
      <c r="I937" s="61">
        <v>1.44</v>
      </c>
      <c r="J937" s="12">
        <f t="shared" si="58"/>
        <v>0</v>
      </c>
      <c r="K937" s="11">
        <f t="shared" si="56"/>
        <v>1.44</v>
      </c>
      <c r="L937" s="70"/>
      <c r="M937" s="9">
        <f t="shared" si="57"/>
        <v>115.2</v>
      </c>
      <c r="N937" s="9">
        <f t="shared" si="59"/>
        <v>115.2</v>
      </c>
    </row>
    <row r="938" spans="1:14" s="8" customFormat="1" ht="15" customHeight="1">
      <c r="A938" s="44" t="s">
        <v>1873</v>
      </c>
      <c r="C938" s="47">
        <v>6148240</v>
      </c>
      <c r="D938" s="56" t="s">
        <v>363</v>
      </c>
      <c r="E938" s="13" t="s">
        <v>0</v>
      </c>
      <c r="F938" s="13">
        <v>46</v>
      </c>
      <c r="G938" s="13">
        <v>50</v>
      </c>
      <c r="H938" s="14" t="s">
        <v>62</v>
      </c>
      <c r="I938" s="61">
        <v>1.9</v>
      </c>
      <c r="J938" s="12">
        <f t="shared" si="58"/>
        <v>0</v>
      </c>
      <c r="K938" s="11">
        <f t="shared" si="56"/>
        <v>1.9</v>
      </c>
      <c r="L938" s="70"/>
      <c r="M938" s="9">
        <f t="shared" si="57"/>
        <v>152</v>
      </c>
      <c r="N938" s="9">
        <f t="shared" si="59"/>
        <v>152</v>
      </c>
    </row>
    <row r="939" spans="1:14" s="8" customFormat="1" ht="15" customHeight="1">
      <c r="A939" s="44" t="s">
        <v>1874</v>
      </c>
      <c r="C939" s="47">
        <v>6183608</v>
      </c>
      <c r="D939" s="56" t="s">
        <v>362</v>
      </c>
      <c r="E939" s="13" t="s">
        <v>0</v>
      </c>
      <c r="F939" s="13">
        <v>13</v>
      </c>
      <c r="G939" s="13">
        <v>200</v>
      </c>
      <c r="H939" s="14"/>
      <c r="I939" s="61">
        <v>0.34</v>
      </c>
      <c r="J939" s="12">
        <f t="shared" si="58"/>
        <v>0</v>
      </c>
      <c r="K939" s="11">
        <f t="shared" si="56"/>
        <v>0.34</v>
      </c>
      <c r="L939" s="70"/>
      <c r="M939" s="9">
        <f t="shared" si="57"/>
        <v>27.2</v>
      </c>
      <c r="N939" s="9">
        <f t="shared" si="59"/>
        <v>27.2</v>
      </c>
    </row>
    <row r="940" spans="1:14" s="8" customFormat="1" ht="15" customHeight="1">
      <c r="A940" s="44" t="s">
        <v>1875</v>
      </c>
      <c r="C940" s="47">
        <v>6183805</v>
      </c>
      <c r="D940" s="56" t="s">
        <v>361</v>
      </c>
      <c r="E940" s="13" t="s">
        <v>0</v>
      </c>
      <c r="F940" s="13">
        <v>18</v>
      </c>
      <c r="G940" s="13">
        <v>100</v>
      </c>
      <c r="H940" s="14"/>
      <c r="I940" s="61">
        <v>0.69</v>
      </c>
      <c r="J940" s="12">
        <f t="shared" si="58"/>
        <v>0</v>
      </c>
      <c r="K940" s="11">
        <f t="shared" si="56"/>
        <v>0.69</v>
      </c>
      <c r="L940" s="70"/>
      <c r="M940" s="9">
        <f t="shared" si="57"/>
        <v>55.2</v>
      </c>
      <c r="N940" s="9">
        <f t="shared" si="59"/>
        <v>55.2</v>
      </c>
    </row>
    <row r="941" spans="1:14" s="8" customFormat="1" ht="15" customHeight="1">
      <c r="A941" s="44" t="s">
        <v>1876</v>
      </c>
      <c r="C941" s="47">
        <v>6183806</v>
      </c>
      <c r="D941" s="56" t="s">
        <v>360</v>
      </c>
      <c r="E941" s="13" t="s">
        <v>0</v>
      </c>
      <c r="F941" s="13">
        <v>20</v>
      </c>
      <c r="G941" s="13">
        <v>200</v>
      </c>
      <c r="H941" s="14"/>
      <c r="I941" s="61">
        <v>0.78</v>
      </c>
      <c r="J941" s="12">
        <f t="shared" si="58"/>
        <v>0</v>
      </c>
      <c r="K941" s="11">
        <f t="shared" si="56"/>
        <v>0.78</v>
      </c>
      <c r="L941" s="70"/>
      <c r="M941" s="9">
        <f t="shared" si="57"/>
        <v>62.4</v>
      </c>
      <c r="N941" s="9">
        <f t="shared" si="59"/>
        <v>62.4</v>
      </c>
    </row>
    <row r="942" spans="1:14" s="8" customFormat="1" ht="15" customHeight="1">
      <c r="A942" s="44" t="s">
        <v>1877</v>
      </c>
      <c r="C942" s="47">
        <v>6183807</v>
      </c>
      <c r="D942" s="56" t="s">
        <v>359</v>
      </c>
      <c r="E942" s="13" t="s">
        <v>0</v>
      </c>
      <c r="F942" s="13">
        <v>23</v>
      </c>
      <c r="G942" s="13">
        <v>100</v>
      </c>
      <c r="H942" s="14"/>
      <c r="I942" s="61">
        <v>0.81</v>
      </c>
      <c r="J942" s="12">
        <f t="shared" si="58"/>
        <v>0</v>
      </c>
      <c r="K942" s="11">
        <f t="shared" si="56"/>
        <v>0.81</v>
      </c>
      <c r="L942" s="70"/>
      <c r="M942" s="9">
        <f t="shared" si="57"/>
        <v>64.8</v>
      </c>
      <c r="N942" s="9">
        <f t="shared" si="59"/>
        <v>64.8</v>
      </c>
    </row>
    <row r="943" spans="1:14" s="8" customFormat="1" ht="15" customHeight="1">
      <c r="A943" s="44" t="s">
        <v>1878</v>
      </c>
      <c r="C943" s="47">
        <v>6183808</v>
      </c>
      <c r="D943" s="56" t="s">
        <v>358</v>
      </c>
      <c r="E943" s="13" t="s">
        <v>0</v>
      </c>
      <c r="F943" s="13">
        <v>25</v>
      </c>
      <c r="G943" s="13">
        <v>100</v>
      </c>
      <c r="H943" s="14"/>
      <c r="I943" s="61">
        <v>0.91199999999999992</v>
      </c>
      <c r="J943" s="12">
        <f t="shared" si="58"/>
        <v>0</v>
      </c>
      <c r="K943" s="11">
        <f t="shared" si="56"/>
        <v>0.91199999999999992</v>
      </c>
      <c r="L943" s="70"/>
      <c r="M943" s="9">
        <f t="shared" si="57"/>
        <v>72.960000000000008</v>
      </c>
      <c r="N943" s="9">
        <f t="shared" si="59"/>
        <v>72.960000000000008</v>
      </c>
    </row>
    <row r="944" spans="1:14" s="8" customFormat="1" ht="15" customHeight="1">
      <c r="A944" s="44" t="s">
        <v>1879</v>
      </c>
      <c r="C944" s="47">
        <v>6183809</v>
      </c>
      <c r="D944" s="56" t="s">
        <v>357</v>
      </c>
      <c r="E944" s="13" t="s">
        <v>0</v>
      </c>
      <c r="F944" s="13">
        <v>29</v>
      </c>
      <c r="G944" s="13">
        <v>100</v>
      </c>
      <c r="H944" s="14"/>
      <c r="I944" s="61">
        <v>0.85199999999999998</v>
      </c>
      <c r="J944" s="12">
        <f t="shared" si="58"/>
        <v>0</v>
      </c>
      <c r="K944" s="11">
        <f t="shared" si="56"/>
        <v>0.85199999999999998</v>
      </c>
      <c r="L944" s="70"/>
      <c r="M944" s="9">
        <f t="shared" si="57"/>
        <v>68.16</v>
      </c>
      <c r="N944" s="9">
        <f t="shared" si="59"/>
        <v>68.16</v>
      </c>
    </row>
    <row r="945" spans="1:14" s="8" customFormat="1" ht="15" customHeight="1">
      <c r="A945" s="44" t="s">
        <v>1880</v>
      </c>
      <c r="C945" s="47">
        <v>6183810</v>
      </c>
      <c r="D945" s="56" t="s">
        <v>356</v>
      </c>
      <c r="E945" s="13" t="s">
        <v>0</v>
      </c>
      <c r="F945" s="13">
        <v>32</v>
      </c>
      <c r="G945" s="13">
        <v>100</v>
      </c>
      <c r="H945" s="14"/>
      <c r="I945" s="61">
        <v>0.45</v>
      </c>
      <c r="J945" s="12">
        <f t="shared" si="58"/>
        <v>0</v>
      </c>
      <c r="K945" s="11">
        <f t="shared" si="56"/>
        <v>0.45</v>
      </c>
      <c r="L945" s="70"/>
      <c r="M945" s="9">
        <f t="shared" si="57"/>
        <v>36</v>
      </c>
      <c r="N945" s="9">
        <f t="shared" si="59"/>
        <v>36</v>
      </c>
    </row>
    <row r="946" spans="1:14" s="8" customFormat="1" ht="15" customHeight="1">
      <c r="A946" s="44" t="s">
        <v>1881</v>
      </c>
      <c r="C946" s="47">
        <v>6183812</v>
      </c>
      <c r="D946" s="56" t="s">
        <v>355</v>
      </c>
      <c r="E946" s="13" t="s">
        <v>0</v>
      </c>
      <c r="F946" s="13">
        <v>39</v>
      </c>
      <c r="G946" s="13">
        <v>100</v>
      </c>
      <c r="H946" s="14"/>
      <c r="I946" s="61">
        <v>0.78</v>
      </c>
      <c r="J946" s="12">
        <f t="shared" si="58"/>
        <v>0</v>
      </c>
      <c r="K946" s="11">
        <f t="shared" si="56"/>
        <v>0.78</v>
      </c>
      <c r="L946" s="70"/>
      <c r="M946" s="9">
        <f t="shared" si="57"/>
        <v>62.4</v>
      </c>
      <c r="N946" s="9">
        <f t="shared" si="59"/>
        <v>62.4</v>
      </c>
    </row>
    <row r="947" spans="1:14" s="8" customFormat="1" ht="15" customHeight="1">
      <c r="A947" s="44" t="s">
        <v>1882</v>
      </c>
      <c r="C947" s="47">
        <v>6193006</v>
      </c>
      <c r="D947" s="56" t="s">
        <v>354</v>
      </c>
      <c r="E947" s="13" t="s">
        <v>0</v>
      </c>
      <c r="F947" s="13">
        <v>38</v>
      </c>
      <c r="G947" s="13">
        <v>100</v>
      </c>
      <c r="H947" s="14"/>
      <c r="I947" s="61">
        <v>0.68400000000000005</v>
      </c>
      <c r="J947" s="12">
        <f t="shared" si="58"/>
        <v>0</v>
      </c>
      <c r="K947" s="11">
        <f t="shared" si="56"/>
        <v>0.68400000000000005</v>
      </c>
      <c r="L947" s="70"/>
      <c r="M947" s="9">
        <f t="shared" si="57"/>
        <v>54.72</v>
      </c>
      <c r="N947" s="9">
        <f t="shared" si="59"/>
        <v>54.72</v>
      </c>
    </row>
    <row r="948" spans="1:14" s="8" customFormat="1" ht="15" customHeight="1">
      <c r="A948" s="44" t="s">
        <v>1883</v>
      </c>
      <c r="C948" s="47">
        <v>6193008</v>
      </c>
      <c r="D948" s="56" t="s">
        <v>353</v>
      </c>
      <c r="E948" s="13" t="s">
        <v>0</v>
      </c>
      <c r="F948" s="13">
        <v>44</v>
      </c>
      <c r="G948" s="13">
        <v>50</v>
      </c>
      <c r="H948" s="14"/>
      <c r="I948" s="61">
        <v>0.85199999999999998</v>
      </c>
      <c r="J948" s="12">
        <f t="shared" si="58"/>
        <v>0</v>
      </c>
      <c r="K948" s="11">
        <f t="shared" si="56"/>
        <v>0.85199999999999998</v>
      </c>
      <c r="L948" s="70"/>
      <c r="M948" s="9">
        <f t="shared" si="57"/>
        <v>68.16</v>
      </c>
      <c r="N948" s="9">
        <f t="shared" si="59"/>
        <v>68.16</v>
      </c>
    </row>
    <row r="949" spans="1:14" s="8" customFormat="1" ht="15" customHeight="1">
      <c r="A949" s="44" t="s">
        <v>1884</v>
      </c>
      <c r="C949" s="47">
        <v>6193010</v>
      </c>
      <c r="D949" s="56" t="s">
        <v>352</v>
      </c>
      <c r="E949" s="13" t="s">
        <v>0</v>
      </c>
      <c r="F949" s="13">
        <v>54</v>
      </c>
      <c r="G949" s="13">
        <v>50</v>
      </c>
      <c r="H949" s="14"/>
      <c r="I949" s="61">
        <v>1.1200000000000001</v>
      </c>
      <c r="J949" s="12">
        <f t="shared" si="58"/>
        <v>0</v>
      </c>
      <c r="K949" s="11">
        <f t="shared" si="56"/>
        <v>1.1200000000000001</v>
      </c>
      <c r="L949" s="70"/>
      <c r="M949" s="9">
        <f t="shared" si="57"/>
        <v>89.600000000000009</v>
      </c>
      <c r="N949" s="9">
        <f t="shared" si="59"/>
        <v>89.6</v>
      </c>
    </row>
    <row r="950" spans="1:14" s="8" customFormat="1" ht="64.5" customHeight="1">
      <c r="A950" s="44" t="s">
        <v>1885</v>
      </c>
      <c r="C950" s="47">
        <v>61843640</v>
      </c>
      <c r="D950" s="56" t="s">
        <v>1099</v>
      </c>
      <c r="E950" s="13" t="s">
        <v>0</v>
      </c>
      <c r="F950" s="13">
        <v>1</v>
      </c>
      <c r="G950" s="13">
        <v>200</v>
      </c>
      <c r="H950" s="14"/>
      <c r="I950" s="61">
        <v>0.38400000000000001</v>
      </c>
      <c r="J950" s="12">
        <f t="shared" si="58"/>
        <v>0</v>
      </c>
      <c r="K950" s="11">
        <f t="shared" si="56"/>
        <v>0.38400000000000001</v>
      </c>
      <c r="L950" s="51"/>
      <c r="M950" s="9">
        <f t="shared" si="57"/>
        <v>30.72</v>
      </c>
      <c r="N950" s="9">
        <f t="shared" si="59"/>
        <v>30.72</v>
      </c>
    </row>
    <row r="951" spans="1:14" s="8" customFormat="1" ht="15" customHeight="1">
      <c r="A951" s="44" t="s">
        <v>1886</v>
      </c>
      <c r="C951" s="47">
        <v>6263606</v>
      </c>
      <c r="D951" s="56" t="s">
        <v>351</v>
      </c>
      <c r="E951" s="13" t="s">
        <v>0</v>
      </c>
      <c r="F951" s="13">
        <v>10</v>
      </c>
      <c r="G951" s="13">
        <v>100</v>
      </c>
      <c r="H951" s="14"/>
      <c r="I951" s="61">
        <v>0.3</v>
      </c>
      <c r="J951" s="12">
        <f t="shared" si="58"/>
        <v>0</v>
      </c>
      <c r="K951" s="11">
        <f t="shared" si="56"/>
        <v>0.3</v>
      </c>
      <c r="L951" s="70"/>
      <c r="M951" s="9">
        <f t="shared" si="57"/>
        <v>24</v>
      </c>
      <c r="N951" s="9">
        <f t="shared" si="59"/>
        <v>24</v>
      </c>
    </row>
    <row r="952" spans="1:14" s="8" customFormat="1" ht="15" customHeight="1">
      <c r="A952" s="44" t="s">
        <v>1887</v>
      </c>
      <c r="C952" s="47">
        <v>6263609</v>
      </c>
      <c r="D952" s="56" t="s">
        <v>350</v>
      </c>
      <c r="E952" s="13" t="s">
        <v>0</v>
      </c>
      <c r="F952" s="13">
        <v>16</v>
      </c>
      <c r="G952" s="13">
        <v>100</v>
      </c>
      <c r="H952" s="14"/>
      <c r="I952" s="61">
        <v>0.41</v>
      </c>
      <c r="J952" s="12">
        <f t="shared" si="58"/>
        <v>0</v>
      </c>
      <c r="K952" s="11">
        <f t="shared" si="56"/>
        <v>0.41</v>
      </c>
      <c r="L952" s="70"/>
      <c r="M952" s="9">
        <f t="shared" si="57"/>
        <v>32.799999999999997</v>
      </c>
      <c r="N952" s="9">
        <f t="shared" si="59"/>
        <v>32.799999999999997</v>
      </c>
    </row>
    <row r="953" spans="1:14" s="8" customFormat="1" ht="15" customHeight="1">
      <c r="A953" s="44" t="s">
        <v>1888</v>
      </c>
      <c r="C953" s="47">
        <v>6263612</v>
      </c>
      <c r="D953" s="56" t="s">
        <v>349</v>
      </c>
      <c r="E953" s="13" t="s">
        <v>0</v>
      </c>
      <c r="F953" s="13">
        <v>20</v>
      </c>
      <c r="G953" s="13">
        <v>100</v>
      </c>
      <c r="H953" s="14"/>
      <c r="I953" s="61">
        <v>0.432</v>
      </c>
      <c r="J953" s="12">
        <f t="shared" si="58"/>
        <v>0</v>
      </c>
      <c r="K953" s="11">
        <f t="shared" si="56"/>
        <v>0.432</v>
      </c>
      <c r="L953" s="70"/>
      <c r="M953" s="9">
        <f t="shared" si="57"/>
        <v>34.56</v>
      </c>
      <c r="N953" s="9">
        <f t="shared" si="59"/>
        <v>34.56</v>
      </c>
    </row>
    <row r="954" spans="1:14" s="8" customFormat="1" ht="15" customHeight="1">
      <c r="A954" s="44" t="s">
        <v>1889</v>
      </c>
      <c r="C954" s="47">
        <v>6263615</v>
      </c>
      <c r="D954" s="56" t="s">
        <v>348</v>
      </c>
      <c r="E954" s="13" t="s">
        <v>0</v>
      </c>
      <c r="F954" s="13">
        <v>25</v>
      </c>
      <c r="G954" s="13">
        <v>100</v>
      </c>
      <c r="H954" s="14"/>
      <c r="I954" s="61">
        <v>0.57999999999999996</v>
      </c>
      <c r="J954" s="12">
        <f t="shared" si="58"/>
        <v>0</v>
      </c>
      <c r="K954" s="11">
        <f t="shared" si="56"/>
        <v>0.57999999999999996</v>
      </c>
      <c r="L954" s="70"/>
      <c r="M954" s="9">
        <f t="shared" si="57"/>
        <v>46.4</v>
      </c>
      <c r="N954" s="9">
        <f t="shared" si="59"/>
        <v>46.4</v>
      </c>
    </row>
    <row r="955" spans="1:14" s="8" customFormat="1" ht="15" customHeight="1">
      <c r="A955" s="44" t="s">
        <v>1890</v>
      </c>
      <c r="C955" s="47">
        <v>6263805</v>
      </c>
      <c r="D955" s="56" t="s">
        <v>347</v>
      </c>
      <c r="E955" s="13" t="s">
        <v>0</v>
      </c>
      <c r="F955" s="13">
        <v>11</v>
      </c>
      <c r="G955" s="13">
        <v>100</v>
      </c>
      <c r="H955" s="14"/>
      <c r="I955" s="61">
        <v>0.192</v>
      </c>
      <c r="J955" s="12">
        <f t="shared" si="58"/>
        <v>0</v>
      </c>
      <c r="K955" s="11">
        <f t="shared" si="56"/>
        <v>0.192</v>
      </c>
      <c r="L955" s="70"/>
      <c r="M955" s="9">
        <f t="shared" si="57"/>
        <v>15.36</v>
      </c>
      <c r="N955" s="9">
        <f t="shared" si="59"/>
        <v>15.36</v>
      </c>
    </row>
    <row r="956" spans="1:14" s="8" customFormat="1" ht="15" customHeight="1">
      <c r="A956" s="44" t="s">
        <v>1891</v>
      </c>
      <c r="C956" s="47">
        <v>6263806</v>
      </c>
      <c r="D956" s="56" t="s">
        <v>346</v>
      </c>
      <c r="E956" s="13" t="s">
        <v>0</v>
      </c>
      <c r="F956" s="13">
        <v>16</v>
      </c>
      <c r="G956" s="13">
        <v>100</v>
      </c>
      <c r="H956" s="14"/>
      <c r="I956" s="61">
        <v>0.21</v>
      </c>
      <c r="J956" s="12">
        <f t="shared" si="58"/>
        <v>0</v>
      </c>
      <c r="K956" s="11">
        <f t="shared" si="56"/>
        <v>0.21</v>
      </c>
      <c r="L956" s="70"/>
      <c r="M956" s="9">
        <f t="shared" si="57"/>
        <v>16.8</v>
      </c>
      <c r="N956" s="9">
        <f t="shared" si="59"/>
        <v>16.8</v>
      </c>
    </row>
    <row r="957" spans="1:14" s="8" customFormat="1" ht="15" customHeight="1">
      <c r="A957" s="44" t="s">
        <v>1892</v>
      </c>
      <c r="C957" s="47">
        <v>6263808</v>
      </c>
      <c r="D957" s="56" t="s">
        <v>345</v>
      </c>
      <c r="E957" s="13" t="s">
        <v>0</v>
      </c>
      <c r="F957" s="13">
        <v>19</v>
      </c>
      <c r="G957" s="13">
        <v>100</v>
      </c>
      <c r="H957" s="14"/>
      <c r="I957" s="61">
        <v>0.26400000000000001</v>
      </c>
      <c r="J957" s="12">
        <f t="shared" si="58"/>
        <v>0</v>
      </c>
      <c r="K957" s="11">
        <f t="shared" si="56"/>
        <v>0.26400000000000001</v>
      </c>
      <c r="L957" s="70"/>
      <c r="M957" s="9">
        <f t="shared" si="57"/>
        <v>21.12</v>
      </c>
      <c r="N957" s="9">
        <f t="shared" si="59"/>
        <v>21.12</v>
      </c>
    </row>
    <row r="958" spans="1:14" s="8" customFormat="1" ht="15" customHeight="1">
      <c r="A958" s="44" t="s">
        <v>1893</v>
      </c>
      <c r="C958" s="47">
        <v>6263810</v>
      </c>
      <c r="D958" s="56" t="s">
        <v>344</v>
      </c>
      <c r="E958" s="13" t="s">
        <v>0</v>
      </c>
      <c r="F958" s="13">
        <v>24</v>
      </c>
      <c r="G958" s="13">
        <v>100</v>
      </c>
      <c r="H958" s="14"/>
      <c r="I958" s="61">
        <v>0.312</v>
      </c>
      <c r="J958" s="12">
        <f t="shared" si="58"/>
        <v>0</v>
      </c>
      <c r="K958" s="11">
        <f t="shared" si="56"/>
        <v>0.312</v>
      </c>
      <c r="L958" s="70"/>
      <c r="M958" s="9">
        <f t="shared" si="57"/>
        <v>24.96</v>
      </c>
      <c r="N958" s="9">
        <f t="shared" si="59"/>
        <v>24.96</v>
      </c>
    </row>
    <row r="959" spans="1:14" s="8" customFormat="1" ht="15" customHeight="1">
      <c r="A959" s="44" t="s">
        <v>1894</v>
      </c>
      <c r="C959" s="47">
        <v>6263812</v>
      </c>
      <c r="D959" s="56" t="s">
        <v>343</v>
      </c>
      <c r="E959" s="13" t="s">
        <v>0</v>
      </c>
      <c r="F959" s="13">
        <v>30</v>
      </c>
      <c r="G959" s="13">
        <v>100</v>
      </c>
      <c r="H959" s="14"/>
      <c r="I959" s="61">
        <v>0.38400000000000001</v>
      </c>
      <c r="J959" s="12">
        <f t="shared" si="58"/>
        <v>0</v>
      </c>
      <c r="K959" s="11">
        <f t="shared" si="56"/>
        <v>0.38400000000000001</v>
      </c>
      <c r="L959" s="70"/>
      <c r="M959" s="9">
        <f t="shared" si="57"/>
        <v>30.72</v>
      </c>
      <c r="N959" s="9">
        <f t="shared" si="59"/>
        <v>30.72</v>
      </c>
    </row>
    <row r="960" spans="1:14" s="8" customFormat="1" ht="15" customHeight="1">
      <c r="A960" s="44" t="s">
        <v>1895</v>
      </c>
      <c r="C960" s="47">
        <v>6263815</v>
      </c>
      <c r="D960" s="56" t="s">
        <v>342</v>
      </c>
      <c r="E960" s="13" t="s">
        <v>0</v>
      </c>
      <c r="F960" s="13">
        <v>36</v>
      </c>
      <c r="G960" s="13">
        <v>50</v>
      </c>
      <c r="H960" s="14"/>
      <c r="I960" s="61">
        <v>0.45</v>
      </c>
      <c r="J960" s="12">
        <f t="shared" si="58"/>
        <v>0</v>
      </c>
      <c r="K960" s="11">
        <f t="shared" si="56"/>
        <v>0.45</v>
      </c>
      <c r="L960" s="70"/>
      <c r="M960" s="9">
        <f t="shared" si="57"/>
        <v>36</v>
      </c>
      <c r="N960" s="9">
        <f t="shared" si="59"/>
        <v>36</v>
      </c>
    </row>
    <row r="961" spans="1:14" s="8" customFormat="1" ht="15" customHeight="1">
      <c r="A961" s="44" t="s">
        <v>1896</v>
      </c>
      <c r="C961" s="47">
        <v>6263816</v>
      </c>
      <c r="D961" s="56" t="s">
        <v>341</v>
      </c>
      <c r="E961" s="13" t="s">
        <v>0</v>
      </c>
      <c r="F961" s="13">
        <v>44</v>
      </c>
      <c r="G961" s="13">
        <v>50</v>
      </c>
      <c r="H961" s="14"/>
      <c r="I961" s="61">
        <v>0.49199999999999999</v>
      </c>
      <c r="J961" s="12">
        <f t="shared" si="58"/>
        <v>0</v>
      </c>
      <c r="K961" s="11">
        <f t="shared" si="56"/>
        <v>0.49199999999999999</v>
      </c>
      <c r="L961" s="70"/>
      <c r="M961" s="9">
        <f t="shared" si="57"/>
        <v>39.36</v>
      </c>
      <c r="N961" s="9">
        <f t="shared" si="59"/>
        <v>39.36</v>
      </c>
    </row>
    <row r="962" spans="1:14" s="8" customFormat="1" ht="15" customHeight="1">
      <c r="A962" s="44" t="s">
        <v>1897</v>
      </c>
      <c r="C962" s="47">
        <v>6263818</v>
      </c>
      <c r="D962" s="56" t="s">
        <v>340</v>
      </c>
      <c r="E962" s="13" t="s">
        <v>0</v>
      </c>
      <c r="F962" s="13">
        <v>48</v>
      </c>
      <c r="G962" s="13">
        <v>50</v>
      </c>
      <c r="H962" s="14"/>
      <c r="I962" s="61">
        <v>0.6</v>
      </c>
      <c r="J962" s="12">
        <f t="shared" si="58"/>
        <v>0</v>
      </c>
      <c r="K962" s="11">
        <f t="shared" si="56"/>
        <v>0.6</v>
      </c>
      <c r="L962" s="70"/>
      <c r="M962" s="9">
        <f t="shared" si="57"/>
        <v>48</v>
      </c>
      <c r="N962" s="9">
        <f t="shared" si="59"/>
        <v>48</v>
      </c>
    </row>
    <row r="963" spans="1:14" s="8" customFormat="1" ht="15" customHeight="1">
      <c r="A963" s="44" t="s">
        <v>1898</v>
      </c>
      <c r="C963" s="47">
        <v>6263820</v>
      </c>
      <c r="D963" s="56" t="s">
        <v>339</v>
      </c>
      <c r="E963" s="13" t="s">
        <v>0</v>
      </c>
      <c r="F963" s="13">
        <v>55</v>
      </c>
      <c r="G963" s="13">
        <v>50</v>
      </c>
      <c r="H963" s="14"/>
      <c r="I963" s="61">
        <v>0.74399999999999999</v>
      </c>
      <c r="J963" s="12">
        <f t="shared" si="58"/>
        <v>0</v>
      </c>
      <c r="K963" s="11">
        <f t="shared" si="56"/>
        <v>0.74399999999999999</v>
      </c>
      <c r="L963" s="70"/>
      <c r="M963" s="9">
        <f t="shared" si="57"/>
        <v>59.52</v>
      </c>
      <c r="N963" s="9">
        <f t="shared" si="59"/>
        <v>59.52</v>
      </c>
    </row>
    <row r="964" spans="1:14" s="8" customFormat="1" ht="15" customHeight="1">
      <c r="A964" s="44" t="s">
        <v>1899</v>
      </c>
      <c r="C964" s="47">
        <v>6267805</v>
      </c>
      <c r="D964" s="56" t="s">
        <v>338</v>
      </c>
      <c r="E964" s="13" t="s">
        <v>0</v>
      </c>
      <c r="F964" s="13">
        <v>13</v>
      </c>
      <c r="G964" s="13">
        <v>100</v>
      </c>
      <c r="H964" s="14" t="s">
        <v>62</v>
      </c>
      <c r="I964" s="61">
        <v>0.88</v>
      </c>
      <c r="J964" s="12">
        <f t="shared" si="58"/>
        <v>0</v>
      </c>
      <c r="K964" s="11">
        <f t="shared" si="56"/>
        <v>0.88</v>
      </c>
      <c r="L964" s="70"/>
      <c r="M964" s="9">
        <f t="shared" si="57"/>
        <v>70.400000000000006</v>
      </c>
      <c r="N964" s="9">
        <f t="shared" si="59"/>
        <v>70.400000000000006</v>
      </c>
    </row>
    <row r="965" spans="1:14" s="8" customFormat="1" ht="15" customHeight="1">
      <c r="A965" s="44" t="s">
        <v>1900</v>
      </c>
      <c r="C965" s="47">
        <v>6267808</v>
      </c>
      <c r="D965" s="56" t="s">
        <v>337</v>
      </c>
      <c r="E965" s="13" t="s">
        <v>0</v>
      </c>
      <c r="F965" s="13">
        <v>20</v>
      </c>
      <c r="G965" s="13">
        <v>100</v>
      </c>
      <c r="H965" s="14" t="s">
        <v>62</v>
      </c>
      <c r="I965" s="61">
        <v>1.4039999999999999</v>
      </c>
      <c r="J965" s="12">
        <f t="shared" si="58"/>
        <v>0</v>
      </c>
      <c r="K965" s="11">
        <f t="shared" si="56"/>
        <v>1.4039999999999999</v>
      </c>
      <c r="L965" s="70"/>
      <c r="M965" s="9">
        <f t="shared" si="57"/>
        <v>112.32000000000001</v>
      </c>
      <c r="N965" s="9">
        <f t="shared" si="59"/>
        <v>112.32</v>
      </c>
    </row>
    <row r="966" spans="1:14" s="8" customFormat="1" ht="15" customHeight="1">
      <c r="A966" s="44" t="s">
        <v>1901</v>
      </c>
      <c r="C966" s="47">
        <v>6267810</v>
      </c>
      <c r="D966" s="56" t="s">
        <v>336</v>
      </c>
      <c r="E966" s="13" t="s">
        <v>0</v>
      </c>
      <c r="F966" s="13">
        <v>27</v>
      </c>
      <c r="G966" s="13">
        <v>100</v>
      </c>
      <c r="H966" s="14" t="s">
        <v>62</v>
      </c>
      <c r="I966" s="61">
        <v>1.548</v>
      </c>
      <c r="J966" s="12">
        <f t="shared" si="58"/>
        <v>0</v>
      </c>
      <c r="K966" s="11">
        <f t="shared" si="56"/>
        <v>1.548</v>
      </c>
      <c r="L966" s="70"/>
      <c r="M966" s="9">
        <f t="shared" si="57"/>
        <v>123.84</v>
      </c>
      <c r="N966" s="9">
        <f t="shared" si="59"/>
        <v>123.84</v>
      </c>
    </row>
    <row r="967" spans="1:14" s="8" customFormat="1" ht="15" customHeight="1">
      <c r="A967" s="44" t="s">
        <v>1902</v>
      </c>
      <c r="C967" s="47">
        <v>6267812</v>
      </c>
      <c r="D967" s="56" t="s">
        <v>335</v>
      </c>
      <c r="E967" s="13" t="s">
        <v>0</v>
      </c>
      <c r="F967" s="13">
        <v>30</v>
      </c>
      <c r="G967" s="13">
        <v>100</v>
      </c>
      <c r="H967" s="14" t="s">
        <v>62</v>
      </c>
      <c r="I967" s="61">
        <v>1.83</v>
      </c>
      <c r="J967" s="12">
        <f t="shared" si="58"/>
        <v>0</v>
      </c>
      <c r="K967" s="11">
        <f t="shared" si="56"/>
        <v>1.83</v>
      </c>
      <c r="L967" s="70"/>
      <c r="M967" s="9">
        <f t="shared" si="57"/>
        <v>146.4</v>
      </c>
      <c r="N967" s="9">
        <f t="shared" si="59"/>
        <v>146.4</v>
      </c>
    </row>
    <row r="968" spans="1:14" s="8" customFormat="1" ht="15" customHeight="1">
      <c r="A968" s="44" t="s">
        <v>1903</v>
      </c>
      <c r="C968" s="47">
        <v>6267816</v>
      </c>
      <c r="D968" s="56" t="s">
        <v>334</v>
      </c>
      <c r="E968" s="13" t="s">
        <v>0</v>
      </c>
      <c r="F968" s="13">
        <v>44</v>
      </c>
      <c r="G968" s="13">
        <v>50</v>
      </c>
      <c r="H968" s="14" t="s">
        <v>62</v>
      </c>
      <c r="I968" s="61">
        <v>4.25</v>
      </c>
      <c r="J968" s="12">
        <f t="shared" si="58"/>
        <v>0</v>
      </c>
      <c r="K968" s="11">
        <f t="shared" si="56"/>
        <v>4.25</v>
      </c>
      <c r="L968" s="70"/>
      <c r="M968" s="9">
        <f t="shared" si="57"/>
        <v>340</v>
      </c>
      <c r="N968" s="9">
        <f t="shared" si="59"/>
        <v>340</v>
      </c>
    </row>
    <row r="969" spans="1:14" s="8" customFormat="1" ht="15" customHeight="1">
      <c r="A969" s="44" t="s">
        <v>1904</v>
      </c>
      <c r="C969" s="47">
        <v>6283006</v>
      </c>
      <c r="D969" s="56" t="s">
        <v>333</v>
      </c>
      <c r="E969" s="13" t="s">
        <v>0</v>
      </c>
      <c r="F969" s="13">
        <v>20</v>
      </c>
      <c r="G969" s="13">
        <v>50</v>
      </c>
      <c r="H969" s="14"/>
      <c r="I969" s="61">
        <v>0.33</v>
      </c>
      <c r="J969" s="12">
        <f t="shared" si="58"/>
        <v>0</v>
      </c>
      <c r="K969" s="11">
        <f t="shared" si="56"/>
        <v>0.33</v>
      </c>
      <c r="L969" s="70"/>
      <c r="M969" s="9">
        <f t="shared" si="57"/>
        <v>26.400000000000002</v>
      </c>
      <c r="N969" s="9">
        <f t="shared" si="59"/>
        <v>26.4</v>
      </c>
    </row>
    <row r="970" spans="1:14" s="8" customFormat="1" ht="15" customHeight="1">
      <c r="A970" s="44" t="s">
        <v>1905</v>
      </c>
      <c r="C970" s="47">
        <v>6283008</v>
      </c>
      <c r="D970" s="56" t="s">
        <v>332</v>
      </c>
      <c r="E970" s="13" t="s">
        <v>0</v>
      </c>
      <c r="F970" s="13">
        <v>26</v>
      </c>
      <c r="G970" s="13">
        <v>50</v>
      </c>
      <c r="H970" s="14"/>
      <c r="I970" s="61">
        <v>0.35</v>
      </c>
      <c r="J970" s="12">
        <f t="shared" si="58"/>
        <v>0</v>
      </c>
      <c r="K970" s="11">
        <f t="shared" si="56"/>
        <v>0.35</v>
      </c>
      <c r="L970" s="70"/>
      <c r="M970" s="9">
        <f t="shared" si="57"/>
        <v>28</v>
      </c>
      <c r="N970" s="9">
        <f t="shared" si="59"/>
        <v>28</v>
      </c>
    </row>
    <row r="971" spans="1:14" s="8" customFormat="1" ht="15" customHeight="1">
      <c r="A971" s="44" t="s">
        <v>1906</v>
      </c>
      <c r="C971" s="47">
        <v>6283010</v>
      </c>
      <c r="D971" s="56" t="s">
        <v>331</v>
      </c>
      <c r="E971" s="13" t="s">
        <v>0</v>
      </c>
      <c r="F971" s="13">
        <v>39</v>
      </c>
      <c r="G971" s="13">
        <v>50</v>
      </c>
      <c r="H971" s="14"/>
      <c r="I971" s="61">
        <v>0.45</v>
      </c>
      <c r="J971" s="12">
        <f t="shared" si="58"/>
        <v>0</v>
      </c>
      <c r="K971" s="11">
        <f t="shared" si="56"/>
        <v>0.45</v>
      </c>
      <c r="L971" s="70"/>
      <c r="M971" s="9">
        <f t="shared" si="57"/>
        <v>36</v>
      </c>
      <c r="N971" s="9">
        <f t="shared" si="59"/>
        <v>36</v>
      </c>
    </row>
    <row r="972" spans="1:14" s="8" customFormat="1" ht="15" customHeight="1">
      <c r="A972" s="44" t="s">
        <v>1907</v>
      </c>
      <c r="C972" s="47">
        <v>6283011</v>
      </c>
      <c r="D972" s="56" t="s">
        <v>330</v>
      </c>
      <c r="E972" s="13" t="s">
        <v>0</v>
      </c>
      <c r="F972" s="13">
        <v>44</v>
      </c>
      <c r="G972" s="13">
        <v>50</v>
      </c>
      <c r="H972" s="14"/>
      <c r="I972" s="61">
        <v>0.57999999999999996</v>
      </c>
      <c r="J972" s="12">
        <f t="shared" si="58"/>
        <v>0</v>
      </c>
      <c r="K972" s="11">
        <f t="shared" si="56"/>
        <v>0.57999999999999996</v>
      </c>
      <c r="L972" s="70"/>
      <c r="M972" s="9">
        <f t="shared" si="57"/>
        <v>46.4</v>
      </c>
      <c r="N972" s="9">
        <f t="shared" si="59"/>
        <v>46.4</v>
      </c>
    </row>
    <row r="973" spans="1:14" s="8" customFormat="1" ht="15" customHeight="1">
      <c r="A973" s="44" t="s">
        <v>1908</v>
      </c>
      <c r="C973" s="47">
        <v>6283012</v>
      </c>
      <c r="D973" s="56" t="s">
        <v>329</v>
      </c>
      <c r="E973" s="13" t="s">
        <v>0</v>
      </c>
      <c r="F973" s="13">
        <v>50</v>
      </c>
      <c r="G973" s="13">
        <v>50</v>
      </c>
      <c r="H973" s="14"/>
      <c r="I973" s="61">
        <v>0.61199999999999999</v>
      </c>
      <c r="J973" s="12">
        <f t="shared" si="58"/>
        <v>0</v>
      </c>
      <c r="K973" s="11">
        <f t="shared" si="56"/>
        <v>0.61199999999999999</v>
      </c>
      <c r="L973" s="70"/>
      <c r="M973" s="9">
        <f t="shared" si="57"/>
        <v>48.96</v>
      </c>
      <c r="N973" s="9">
        <f t="shared" si="59"/>
        <v>48.96</v>
      </c>
    </row>
    <row r="974" spans="1:14" s="8" customFormat="1" ht="15" customHeight="1">
      <c r="A974" s="44" t="s">
        <v>1909</v>
      </c>
      <c r="C974" s="47">
        <v>6283014</v>
      </c>
      <c r="D974" s="56" t="s">
        <v>328</v>
      </c>
      <c r="E974" s="13" t="s">
        <v>0</v>
      </c>
      <c r="F974" s="13">
        <v>58</v>
      </c>
      <c r="G974" s="13">
        <v>50</v>
      </c>
      <c r="H974" s="14"/>
      <c r="I974" s="61">
        <v>0.69</v>
      </c>
      <c r="J974" s="12">
        <f t="shared" si="58"/>
        <v>0</v>
      </c>
      <c r="K974" s="11">
        <f t="shared" si="56"/>
        <v>0.69</v>
      </c>
      <c r="L974" s="70"/>
      <c r="M974" s="9">
        <f t="shared" si="57"/>
        <v>55.2</v>
      </c>
      <c r="N974" s="9">
        <f t="shared" si="59"/>
        <v>55.2</v>
      </c>
    </row>
    <row r="975" spans="1:14" s="8" customFormat="1" ht="15" customHeight="1">
      <c r="A975" s="44" t="s">
        <v>1910</v>
      </c>
      <c r="C975" s="47">
        <v>6283018</v>
      </c>
      <c r="D975" s="56" t="s">
        <v>327</v>
      </c>
      <c r="E975" s="13" t="s">
        <v>0</v>
      </c>
      <c r="F975" s="13">
        <v>78</v>
      </c>
      <c r="G975" s="13">
        <v>50</v>
      </c>
      <c r="H975" s="14"/>
      <c r="I975" s="61">
        <v>0.98399999999999999</v>
      </c>
      <c r="J975" s="12">
        <f t="shared" si="58"/>
        <v>0</v>
      </c>
      <c r="K975" s="11">
        <f t="shared" si="56"/>
        <v>0.98399999999999999</v>
      </c>
      <c r="L975" s="70"/>
      <c r="M975" s="9">
        <f t="shared" si="57"/>
        <v>78.72</v>
      </c>
      <c r="N975" s="9">
        <f t="shared" si="59"/>
        <v>78.72</v>
      </c>
    </row>
    <row r="976" spans="1:14" s="8" customFormat="1" ht="15" customHeight="1">
      <c r="A976" s="44" t="s">
        <v>1911</v>
      </c>
      <c r="C976" s="47">
        <v>6283020</v>
      </c>
      <c r="D976" s="56" t="s">
        <v>326</v>
      </c>
      <c r="E976" s="13" t="s">
        <v>0</v>
      </c>
      <c r="F976" s="13">
        <v>92</v>
      </c>
      <c r="G976" s="13">
        <v>50</v>
      </c>
      <c r="H976" s="14"/>
      <c r="I976" s="61">
        <v>1.0920000000000001</v>
      </c>
      <c r="J976" s="12">
        <f t="shared" si="58"/>
        <v>0</v>
      </c>
      <c r="K976" s="11">
        <f t="shared" ref="K976:K1037" si="60">I976*((100-J976)/100)</f>
        <v>1.0920000000000001</v>
      </c>
      <c r="L976" s="70"/>
      <c r="M976" s="9">
        <f t="shared" ref="M976:M1007" si="61">_xlfn.CEILING.MATH(I976*$N$2,0.02)</f>
        <v>87.36</v>
      </c>
      <c r="N976" s="9">
        <f t="shared" si="59"/>
        <v>87.36</v>
      </c>
    </row>
    <row r="977" spans="1:14" s="8" customFormat="1" ht="15" customHeight="1">
      <c r="A977" s="44" t="s">
        <v>1912</v>
      </c>
      <c r="C977" s="47">
        <v>6283210</v>
      </c>
      <c r="D977" s="56" t="s">
        <v>325</v>
      </c>
      <c r="E977" s="13" t="s">
        <v>0</v>
      </c>
      <c r="F977" s="13">
        <v>53</v>
      </c>
      <c r="G977" s="13">
        <v>50</v>
      </c>
      <c r="H977" s="14"/>
      <c r="I977" s="61">
        <v>2.08</v>
      </c>
      <c r="J977" s="12">
        <f t="shared" si="58"/>
        <v>0</v>
      </c>
      <c r="K977" s="11">
        <f t="shared" si="60"/>
        <v>2.08</v>
      </c>
      <c r="L977" s="70"/>
      <c r="M977" s="9">
        <f t="shared" si="61"/>
        <v>166.4</v>
      </c>
      <c r="N977" s="9">
        <f t="shared" si="59"/>
        <v>166.4</v>
      </c>
    </row>
    <row r="978" spans="1:14" s="8" customFormat="1" ht="15" customHeight="1">
      <c r="A978" s="44" t="s">
        <v>1913</v>
      </c>
      <c r="C978" s="47">
        <v>6283212</v>
      </c>
      <c r="D978" s="56" t="s">
        <v>324</v>
      </c>
      <c r="E978" s="13" t="s">
        <v>0</v>
      </c>
      <c r="F978" s="13">
        <v>77</v>
      </c>
      <c r="G978" s="13">
        <v>50</v>
      </c>
      <c r="H978" s="14"/>
      <c r="I978" s="61">
        <v>2.4900000000000002</v>
      </c>
      <c r="J978" s="12">
        <f t="shared" si="58"/>
        <v>0</v>
      </c>
      <c r="K978" s="11">
        <f t="shared" si="60"/>
        <v>2.4900000000000002</v>
      </c>
      <c r="L978" s="70"/>
      <c r="M978" s="9">
        <f t="shared" si="61"/>
        <v>199.20000000000002</v>
      </c>
      <c r="N978" s="9">
        <f t="shared" si="59"/>
        <v>199.2</v>
      </c>
    </row>
    <row r="979" spans="1:14" s="8" customFormat="1" ht="15" customHeight="1">
      <c r="A979" s="44" t="s">
        <v>1914</v>
      </c>
      <c r="C979" s="47">
        <v>6283214</v>
      </c>
      <c r="D979" s="56" t="s">
        <v>323</v>
      </c>
      <c r="E979" s="13" t="s">
        <v>0</v>
      </c>
      <c r="F979" s="13">
        <v>80</v>
      </c>
      <c r="G979" s="13">
        <v>50</v>
      </c>
      <c r="H979" s="14"/>
      <c r="I979" s="61">
        <v>2.5919999999999996</v>
      </c>
      <c r="J979" s="12">
        <f t="shared" ref="J979:J1010" si="62">$J$13</f>
        <v>0</v>
      </c>
      <c r="K979" s="11">
        <f t="shared" si="60"/>
        <v>2.5919999999999996</v>
      </c>
      <c r="L979" s="70"/>
      <c r="M979" s="9">
        <f t="shared" si="61"/>
        <v>207.36</v>
      </c>
      <c r="N979" s="9">
        <f t="shared" si="59"/>
        <v>207.36</v>
      </c>
    </row>
    <row r="980" spans="1:14" s="8" customFormat="1">
      <c r="A980" s="44" t="s">
        <v>2406</v>
      </c>
      <c r="C980" s="47">
        <v>62680810</v>
      </c>
      <c r="D980" s="56" t="s">
        <v>35</v>
      </c>
      <c r="E980" s="13" t="s">
        <v>0</v>
      </c>
      <c r="F980" s="13">
        <v>28</v>
      </c>
      <c r="G980" s="13">
        <v>500</v>
      </c>
      <c r="H980" s="14" t="s">
        <v>1</v>
      </c>
      <c r="I980" s="61">
        <v>0.96</v>
      </c>
      <c r="J980" s="12">
        <f t="shared" si="62"/>
        <v>0</v>
      </c>
      <c r="K980" s="11">
        <f t="shared" si="60"/>
        <v>0.96</v>
      </c>
      <c r="L980" s="70"/>
      <c r="M980" s="9">
        <f t="shared" si="61"/>
        <v>76.8</v>
      </c>
      <c r="N980" s="9">
        <f t="shared" si="59"/>
        <v>76.8</v>
      </c>
    </row>
    <row r="981" spans="1:14" s="8" customFormat="1">
      <c r="A981" s="44" t="s">
        <v>2407</v>
      </c>
      <c r="C981" s="47">
        <v>62680820</v>
      </c>
      <c r="D981" s="56" t="s">
        <v>34</v>
      </c>
      <c r="E981" s="13" t="s">
        <v>0</v>
      </c>
      <c r="F981" s="13">
        <v>54.5</v>
      </c>
      <c r="G981" s="13">
        <v>250</v>
      </c>
      <c r="H981" s="14" t="s">
        <v>1</v>
      </c>
      <c r="I981" s="61">
        <v>1.83</v>
      </c>
      <c r="J981" s="12">
        <f t="shared" si="62"/>
        <v>0</v>
      </c>
      <c r="K981" s="11">
        <f t="shared" si="60"/>
        <v>1.83</v>
      </c>
      <c r="L981" s="70"/>
      <c r="M981" s="9">
        <f t="shared" si="61"/>
        <v>146.4</v>
      </c>
      <c r="N981" s="9">
        <f t="shared" si="59"/>
        <v>146.4</v>
      </c>
    </row>
    <row r="982" spans="1:14" s="8" customFormat="1">
      <c r="A982" s="44" t="s">
        <v>2408</v>
      </c>
      <c r="C982" s="47">
        <v>62681010</v>
      </c>
      <c r="D982" s="56" t="s">
        <v>33</v>
      </c>
      <c r="E982" s="13" t="s">
        <v>0</v>
      </c>
      <c r="F982" s="13">
        <v>38.5</v>
      </c>
      <c r="G982" s="13">
        <v>500</v>
      </c>
      <c r="H982" s="14" t="s">
        <v>1</v>
      </c>
      <c r="I982" s="61">
        <v>1.29</v>
      </c>
      <c r="J982" s="12">
        <f t="shared" si="62"/>
        <v>0</v>
      </c>
      <c r="K982" s="11">
        <f t="shared" si="60"/>
        <v>1.29</v>
      </c>
      <c r="L982" s="70"/>
      <c r="M982" s="9">
        <f t="shared" si="61"/>
        <v>103.2</v>
      </c>
      <c r="N982" s="9">
        <f t="shared" ref="N982:N1043" si="63">M982*(100-J982)/100</f>
        <v>103.2</v>
      </c>
    </row>
    <row r="983" spans="1:14" s="8" customFormat="1">
      <c r="A983" s="44" t="s">
        <v>2409</v>
      </c>
      <c r="C983" s="47">
        <v>62681020</v>
      </c>
      <c r="D983" s="56" t="s">
        <v>32</v>
      </c>
      <c r="E983" s="13" t="s">
        <v>0</v>
      </c>
      <c r="F983" s="13">
        <v>92</v>
      </c>
      <c r="G983" s="13">
        <v>250</v>
      </c>
      <c r="H983" s="14" t="s">
        <v>1</v>
      </c>
      <c r="I983" s="61">
        <v>2.99</v>
      </c>
      <c r="J983" s="12">
        <f t="shared" si="62"/>
        <v>0</v>
      </c>
      <c r="K983" s="11">
        <f t="shared" si="60"/>
        <v>2.99</v>
      </c>
      <c r="L983" s="70"/>
      <c r="M983" s="9">
        <f t="shared" si="61"/>
        <v>239.20000000000002</v>
      </c>
      <c r="N983" s="9">
        <f t="shared" si="63"/>
        <v>239.2</v>
      </c>
    </row>
    <row r="984" spans="1:14" s="8" customFormat="1" ht="15" customHeight="1">
      <c r="A984" s="44" t="s">
        <v>1915</v>
      </c>
      <c r="C984" s="47">
        <v>6287006</v>
      </c>
      <c r="D984" s="56" t="s">
        <v>322</v>
      </c>
      <c r="E984" s="13" t="s">
        <v>0</v>
      </c>
      <c r="F984" s="13">
        <v>26</v>
      </c>
      <c r="G984" s="13">
        <v>100</v>
      </c>
      <c r="H984" s="14" t="s">
        <v>62</v>
      </c>
      <c r="I984" s="61">
        <v>1.78</v>
      </c>
      <c r="J984" s="12">
        <f t="shared" si="62"/>
        <v>0</v>
      </c>
      <c r="K984" s="11">
        <f t="shared" si="60"/>
        <v>1.78</v>
      </c>
      <c r="L984" s="70"/>
      <c r="M984" s="9">
        <f t="shared" si="61"/>
        <v>142.4</v>
      </c>
      <c r="N984" s="9">
        <f t="shared" si="63"/>
        <v>142.4</v>
      </c>
    </row>
    <row r="985" spans="1:14" s="8" customFormat="1" ht="15" customHeight="1">
      <c r="A985" s="44" t="s">
        <v>1916</v>
      </c>
      <c r="C985" s="47">
        <v>6287008</v>
      </c>
      <c r="D985" s="56" t="s">
        <v>321</v>
      </c>
      <c r="E985" s="13" t="s">
        <v>0</v>
      </c>
      <c r="F985" s="13">
        <v>34</v>
      </c>
      <c r="G985" s="13">
        <v>100</v>
      </c>
      <c r="H985" s="14" t="s">
        <v>62</v>
      </c>
      <c r="I985" s="61">
        <v>1.95</v>
      </c>
      <c r="J985" s="12">
        <f t="shared" si="62"/>
        <v>0</v>
      </c>
      <c r="K985" s="11">
        <f t="shared" si="60"/>
        <v>1.95</v>
      </c>
      <c r="L985" s="70"/>
      <c r="M985" s="9">
        <f t="shared" si="61"/>
        <v>156</v>
      </c>
      <c r="N985" s="9">
        <f t="shared" si="63"/>
        <v>156</v>
      </c>
    </row>
    <row r="986" spans="1:14" s="8" customFormat="1" ht="15" customHeight="1">
      <c r="A986" s="44" t="s">
        <v>1917</v>
      </c>
      <c r="C986" s="47">
        <v>6287012</v>
      </c>
      <c r="D986" s="56" t="s">
        <v>320</v>
      </c>
      <c r="E986" s="13" t="s">
        <v>0</v>
      </c>
      <c r="F986" s="13">
        <v>53</v>
      </c>
      <c r="G986" s="13">
        <v>50</v>
      </c>
      <c r="H986" s="14" t="s">
        <v>62</v>
      </c>
      <c r="I986" s="61">
        <v>2.4900000000000002</v>
      </c>
      <c r="J986" s="12">
        <f t="shared" si="62"/>
        <v>0</v>
      </c>
      <c r="K986" s="11">
        <f t="shared" si="60"/>
        <v>2.4900000000000002</v>
      </c>
      <c r="L986" s="70"/>
      <c r="M986" s="9">
        <f t="shared" si="61"/>
        <v>199.20000000000002</v>
      </c>
      <c r="N986" s="9">
        <f t="shared" si="63"/>
        <v>199.2</v>
      </c>
    </row>
    <row r="987" spans="1:14" s="8" customFormat="1" ht="15" customHeight="1">
      <c r="A987" s="44" t="s">
        <v>1918</v>
      </c>
      <c r="C987" s="47">
        <v>6287016</v>
      </c>
      <c r="D987" s="56" t="s">
        <v>319</v>
      </c>
      <c r="E987" s="13" t="s">
        <v>0</v>
      </c>
      <c r="F987" s="13">
        <v>82</v>
      </c>
      <c r="G987" s="13">
        <v>50</v>
      </c>
      <c r="H987" s="14" t="s">
        <v>62</v>
      </c>
      <c r="I987" s="61">
        <v>4.1900000000000004</v>
      </c>
      <c r="J987" s="12">
        <f t="shared" si="62"/>
        <v>0</v>
      </c>
      <c r="K987" s="11">
        <f t="shared" si="60"/>
        <v>4.1900000000000004</v>
      </c>
      <c r="L987" s="70"/>
      <c r="M987" s="9">
        <f t="shared" si="61"/>
        <v>335.2</v>
      </c>
      <c r="N987" s="9">
        <f t="shared" si="63"/>
        <v>335.2</v>
      </c>
    </row>
    <row r="988" spans="1:14" s="8" customFormat="1" ht="25.5" customHeight="1">
      <c r="A988" s="44" t="s">
        <v>1919</v>
      </c>
      <c r="C988" s="47">
        <v>6293221</v>
      </c>
      <c r="D988" s="56" t="s">
        <v>318</v>
      </c>
      <c r="E988" s="13" t="s">
        <v>0</v>
      </c>
      <c r="F988" s="13">
        <v>1980</v>
      </c>
      <c r="G988" s="13">
        <v>10</v>
      </c>
      <c r="H988" s="14"/>
      <c r="I988" s="61">
        <v>53.52</v>
      </c>
      <c r="J988" s="12">
        <f t="shared" si="62"/>
        <v>0</v>
      </c>
      <c r="K988" s="11">
        <f t="shared" si="60"/>
        <v>53.52</v>
      </c>
      <c r="L988" s="70"/>
      <c r="M988" s="9">
        <f t="shared" si="61"/>
        <v>4281.6000000000004</v>
      </c>
      <c r="N988" s="9">
        <f t="shared" si="63"/>
        <v>4281.6000000000004</v>
      </c>
    </row>
    <row r="989" spans="1:14" s="8" customFormat="1" ht="25.5" customHeight="1">
      <c r="A989" s="44" t="s">
        <v>1920</v>
      </c>
      <c r="C989" s="47">
        <v>6293233</v>
      </c>
      <c r="D989" s="56" t="s">
        <v>317</v>
      </c>
      <c r="E989" s="13" t="s">
        <v>0</v>
      </c>
      <c r="F989" s="13">
        <v>4860</v>
      </c>
      <c r="G989" s="13">
        <v>5</v>
      </c>
      <c r="H989" s="14"/>
      <c r="I989" s="61">
        <v>107.9</v>
      </c>
      <c r="J989" s="12">
        <f t="shared" si="62"/>
        <v>0</v>
      </c>
      <c r="K989" s="11">
        <f t="shared" si="60"/>
        <v>107.9</v>
      </c>
      <c r="L989" s="70"/>
      <c r="M989" s="9">
        <f t="shared" si="61"/>
        <v>8632</v>
      </c>
      <c r="N989" s="9">
        <f t="shared" si="63"/>
        <v>8632</v>
      </c>
    </row>
    <row r="990" spans="1:14" s="8" customFormat="1" ht="15" customHeight="1">
      <c r="A990" s="44" t="s">
        <v>1921</v>
      </c>
      <c r="C990" s="47">
        <v>6303006</v>
      </c>
      <c r="D990" s="56" t="s">
        <v>3983</v>
      </c>
      <c r="E990" s="13" t="s">
        <v>0</v>
      </c>
      <c r="F990" s="13">
        <v>170</v>
      </c>
      <c r="G990" s="13">
        <v>100</v>
      </c>
      <c r="H990" s="14"/>
      <c r="I990" s="61">
        <v>1.752</v>
      </c>
      <c r="J990" s="12">
        <f t="shared" si="62"/>
        <v>0</v>
      </c>
      <c r="K990" s="11">
        <f t="shared" si="60"/>
        <v>1.752</v>
      </c>
      <c r="L990" s="70"/>
      <c r="M990" s="9">
        <f t="shared" si="61"/>
        <v>140.16</v>
      </c>
      <c r="N990" s="9">
        <f t="shared" si="63"/>
        <v>140.16</v>
      </c>
    </row>
    <row r="991" spans="1:14" s="8" customFormat="1" ht="15" customHeight="1">
      <c r="A991" s="44" t="s">
        <v>1922</v>
      </c>
      <c r="C991" s="47">
        <v>6303008</v>
      </c>
      <c r="D991" s="56" t="s">
        <v>3984</v>
      </c>
      <c r="E991" s="13" t="s">
        <v>0</v>
      </c>
      <c r="F991" s="13">
        <v>290</v>
      </c>
      <c r="G991" s="13">
        <v>50</v>
      </c>
      <c r="H991" s="14"/>
      <c r="I991" s="61">
        <v>2.39</v>
      </c>
      <c r="J991" s="12">
        <f t="shared" si="62"/>
        <v>0</v>
      </c>
      <c r="K991" s="11">
        <f t="shared" si="60"/>
        <v>2.39</v>
      </c>
      <c r="L991" s="70"/>
      <c r="M991" s="9">
        <f t="shared" si="61"/>
        <v>191.20000000000002</v>
      </c>
      <c r="N991" s="9">
        <f t="shared" si="63"/>
        <v>191.2</v>
      </c>
    </row>
    <row r="992" spans="1:14" s="8" customFormat="1" ht="15" customHeight="1">
      <c r="A992" s="44" t="s">
        <v>1923</v>
      </c>
      <c r="C992" s="47">
        <v>6303010</v>
      </c>
      <c r="D992" s="56" t="s">
        <v>3985</v>
      </c>
      <c r="E992" s="13" t="s">
        <v>0</v>
      </c>
      <c r="F992" s="13">
        <v>490</v>
      </c>
      <c r="G992" s="13">
        <v>25</v>
      </c>
      <c r="H992" s="14"/>
      <c r="I992" s="61">
        <v>3.63</v>
      </c>
      <c r="J992" s="12">
        <f t="shared" si="62"/>
        <v>0</v>
      </c>
      <c r="K992" s="11">
        <f t="shared" si="60"/>
        <v>3.63</v>
      </c>
      <c r="L992" s="70"/>
      <c r="M992" s="9">
        <f t="shared" si="61"/>
        <v>290.40000000000003</v>
      </c>
      <c r="N992" s="9">
        <f t="shared" si="63"/>
        <v>290.40000000000003</v>
      </c>
    </row>
    <row r="993" spans="1:14" s="8" customFormat="1" ht="15" customHeight="1">
      <c r="A993" s="44" t="s">
        <v>1924</v>
      </c>
      <c r="C993" s="47">
        <v>6303012</v>
      </c>
      <c r="D993" s="56" t="s">
        <v>3986</v>
      </c>
      <c r="E993" s="13" t="s">
        <v>0</v>
      </c>
      <c r="F993" s="13">
        <v>710</v>
      </c>
      <c r="G993" s="13">
        <v>20</v>
      </c>
      <c r="H993" s="14"/>
      <c r="I993" s="61">
        <v>5.0200000000000005</v>
      </c>
      <c r="J993" s="12">
        <f t="shared" si="62"/>
        <v>0</v>
      </c>
      <c r="K993" s="11">
        <f t="shared" si="60"/>
        <v>5.0200000000000005</v>
      </c>
      <c r="L993" s="70"/>
      <c r="M993" s="9">
        <f t="shared" si="61"/>
        <v>401.6</v>
      </c>
      <c r="N993" s="9">
        <f t="shared" si="63"/>
        <v>401.6</v>
      </c>
    </row>
    <row r="994" spans="1:14" s="8" customFormat="1" ht="15" customHeight="1">
      <c r="A994" s="44" t="s">
        <v>1925</v>
      </c>
      <c r="C994" s="47">
        <v>6303014</v>
      </c>
      <c r="D994" s="56" t="s">
        <v>3987</v>
      </c>
      <c r="E994" s="13" t="s">
        <v>0</v>
      </c>
      <c r="F994" s="13">
        <v>980</v>
      </c>
      <c r="G994" s="13">
        <v>10</v>
      </c>
      <c r="H994" s="14"/>
      <c r="I994" s="61">
        <v>15.06</v>
      </c>
      <c r="J994" s="12">
        <f t="shared" si="62"/>
        <v>0</v>
      </c>
      <c r="K994" s="11">
        <f t="shared" si="60"/>
        <v>15.06</v>
      </c>
      <c r="L994" s="70"/>
      <c r="M994" s="9">
        <f t="shared" si="61"/>
        <v>1204.8</v>
      </c>
      <c r="N994" s="9">
        <f t="shared" si="63"/>
        <v>1204.8</v>
      </c>
    </row>
    <row r="995" spans="1:14" s="8" customFormat="1" ht="15" customHeight="1">
      <c r="A995" s="44" t="s">
        <v>1926</v>
      </c>
      <c r="C995" s="47">
        <v>6303016</v>
      </c>
      <c r="D995" s="56" t="s">
        <v>3988</v>
      </c>
      <c r="E995" s="13" t="s">
        <v>0</v>
      </c>
      <c r="F995" s="13">
        <v>1310</v>
      </c>
      <c r="G995" s="13">
        <v>10</v>
      </c>
      <c r="H995" s="14"/>
      <c r="I995" s="61">
        <v>10.76</v>
      </c>
      <c r="J995" s="12">
        <f t="shared" si="62"/>
        <v>0</v>
      </c>
      <c r="K995" s="11">
        <f t="shared" si="60"/>
        <v>10.76</v>
      </c>
      <c r="L995" s="70"/>
      <c r="M995" s="9">
        <f t="shared" si="61"/>
        <v>860.80000000000007</v>
      </c>
      <c r="N995" s="9">
        <f t="shared" si="63"/>
        <v>860.8</v>
      </c>
    </row>
    <row r="996" spans="1:14" s="8" customFormat="1" ht="15" customHeight="1">
      <c r="A996" s="44" t="s">
        <v>1927</v>
      </c>
      <c r="C996" s="47">
        <v>6303206</v>
      </c>
      <c r="D996" s="56" t="s">
        <v>3989</v>
      </c>
      <c r="E996" s="13" t="s">
        <v>0</v>
      </c>
      <c r="F996" s="13">
        <v>340</v>
      </c>
      <c r="G996" s="13">
        <v>50</v>
      </c>
      <c r="H996" s="14"/>
      <c r="I996" s="61">
        <v>3.39</v>
      </c>
      <c r="J996" s="12">
        <f t="shared" si="62"/>
        <v>0</v>
      </c>
      <c r="K996" s="11">
        <f t="shared" si="60"/>
        <v>3.39</v>
      </c>
      <c r="L996" s="70"/>
      <c r="M996" s="9">
        <f t="shared" si="61"/>
        <v>271.2</v>
      </c>
      <c r="N996" s="9">
        <f t="shared" si="63"/>
        <v>271.2</v>
      </c>
    </row>
    <row r="997" spans="1:14" s="8" customFormat="1" ht="15" customHeight="1">
      <c r="A997" s="44" t="s">
        <v>1928</v>
      </c>
      <c r="C997" s="47">
        <v>6303208</v>
      </c>
      <c r="D997" s="56" t="s">
        <v>3990</v>
      </c>
      <c r="E997" s="13" t="s">
        <v>0</v>
      </c>
      <c r="F997" s="13">
        <v>620</v>
      </c>
      <c r="G997" s="13">
        <v>25</v>
      </c>
      <c r="H997" s="14"/>
      <c r="I997" s="61">
        <v>5.18</v>
      </c>
      <c r="J997" s="12">
        <f t="shared" si="62"/>
        <v>0</v>
      </c>
      <c r="K997" s="11">
        <f t="shared" si="60"/>
        <v>5.18</v>
      </c>
      <c r="L997" s="70"/>
      <c r="M997" s="9">
        <f t="shared" si="61"/>
        <v>414.40000000000003</v>
      </c>
      <c r="N997" s="9">
        <f t="shared" si="63"/>
        <v>414.4</v>
      </c>
    </row>
    <row r="998" spans="1:14" s="8" customFormat="1" ht="15" customHeight="1">
      <c r="A998" s="44" t="s">
        <v>1929</v>
      </c>
      <c r="C998" s="47">
        <v>6303210</v>
      </c>
      <c r="D998" s="56" t="s">
        <v>3991</v>
      </c>
      <c r="E998" s="13" t="s">
        <v>0</v>
      </c>
      <c r="F998" s="13">
        <v>980</v>
      </c>
      <c r="G998" s="13">
        <v>20</v>
      </c>
      <c r="H998" s="14"/>
      <c r="I998" s="61">
        <v>8.5</v>
      </c>
      <c r="J998" s="12">
        <f t="shared" si="62"/>
        <v>0</v>
      </c>
      <c r="K998" s="11">
        <f t="shared" si="60"/>
        <v>8.5</v>
      </c>
      <c r="L998" s="70"/>
      <c r="M998" s="9">
        <f t="shared" si="61"/>
        <v>680</v>
      </c>
      <c r="N998" s="9">
        <f t="shared" si="63"/>
        <v>680</v>
      </c>
    </row>
    <row r="999" spans="1:14" s="8" customFormat="1" ht="15" customHeight="1">
      <c r="A999" s="44" t="s">
        <v>1930</v>
      </c>
      <c r="C999" s="47">
        <v>6303212</v>
      </c>
      <c r="D999" s="56" t="s">
        <v>3992</v>
      </c>
      <c r="E999" s="13" t="s">
        <v>0</v>
      </c>
      <c r="F999" s="13">
        <v>1420</v>
      </c>
      <c r="G999" s="13">
        <v>15</v>
      </c>
      <c r="H999" s="14"/>
      <c r="I999" s="61">
        <v>10.38</v>
      </c>
      <c r="J999" s="12">
        <f t="shared" si="62"/>
        <v>0</v>
      </c>
      <c r="K999" s="11">
        <f t="shared" si="60"/>
        <v>10.38</v>
      </c>
      <c r="L999" s="70"/>
      <c r="M999" s="9">
        <f t="shared" si="61"/>
        <v>830.4</v>
      </c>
      <c r="N999" s="9">
        <f t="shared" si="63"/>
        <v>830.4</v>
      </c>
    </row>
    <row r="1000" spans="1:14" s="8" customFormat="1" ht="15" customHeight="1">
      <c r="A1000" s="44" t="s">
        <v>1931</v>
      </c>
      <c r="C1000" s="47">
        <v>6303216</v>
      </c>
      <c r="D1000" s="56" t="s">
        <v>3993</v>
      </c>
      <c r="E1000" s="13" t="s">
        <v>0</v>
      </c>
      <c r="F1000" s="13">
        <v>2620</v>
      </c>
      <c r="G1000" s="13">
        <v>10</v>
      </c>
      <c r="H1000" s="14"/>
      <c r="I1000" s="61">
        <v>21.56</v>
      </c>
      <c r="J1000" s="12">
        <f t="shared" si="62"/>
        <v>0</v>
      </c>
      <c r="K1000" s="11">
        <f t="shared" si="60"/>
        <v>21.56</v>
      </c>
      <c r="L1000" s="70"/>
      <c r="M1000" s="9">
        <f t="shared" si="61"/>
        <v>1724.8</v>
      </c>
      <c r="N1000" s="9">
        <f t="shared" si="63"/>
        <v>1724.8</v>
      </c>
    </row>
    <row r="1001" spans="1:14" s="8" customFormat="1" ht="15" customHeight="1">
      <c r="A1001" s="44" t="s">
        <v>1932</v>
      </c>
      <c r="C1001" s="47">
        <v>6303306</v>
      </c>
      <c r="D1001" s="56" t="s">
        <v>3994</v>
      </c>
      <c r="E1001" s="13" t="s">
        <v>0</v>
      </c>
      <c r="F1001" s="13">
        <v>510</v>
      </c>
      <c r="G1001" s="13">
        <v>50</v>
      </c>
      <c r="H1001" s="14"/>
      <c r="I1001" s="61">
        <v>5.09</v>
      </c>
      <c r="J1001" s="12">
        <f t="shared" si="62"/>
        <v>0</v>
      </c>
      <c r="K1001" s="11">
        <f t="shared" si="60"/>
        <v>5.09</v>
      </c>
      <c r="L1001" s="70"/>
      <c r="M1001" s="9">
        <f t="shared" si="61"/>
        <v>407.2</v>
      </c>
      <c r="N1001" s="9">
        <f t="shared" si="63"/>
        <v>407.2</v>
      </c>
    </row>
    <row r="1002" spans="1:14" s="8" customFormat="1" ht="15" customHeight="1">
      <c r="A1002" s="44" t="s">
        <v>1933</v>
      </c>
      <c r="C1002" s="47">
        <v>6303308</v>
      </c>
      <c r="D1002" s="56" t="s">
        <v>3995</v>
      </c>
      <c r="E1002" s="13" t="s">
        <v>0</v>
      </c>
      <c r="F1002" s="13">
        <v>930</v>
      </c>
      <c r="G1002" s="13">
        <v>25</v>
      </c>
      <c r="H1002" s="14"/>
      <c r="I1002" s="61">
        <v>7.3100000000000005</v>
      </c>
      <c r="J1002" s="12">
        <f t="shared" si="62"/>
        <v>0</v>
      </c>
      <c r="K1002" s="11">
        <f t="shared" si="60"/>
        <v>7.3100000000000005</v>
      </c>
      <c r="L1002" s="70"/>
      <c r="M1002" s="9">
        <f t="shared" si="61"/>
        <v>584.80000000000007</v>
      </c>
      <c r="N1002" s="9">
        <f t="shared" si="63"/>
        <v>584.80000000000007</v>
      </c>
    </row>
    <row r="1003" spans="1:14" s="8" customFormat="1" ht="15" customHeight="1">
      <c r="A1003" s="44" t="s">
        <v>1934</v>
      </c>
      <c r="C1003" s="47">
        <v>6303310</v>
      </c>
      <c r="D1003" s="56" t="s">
        <v>3996</v>
      </c>
      <c r="E1003" s="13" t="s">
        <v>0</v>
      </c>
      <c r="F1003" s="13">
        <v>1470</v>
      </c>
      <c r="G1003" s="13">
        <v>20</v>
      </c>
      <c r="H1003" s="14"/>
      <c r="I1003" s="61">
        <v>11.76</v>
      </c>
      <c r="J1003" s="12">
        <f t="shared" si="62"/>
        <v>0</v>
      </c>
      <c r="K1003" s="11">
        <f t="shared" si="60"/>
        <v>11.76</v>
      </c>
      <c r="L1003" s="70"/>
      <c r="M1003" s="9">
        <f t="shared" si="61"/>
        <v>940.80000000000007</v>
      </c>
      <c r="N1003" s="9">
        <f t="shared" si="63"/>
        <v>940.8</v>
      </c>
    </row>
    <row r="1004" spans="1:14" s="8" customFormat="1" ht="15" customHeight="1">
      <c r="A1004" s="44" t="s">
        <v>1935</v>
      </c>
      <c r="C1004" s="47">
        <v>6303312</v>
      </c>
      <c r="D1004" s="56" t="s">
        <v>3997</v>
      </c>
      <c r="E1004" s="13" t="s">
        <v>0</v>
      </c>
      <c r="F1004" s="13">
        <v>2130</v>
      </c>
      <c r="G1004" s="13">
        <v>15</v>
      </c>
      <c r="H1004" s="14"/>
      <c r="I1004" s="61">
        <v>16.52</v>
      </c>
      <c r="J1004" s="12">
        <f t="shared" si="62"/>
        <v>0</v>
      </c>
      <c r="K1004" s="11">
        <f t="shared" si="60"/>
        <v>16.52</v>
      </c>
      <c r="L1004" s="70"/>
      <c r="M1004" s="9">
        <f t="shared" si="61"/>
        <v>1321.6000000000001</v>
      </c>
      <c r="N1004" s="9">
        <f t="shared" si="63"/>
        <v>1321.6</v>
      </c>
    </row>
    <row r="1005" spans="1:14" s="8" customFormat="1" ht="15" customHeight="1">
      <c r="A1005" s="44" t="s">
        <v>1936</v>
      </c>
      <c r="C1005" s="47">
        <v>6303316</v>
      </c>
      <c r="D1005" s="56" t="s">
        <v>3998</v>
      </c>
      <c r="E1005" s="13" t="s">
        <v>0</v>
      </c>
      <c r="F1005" s="13">
        <v>3912</v>
      </c>
      <c r="G1005" s="13">
        <v>1</v>
      </c>
      <c r="H1005" s="14"/>
      <c r="I1005" s="61">
        <v>43.49</v>
      </c>
      <c r="J1005" s="12">
        <f t="shared" si="62"/>
        <v>0</v>
      </c>
      <c r="K1005" s="11">
        <f t="shared" si="60"/>
        <v>43.49</v>
      </c>
      <c r="L1005" s="70"/>
      <c r="M1005" s="9">
        <f t="shared" si="61"/>
        <v>3479.2000000000003</v>
      </c>
      <c r="N1005" s="9">
        <f t="shared" si="63"/>
        <v>3479.2</v>
      </c>
    </row>
    <row r="1006" spans="1:14" s="8" customFormat="1" ht="15.75" customHeight="1">
      <c r="A1006" s="44" t="s">
        <v>2410</v>
      </c>
      <c r="C1006" s="47">
        <v>63081008</v>
      </c>
      <c r="D1006" s="56" t="s">
        <v>1237</v>
      </c>
      <c r="E1006" s="13" t="s">
        <v>0</v>
      </c>
      <c r="F1006" s="13">
        <v>310</v>
      </c>
      <c r="G1006" s="13">
        <v>50</v>
      </c>
      <c r="H1006" s="14" t="s">
        <v>1</v>
      </c>
      <c r="I1006" s="61">
        <v>10.620000000000001</v>
      </c>
      <c r="J1006" s="12">
        <f t="shared" si="62"/>
        <v>0</v>
      </c>
      <c r="K1006" s="11">
        <f t="shared" si="60"/>
        <v>10.620000000000001</v>
      </c>
      <c r="L1006" s="70"/>
      <c r="M1006" s="9">
        <f t="shared" si="61"/>
        <v>849.6</v>
      </c>
      <c r="N1006" s="9">
        <f t="shared" si="63"/>
        <v>849.6</v>
      </c>
    </row>
    <row r="1007" spans="1:14" s="8" customFormat="1" ht="15.75" customHeight="1">
      <c r="A1007" s="44" t="s">
        <v>2411</v>
      </c>
      <c r="C1007" s="47">
        <v>63082008</v>
      </c>
      <c r="D1007" s="56" t="s">
        <v>1238</v>
      </c>
      <c r="E1007" s="13" t="s">
        <v>0</v>
      </c>
      <c r="F1007" s="13">
        <v>620</v>
      </c>
      <c r="G1007" s="13">
        <v>25</v>
      </c>
      <c r="H1007" s="14" t="s">
        <v>1</v>
      </c>
      <c r="I1007" s="61">
        <v>21.150000000000002</v>
      </c>
      <c r="J1007" s="12">
        <f t="shared" si="62"/>
        <v>0</v>
      </c>
      <c r="K1007" s="11">
        <f t="shared" si="60"/>
        <v>21.150000000000002</v>
      </c>
      <c r="L1007" s="70"/>
      <c r="M1007" s="9">
        <f t="shared" si="61"/>
        <v>1692</v>
      </c>
      <c r="N1007" s="9">
        <f t="shared" si="63"/>
        <v>1692</v>
      </c>
    </row>
    <row r="1008" spans="1:14" s="8" customFormat="1" ht="15.75" customHeight="1">
      <c r="A1008" s="44" t="s">
        <v>2412</v>
      </c>
      <c r="C1008" s="47">
        <v>63081010</v>
      </c>
      <c r="D1008" s="56" t="s">
        <v>1239</v>
      </c>
      <c r="E1008" s="13" t="s">
        <v>0</v>
      </c>
      <c r="F1008" s="13">
        <v>490</v>
      </c>
      <c r="G1008" s="13">
        <v>25</v>
      </c>
      <c r="H1008" s="14" t="s">
        <v>1</v>
      </c>
      <c r="I1008" s="61">
        <v>15.24</v>
      </c>
      <c r="J1008" s="12">
        <f t="shared" si="62"/>
        <v>0</v>
      </c>
      <c r="K1008" s="11">
        <f t="shared" si="60"/>
        <v>15.24</v>
      </c>
      <c r="L1008" s="70"/>
      <c r="M1008" s="9">
        <f t="shared" ref="M1008:M1037" si="64">_xlfn.CEILING.MATH(I1008*$N$2,0.02)</f>
        <v>1219.2</v>
      </c>
      <c r="N1008" s="9">
        <f t="shared" si="63"/>
        <v>1219.2</v>
      </c>
    </row>
    <row r="1009" spans="1:14" s="8" customFormat="1" ht="15.75" customHeight="1">
      <c r="A1009" s="44" t="s">
        <v>2413</v>
      </c>
      <c r="C1009" s="47">
        <v>63082010</v>
      </c>
      <c r="D1009" s="56" t="s">
        <v>1240</v>
      </c>
      <c r="E1009" s="13" t="s">
        <v>0</v>
      </c>
      <c r="F1009" s="13">
        <v>980</v>
      </c>
      <c r="G1009" s="13">
        <v>20</v>
      </c>
      <c r="H1009" s="14" t="s">
        <v>1</v>
      </c>
      <c r="I1009" s="61">
        <v>30.48</v>
      </c>
      <c r="J1009" s="12">
        <f t="shared" si="62"/>
        <v>0</v>
      </c>
      <c r="K1009" s="11">
        <f t="shared" si="60"/>
        <v>30.48</v>
      </c>
      <c r="L1009" s="70"/>
      <c r="M1009" s="9">
        <f t="shared" si="64"/>
        <v>2438.4</v>
      </c>
      <c r="N1009" s="9">
        <f t="shared" si="63"/>
        <v>2438.4</v>
      </c>
    </row>
    <row r="1010" spans="1:14" s="8" customFormat="1" ht="15.75" customHeight="1">
      <c r="A1010" s="44" t="s">
        <v>2414</v>
      </c>
      <c r="C1010" s="47">
        <v>63081012</v>
      </c>
      <c r="D1010" s="56" t="s">
        <v>1241</v>
      </c>
      <c r="E1010" s="13" t="s">
        <v>0</v>
      </c>
      <c r="F1010" s="13">
        <v>728</v>
      </c>
      <c r="G1010" s="13">
        <v>20</v>
      </c>
      <c r="H1010" s="14" t="s">
        <v>1</v>
      </c>
      <c r="I1010" s="61">
        <v>24.2</v>
      </c>
      <c r="J1010" s="12">
        <f t="shared" si="62"/>
        <v>0</v>
      </c>
      <c r="K1010" s="11">
        <f t="shared" si="60"/>
        <v>24.2</v>
      </c>
      <c r="L1010" s="70"/>
      <c r="M1010" s="9">
        <f t="shared" si="64"/>
        <v>1936</v>
      </c>
      <c r="N1010" s="9">
        <f t="shared" si="63"/>
        <v>1936</v>
      </c>
    </row>
    <row r="1011" spans="1:14" s="8" customFormat="1" ht="15.75" customHeight="1">
      <c r="A1011" s="44" t="s">
        <v>2415</v>
      </c>
      <c r="C1011" s="47">
        <v>63082012</v>
      </c>
      <c r="D1011" s="56" t="s">
        <v>1242</v>
      </c>
      <c r="E1011" s="13" t="s">
        <v>0</v>
      </c>
      <c r="F1011" s="13">
        <v>1420</v>
      </c>
      <c r="G1011" s="13">
        <v>15</v>
      </c>
      <c r="H1011" s="14" t="s">
        <v>1</v>
      </c>
      <c r="I1011" s="61">
        <v>48.4</v>
      </c>
      <c r="J1011" s="12">
        <f t="shared" ref="J1011:J1040" si="65">$J$13</f>
        <v>0</v>
      </c>
      <c r="K1011" s="11">
        <f t="shared" si="60"/>
        <v>48.4</v>
      </c>
      <c r="L1011" s="70"/>
      <c r="M1011" s="9">
        <f t="shared" si="64"/>
        <v>3872</v>
      </c>
      <c r="N1011" s="9">
        <f t="shared" si="63"/>
        <v>3872</v>
      </c>
    </row>
    <row r="1012" spans="1:14" s="8" customFormat="1" ht="15.75" customHeight="1">
      <c r="A1012" s="44" t="s">
        <v>2416</v>
      </c>
      <c r="C1012" s="47">
        <v>63081016</v>
      </c>
      <c r="D1012" s="56" t="s">
        <v>1243</v>
      </c>
      <c r="E1012" s="13" t="s">
        <v>0</v>
      </c>
      <c r="F1012" s="13">
        <v>1310</v>
      </c>
      <c r="G1012" s="13">
        <v>20</v>
      </c>
      <c r="H1012" s="14" t="s">
        <v>1</v>
      </c>
      <c r="I1012" s="61">
        <v>42.2</v>
      </c>
      <c r="J1012" s="12">
        <f t="shared" si="65"/>
        <v>0</v>
      </c>
      <c r="K1012" s="11">
        <f t="shared" si="60"/>
        <v>42.2</v>
      </c>
      <c r="L1012" s="70"/>
      <c r="M1012" s="9">
        <f t="shared" si="64"/>
        <v>3376</v>
      </c>
      <c r="N1012" s="9">
        <f t="shared" si="63"/>
        <v>3376</v>
      </c>
    </row>
    <row r="1013" spans="1:14" s="8" customFormat="1" ht="15.75" customHeight="1">
      <c r="A1013" s="44" t="s">
        <v>2748</v>
      </c>
      <c r="C1013" s="47">
        <v>63082016</v>
      </c>
      <c r="D1013" s="56" t="s">
        <v>2749</v>
      </c>
      <c r="E1013" s="13" t="s">
        <v>0</v>
      </c>
      <c r="F1013" s="13">
        <v>2622</v>
      </c>
      <c r="G1013" s="13">
        <v>10</v>
      </c>
      <c r="H1013" s="14" t="s">
        <v>1</v>
      </c>
      <c r="I1013" s="61">
        <v>83.34</v>
      </c>
      <c r="J1013" s="12">
        <f t="shared" si="65"/>
        <v>0</v>
      </c>
      <c r="K1013" s="11">
        <f t="shared" si="60"/>
        <v>83.34</v>
      </c>
      <c r="L1013" s="70"/>
      <c r="M1013" s="9">
        <f t="shared" si="64"/>
        <v>6667.2</v>
      </c>
      <c r="N1013" s="9">
        <f t="shared" si="63"/>
        <v>6667.2</v>
      </c>
    </row>
    <row r="1014" spans="1:14" s="8" customFormat="1" ht="15.75" customHeight="1">
      <c r="A1014" s="44" t="s">
        <v>2417</v>
      </c>
      <c r="C1014" s="47">
        <v>63181010</v>
      </c>
      <c r="D1014" s="56" t="s">
        <v>31</v>
      </c>
      <c r="E1014" s="13" t="s">
        <v>0</v>
      </c>
      <c r="F1014" s="13">
        <v>30</v>
      </c>
      <c r="G1014" s="13">
        <v>100</v>
      </c>
      <c r="H1014" s="14" t="s">
        <v>1</v>
      </c>
      <c r="I1014" s="61">
        <v>3.8519999999999999</v>
      </c>
      <c r="J1014" s="12">
        <f t="shared" si="65"/>
        <v>0</v>
      </c>
      <c r="K1014" s="11">
        <f t="shared" si="60"/>
        <v>3.8519999999999999</v>
      </c>
      <c r="L1014" s="70"/>
      <c r="M1014" s="9">
        <f t="shared" si="64"/>
        <v>308.16000000000003</v>
      </c>
      <c r="N1014" s="9">
        <f t="shared" si="63"/>
        <v>308.16000000000003</v>
      </c>
    </row>
    <row r="1015" spans="1:14" s="8" customFormat="1" ht="15.75" customHeight="1">
      <c r="A1015" s="44" t="s">
        <v>2418</v>
      </c>
      <c r="C1015" s="47">
        <v>63181020</v>
      </c>
      <c r="D1015" s="56" t="s">
        <v>30</v>
      </c>
      <c r="E1015" s="13" t="s">
        <v>0</v>
      </c>
      <c r="F1015" s="13">
        <v>58</v>
      </c>
      <c r="G1015" s="13">
        <v>50</v>
      </c>
      <c r="H1015" s="14" t="s">
        <v>1</v>
      </c>
      <c r="I1015" s="61">
        <v>6.3500000000000005</v>
      </c>
      <c r="J1015" s="12">
        <f t="shared" si="65"/>
        <v>0</v>
      </c>
      <c r="K1015" s="11">
        <f t="shared" si="60"/>
        <v>6.3500000000000005</v>
      </c>
      <c r="L1015" s="70"/>
      <c r="M1015" s="9">
        <f t="shared" si="64"/>
        <v>508</v>
      </c>
      <c r="N1015" s="9">
        <f t="shared" si="63"/>
        <v>508</v>
      </c>
    </row>
    <row r="1016" spans="1:14" s="8" customFormat="1" ht="15.75" customHeight="1">
      <c r="A1016" s="44" t="s">
        <v>2419</v>
      </c>
      <c r="C1016" s="47">
        <v>63281010</v>
      </c>
      <c r="D1016" s="56" t="s">
        <v>29</v>
      </c>
      <c r="E1016" s="13" t="s">
        <v>0</v>
      </c>
      <c r="F1016" s="13">
        <v>49</v>
      </c>
      <c r="G1016" s="13">
        <v>100</v>
      </c>
      <c r="H1016" s="14" t="s">
        <v>1</v>
      </c>
      <c r="I1016" s="61">
        <v>4.66</v>
      </c>
      <c r="J1016" s="12">
        <f t="shared" si="65"/>
        <v>0</v>
      </c>
      <c r="K1016" s="11">
        <f t="shared" si="60"/>
        <v>4.66</v>
      </c>
      <c r="L1016" s="70"/>
      <c r="M1016" s="9">
        <f t="shared" si="64"/>
        <v>372.8</v>
      </c>
      <c r="N1016" s="9">
        <f t="shared" si="63"/>
        <v>372.8</v>
      </c>
    </row>
    <row r="1017" spans="1:14" s="8" customFormat="1" ht="15.75" customHeight="1">
      <c r="A1017" s="44" t="s">
        <v>2420</v>
      </c>
      <c r="C1017" s="47">
        <v>63281020</v>
      </c>
      <c r="D1017" s="56" t="s">
        <v>28</v>
      </c>
      <c r="E1017" s="13" t="s">
        <v>0</v>
      </c>
      <c r="F1017" s="13">
        <v>96</v>
      </c>
      <c r="G1017" s="13">
        <v>50</v>
      </c>
      <c r="H1017" s="14" t="s">
        <v>1</v>
      </c>
      <c r="I1017" s="61">
        <v>6.1319999999999988</v>
      </c>
      <c r="J1017" s="12">
        <f t="shared" si="65"/>
        <v>0</v>
      </c>
      <c r="K1017" s="11">
        <f t="shared" si="60"/>
        <v>6.1319999999999988</v>
      </c>
      <c r="L1017" s="70"/>
      <c r="M1017" s="9">
        <f t="shared" si="64"/>
        <v>490.56</v>
      </c>
      <c r="N1017" s="9">
        <f t="shared" si="63"/>
        <v>490.56</v>
      </c>
    </row>
    <row r="1018" spans="1:14" s="8" customFormat="1" ht="15" customHeight="1">
      <c r="A1018" s="44" t="s">
        <v>1937</v>
      </c>
      <c r="C1018" s="47">
        <v>63039108</v>
      </c>
      <c r="D1018" s="56" t="s">
        <v>1100</v>
      </c>
      <c r="E1018" s="13" t="s">
        <v>0</v>
      </c>
      <c r="F1018" s="13">
        <v>310</v>
      </c>
      <c r="G1018" s="13">
        <v>50</v>
      </c>
      <c r="H1018" s="14"/>
      <c r="I1018" s="61">
        <v>3.8519999999999999</v>
      </c>
      <c r="J1018" s="12">
        <f t="shared" si="65"/>
        <v>0</v>
      </c>
      <c r="K1018" s="11">
        <f t="shared" si="60"/>
        <v>3.8519999999999999</v>
      </c>
      <c r="L1018" s="70"/>
      <c r="M1018" s="9">
        <f t="shared" si="64"/>
        <v>308.16000000000003</v>
      </c>
      <c r="N1018" s="9">
        <f t="shared" si="63"/>
        <v>308.16000000000003</v>
      </c>
    </row>
    <row r="1019" spans="1:14" s="8" customFormat="1" ht="15" customHeight="1">
      <c r="A1019" s="44" t="s">
        <v>747</v>
      </c>
      <c r="C1019" s="47">
        <v>63039110</v>
      </c>
      <c r="D1019" s="56" t="s">
        <v>1101</v>
      </c>
      <c r="E1019" s="13" t="s">
        <v>0</v>
      </c>
      <c r="F1019" s="13">
        <v>490</v>
      </c>
      <c r="G1019" s="13">
        <v>25</v>
      </c>
      <c r="H1019" s="14"/>
      <c r="I1019" s="61">
        <v>6.24</v>
      </c>
      <c r="J1019" s="12">
        <f t="shared" si="65"/>
        <v>0</v>
      </c>
      <c r="K1019" s="11">
        <f t="shared" si="60"/>
        <v>6.24</v>
      </c>
      <c r="L1019" s="70"/>
      <c r="M1019" s="9">
        <f t="shared" si="64"/>
        <v>499.2</v>
      </c>
      <c r="N1019" s="9">
        <f t="shared" si="63"/>
        <v>499.2</v>
      </c>
    </row>
    <row r="1020" spans="1:14" s="8" customFormat="1" ht="15" customHeight="1">
      <c r="A1020" s="44" t="s">
        <v>748</v>
      </c>
      <c r="C1020" s="47">
        <v>63039112</v>
      </c>
      <c r="D1020" s="56" t="s">
        <v>1102</v>
      </c>
      <c r="E1020" s="13" t="s">
        <v>0</v>
      </c>
      <c r="F1020" s="13">
        <v>710</v>
      </c>
      <c r="G1020" s="13">
        <v>20</v>
      </c>
      <c r="H1020" s="14"/>
      <c r="I1020" s="61">
        <v>9.35</v>
      </c>
      <c r="J1020" s="12">
        <f t="shared" si="65"/>
        <v>0</v>
      </c>
      <c r="K1020" s="11">
        <f t="shared" si="60"/>
        <v>9.35</v>
      </c>
      <c r="L1020" s="70"/>
      <c r="M1020" s="9">
        <f t="shared" si="64"/>
        <v>748</v>
      </c>
      <c r="N1020" s="9">
        <f t="shared" si="63"/>
        <v>748</v>
      </c>
    </row>
    <row r="1021" spans="1:14" s="8" customFormat="1" ht="15" customHeight="1">
      <c r="A1021" s="44" t="s">
        <v>749</v>
      </c>
      <c r="C1021" s="47">
        <v>63039116</v>
      </c>
      <c r="D1021" s="56" t="s">
        <v>1103</v>
      </c>
      <c r="E1021" s="13" t="s">
        <v>0</v>
      </c>
      <c r="F1021" s="13">
        <v>1310</v>
      </c>
      <c r="G1021" s="13">
        <v>10</v>
      </c>
      <c r="H1021" s="14"/>
      <c r="I1021" s="61">
        <v>14.620000000000001</v>
      </c>
      <c r="J1021" s="12">
        <f t="shared" si="65"/>
        <v>0</v>
      </c>
      <c r="K1021" s="11">
        <f t="shared" si="60"/>
        <v>14.620000000000001</v>
      </c>
      <c r="L1021" s="70"/>
      <c r="M1021" s="9">
        <f t="shared" si="64"/>
        <v>1169.6000000000001</v>
      </c>
      <c r="N1021" s="9">
        <f t="shared" si="63"/>
        <v>1169.6000000000001</v>
      </c>
    </row>
    <row r="1022" spans="1:14" s="8" customFormat="1" ht="14.25" customHeight="1">
      <c r="A1022" s="44" t="s">
        <v>1938</v>
      </c>
      <c r="C1022" s="47">
        <v>6307006</v>
      </c>
      <c r="D1022" s="56" t="s">
        <v>1104</v>
      </c>
      <c r="E1022" s="13" t="s">
        <v>0</v>
      </c>
      <c r="F1022" s="13">
        <v>170</v>
      </c>
      <c r="G1022" s="13">
        <v>100</v>
      </c>
      <c r="H1022" s="14" t="s">
        <v>62</v>
      </c>
      <c r="I1022" s="61">
        <v>4.93</v>
      </c>
      <c r="J1022" s="12">
        <f t="shared" si="65"/>
        <v>0</v>
      </c>
      <c r="K1022" s="11">
        <f t="shared" si="60"/>
        <v>4.93</v>
      </c>
      <c r="L1022" s="70"/>
      <c r="M1022" s="9">
        <f t="shared" si="64"/>
        <v>394.40000000000003</v>
      </c>
      <c r="N1022" s="9">
        <f t="shared" si="63"/>
        <v>394.4</v>
      </c>
    </row>
    <row r="1023" spans="1:14" s="8" customFormat="1" ht="14.25" customHeight="1">
      <c r="A1023" s="44" t="s">
        <v>1939</v>
      </c>
      <c r="C1023" s="47">
        <v>6307008</v>
      </c>
      <c r="D1023" s="56" t="s">
        <v>1105</v>
      </c>
      <c r="E1023" s="13" t="s">
        <v>0</v>
      </c>
      <c r="F1023" s="13">
        <v>310</v>
      </c>
      <c r="G1023" s="13">
        <v>50</v>
      </c>
      <c r="H1023" s="14" t="s">
        <v>62</v>
      </c>
      <c r="I1023" s="61">
        <v>7.98</v>
      </c>
      <c r="J1023" s="12">
        <f t="shared" si="65"/>
        <v>0</v>
      </c>
      <c r="K1023" s="11">
        <f t="shared" si="60"/>
        <v>7.98</v>
      </c>
      <c r="L1023" s="70"/>
      <c r="M1023" s="9">
        <f t="shared" si="64"/>
        <v>638.4</v>
      </c>
      <c r="N1023" s="9">
        <f t="shared" si="63"/>
        <v>638.4</v>
      </c>
    </row>
    <row r="1024" spans="1:14" s="8" customFormat="1" ht="14.25" customHeight="1">
      <c r="A1024" s="44" t="s">
        <v>1940</v>
      </c>
      <c r="C1024" s="47">
        <v>6307010</v>
      </c>
      <c r="D1024" s="56" t="s">
        <v>1106</v>
      </c>
      <c r="E1024" s="13" t="s">
        <v>0</v>
      </c>
      <c r="F1024" s="13">
        <v>490</v>
      </c>
      <c r="G1024" s="13">
        <v>25</v>
      </c>
      <c r="H1024" s="14" t="s">
        <v>62</v>
      </c>
      <c r="I1024" s="61">
        <v>10.83</v>
      </c>
      <c r="J1024" s="12">
        <f t="shared" si="65"/>
        <v>0</v>
      </c>
      <c r="K1024" s="11">
        <f t="shared" si="60"/>
        <v>10.83</v>
      </c>
      <c r="L1024" s="70"/>
      <c r="M1024" s="9">
        <f t="shared" si="64"/>
        <v>866.4</v>
      </c>
      <c r="N1024" s="9">
        <f t="shared" si="63"/>
        <v>866.4</v>
      </c>
    </row>
    <row r="1025" spans="1:14" s="8" customFormat="1" ht="14.25" customHeight="1">
      <c r="A1025" s="44" t="s">
        <v>1941</v>
      </c>
      <c r="C1025" s="47">
        <v>6307012</v>
      </c>
      <c r="D1025" s="56" t="s">
        <v>1107</v>
      </c>
      <c r="E1025" s="13" t="s">
        <v>0</v>
      </c>
      <c r="F1025" s="13">
        <v>710</v>
      </c>
      <c r="G1025" s="13">
        <v>20</v>
      </c>
      <c r="H1025" s="14" t="s">
        <v>62</v>
      </c>
      <c r="I1025" s="61">
        <v>16.830000000000002</v>
      </c>
      <c r="J1025" s="12">
        <f t="shared" si="65"/>
        <v>0</v>
      </c>
      <c r="K1025" s="11">
        <f t="shared" si="60"/>
        <v>16.830000000000002</v>
      </c>
      <c r="L1025" s="70"/>
      <c r="M1025" s="9">
        <f t="shared" si="64"/>
        <v>1346.4</v>
      </c>
      <c r="N1025" s="9">
        <f t="shared" si="63"/>
        <v>1346.4</v>
      </c>
    </row>
    <row r="1026" spans="1:14" s="8" customFormat="1" ht="14.25" customHeight="1">
      <c r="A1026" s="44" t="s">
        <v>1942</v>
      </c>
      <c r="C1026" s="47">
        <v>6307016</v>
      </c>
      <c r="D1026" s="56" t="s">
        <v>1108</v>
      </c>
      <c r="E1026" s="13" t="s">
        <v>0</v>
      </c>
      <c r="F1026" s="13">
        <v>1310</v>
      </c>
      <c r="G1026" s="13">
        <v>10</v>
      </c>
      <c r="H1026" s="14" t="s">
        <v>62</v>
      </c>
      <c r="I1026" s="61">
        <v>32.67</v>
      </c>
      <c r="J1026" s="12">
        <f t="shared" si="65"/>
        <v>0</v>
      </c>
      <c r="K1026" s="11">
        <f t="shared" si="60"/>
        <v>32.67</v>
      </c>
      <c r="L1026" s="70"/>
      <c r="M1026" s="9">
        <f t="shared" si="64"/>
        <v>2613.6</v>
      </c>
      <c r="N1026" s="9">
        <f t="shared" si="63"/>
        <v>2613.6</v>
      </c>
    </row>
    <row r="1027" spans="1:14" s="8" customFormat="1" ht="14.25" customHeight="1">
      <c r="A1027" s="44" t="s">
        <v>1943</v>
      </c>
      <c r="C1027" s="47">
        <v>6307020</v>
      </c>
      <c r="D1027" s="56" t="s">
        <v>1109</v>
      </c>
      <c r="E1027" s="13" t="s">
        <v>0</v>
      </c>
      <c r="F1027" s="13">
        <v>2050</v>
      </c>
      <c r="G1027" s="13">
        <v>5</v>
      </c>
      <c r="H1027" s="14" t="s">
        <v>62</v>
      </c>
      <c r="I1027" s="61">
        <v>161.52000000000001</v>
      </c>
      <c r="J1027" s="12">
        <f t="shared" si="65"/>
        <v>0</v>
      </c>
      <c r="K1027" s="11">
        <f t="shared" si="60"/>
        <v>161.52000000000001</v>
      </c>
      <c r="L1027" s="70"/>
      <c r="M1027" s="9">
        <f t="shared" si="64"/>
        <v>12921.6</v>
      </c>
      <c r="N1027" s="9">
        <f t="shared" si="63"/>
        <v>12921.6</v>
      </c>
    </row>
    <row r="1028" spans="1:14" s="8" customFormat="1" ht="14.25" customHeight="1">
      <c r="A1028" s="44" t="s">
        <v>750</v>
      </c>
      <c r="C1028" s="47">
        <v>63079108</v>
      </c>
      <c r="D1028" s="56" t="s">
        <v>1110</v>
      </c>
      <c r="E1028" s="13" t="s">
        <v>0</v>
      </c>
      <c r="F1028" s="13">
        <v>310</v>
      </c>
      <c r="G1028" s="13">
        <v>50</v>
      </c>
      <c r="H1028" s="14" t="s">
        <v>62</v>
      </c>
      <c r="I1028" s="61">
        <v>10.09</v>
      </c>
      <c r="J1028" s="12">
        <f t="shared" si="65"/>
        <v>0</v>
      </c>
      <c r="K1028" s="11">
        <f t="shared" si="60"/>
        <v>10.09</v>
      </c>
      <c r="L1028" s="70"/>
      <c r="M1028" s="9">
        <f t="shared" si="64"/>
        <v>807.2</v>
      </c>
      <c r="N1028" s="9">
        <f t="shared" si="63"/>
        <v>807.2</v>
      </c>
    </row>
    <row r="1029" spans="1:14" s="8" customFormat="1" ht="14.25" customHeight="1">
      <c r="A1029" s="44" t="s">
        <v>751</v>
      </c>
      <c r="C1029" s="47">
        <v>63079110</v>
      </c>
      <c r="D1029" s="56" t="s">
        <v>1111</v>
      </c>
      <c r="E1029" s="13" t="s">
        <v>0</v>
      </c>
      <c r="F1029" s="13">
        <v>490</v>
      </c>
      <c r="G1029" s="13">
        <v>25</v>
      </c>
      <c r="H1029" s="14" t="s">
        <v>62</v>
      </c>
      <c r="I1029" s="61">
        <v>15.94</v>
      </c>
      <c r="J1029" s="12">
        <f t="shared" si="65"/>
        <v>0</v>
      </c>
      <c r="K1029" s="11">
        <f t="shared" si="60"/>
        <v>15.94</v>
      </c>
      <c r="L1029" s="70"/>
      <c r="M1029" s="9">
        <f t="shared" si="64"/>
        <v>1275.2</v>
      </c>
      <c r="N1029" s="9">
        <f t="shared" si="63"/>
        <v>1275.2</v>
      </c>
    </row>
    <row r="1030" spans="1:14" s="8" customFormat="1" ht="14.25" customHeight="1">
      <c r="A1030" s="44" t="s">
        <v>752</v>
      </c>
      <c r="C1030" s="47">
        <v>63079112</v>
      </c>
      <c r="D1030" s="56" t="s">
        <v>1112</v>
      </c>
      <c r="E1030" s="13" t="s">
        <v>0</v>
      </c>
      <c r="F1030" s="13">
        <v>710</v>
      </c>
      <c r="G1030" s="13">
        <v>20</v>
      </c>
      <c r="H1030" s="14" t="s">
        <v>62</v>
      </c>
      <c r="I1030" s="61">
        <v>22.97</v>
      </c>
      <c r="J1030" s="12">
        <f t="shared" si="65"/>
        <v>0</v>
      </c>
      <c r="K1030" s="11">
        <f t="shared" si="60"/>
        <v>22.97</v>
      </c>
      <c r="L1030" s="70"/>
      <c r="M1030" s="9">
        <f t="shared" si="64"/>
        <v>1837.6000000000001</v>
      </c>
      <c r="N1030" s="9">
        <f t="shared" si="63"/>
        <v>1837.6</v>
      </c>
    </row>
    <row r="1031" spans="1:14" s="8" customFormat="1" ht="14.25" customHeight="1">
      <c r="A1031" s="44" t="s">
        <v>753</v>
      </c>
      <c r="C1031" s="47">
        <v>63079116</v>
      </c>
      <c r="D1031" s="56" t="s">
        <v>1113</v>
      </c>
      <c r="E1031" s="13" t="s">
        <v>0</v>
      </c>
      <c r="F1031" s="13">
        <v>1310</v>
      </c>
      <c r="G1031" s="13">
        <v>10</v>
      </c>
      <c r="H1031" s="14" t="s">
        <v>62</v>
      </c>
      <c r="I1031" s="61">
        <v>42.45</v>
      </c>
      <c r="J1031" s="12">
        <f t="shared" si="65"/>
        <v>0</v>
      </c>
      <c r="K1031" s="11">
        <f t="shared" si="60"/>
        <v>42.45</v>
      </c>
      <c r="L1031" s="70"/>
      <c r="M1031" s="9">
        <f t="shared" si="64"/>
        <v>3396</v>
      </c>
      <c r="N1031" s="9">
        <f t="shared" si="63"/>
        <v>3396</v>
      </c>
    </row>
    <row r="1032" spans="1:14" s="8" customFormat="1" ht="29.25" customHeight="1">
      <c r="A1032" s="44" t="s">
        <v>1944</v>
      </c>
      <c r="C1032" s="47">
        <v>6330018</v>
      </c>
      <c r="D1032" s="56" t="s">
        <v>316</v>
      </c>
      <c r="E1032" s="13" t="s">
        <v>0</v>
      </c>
      <c r="F1032" s="13">
        <v>3</v>
      </c>
      <c r="G1032" s="13">
        <v>100</v>
      </c>
      <c r="H1032" s="14"/>
      <c r="I1032" s="61">
        <v>0.1</v>
      </c>
      <c r="J1032" s="12">
        <f t="shared" si="65"/>
        <v>0</v>
      </c>
      <c r="K1032" s="11">
        <f t="shared" si="60"/>
        <v>0.1</v>
      </c>
      <c r="L1032" s="70"/>
      <c r="M1032" s="9">
        <f t="shared" si="64"/>
        <v>8</v>
      </c>
      <c r="N1032" s="9">
        <f t="shared" si="63"/>
        <v>8</v>
      </c>
    </row>
    <row r="1033" spans="1:14" s="8" customFormat="1" ht="29.25" customHeight="1">
      <c r="A1033" s="44" t="s">
        <v>1945</v>
      </c>
      <c r="C1033" s="47">
        <v>6900000</v>
      </c>
      <c r="D1033" s="56" t="s">
        <v>315</v>
      </c>
      <c r="E1033" s="13" t="s">
        <v>0</v>
      </c>
      <c r="F1033" s="13">
        <v>477</v>
      </c>
      <c r="G1033" s="13">
        <v>1</v>
      </c>
      <c r="H1033" s="14"/>
      <c r="I1033" s="61">
        <v>75.39</v>
      </c>
      <c r="J1033" s="12">
        <f t="shared" si="65"/>
        <v>0</v>
      </c>
      <c r="K1033" s="11">
        <f t="shared" si="60"/>
        <v>75.39</v>
      </c>
      <c r="L1033" s="70"/>
      <c r="M1033" s="9">
        <f t="shared" si="64"/>
        <v>6031.2</v>
      </c>
      <c r="N1033" s="9">
        <f t="shared" si="63"/>
        <v>6031.2</v>
      </c>
    </row>
    <row r="1034" spans="1:14" s="8" customFormat="1" ht="31.5" customHeight="1">
      <c r="A1034" s="44" t="s">
        <v>1946</v>
      </c>
      <c r="C1034" s="47">
        <v>6373640</v>
      </c>
      <c r="D1034" s="56" t="s">
        <v>314</v>
      </c>
      <c r="E1034" s="13" t="s">
        <v>0</v>
      </c>
      <c r="F1034" s="13">
        <v>6</v>
      </c>
      <c r="G1034" s="13">
        <v>100</v>
      </c>
      <c r="H1034" s="14"/>
      <c r="I1034" s="61">
        <v>0.45</v>
      </c>
      <c r="J1034" s="12">
        <f t="shared" si="65"/>
        <v>0</v>
      </c>
      <c r="K1034" s="11">
        <f t="shared" si="60"/>
        <v>0.45</v>
      </c>
      <c r="L1034" s="70"/>
      <c r="M1034" s="9">
        <f t="shared" si="64"/>
        <v>36</v>
      </c>
      <c r="N1034" s="9">
        <f t="shared" si="63"/>
        <v>36</v>
      </c>
    </row>
    <row r="1035" spans="1:14" s="8" customFormat="1" ht="31.5" customHeight="1">
      <c r="A1035" s="44" t="s">
        <v>1947</v>
      </c>
      <c r="C1035" s="47">
        <v>6373850</v>
      </c>
      <c r="D1035" s="56" t="s">
        <v>313</v>
      </c>
      <c r="E1035" s="13" t="s">
        <v>0</v>
      </c>
      <c r="F1035" s="13">
        <v>11</v>
      </c>
      <c r="G1035" s="13">
        <v>100</v>
      </c>
      <c r="H1035" s="14"/>
      <c r="I1035" s="61">
        <v>0.68</v>
      </c>
      <c r="J1035" s="12">
        <f t="shared" si="65"/>
        <v>0</v>
      </c>
      <c r="K1035" s="11">
        <f t="shared" si="60"/>
        <v>0.68</v>
      </c>
      <c r="L1035" s="70"/>
      <c r="M1035" s="9">
        <f t="shared" si="64"/>
        <v>54.4</v>
      </c>
      <c r="N1035" s="9">
        <f t="shared" si="63"/>
        <v>54.4</v>
      </c>
    </row>
    <row r="1036" spans="1:14" s="8" customFormat="1" ht="15" customHeight="1">
      <c r="A1036" s="44" t="s">
        <v>1948</v>
      </c>
      <c r="C1036" s="47">
        <v>6453016</v>
      </c>
      <c r="D1036" s="56" t="s">
        <v>1114</v>
      </c>
      <c r="E1036" s="13" t="s">
        <v>0</v>
      </c>
      <c r="F1036" s="13">
        <v>115</v>
      </c>
      <c r="G1036" s="13">
        <v>200</v>
      </c>
      <c r="H1036" s="14"/>
      <c r="I1036" s="61">
        <v>3.9</v>
      </c>
      <c r="J1036" s="12">
        <f t="shared" si="65"/>
        <v>0</v>
      </c>
      <c r="K1036" s="11">
        <f t="shared" si="60"/>
        <v>3.9</v>
      </c>
      <c r="L1036" s="70"/>
      <c r="M1036" s="9">
        <f t="shared" si="64"/>
        <v>312</v>
      </c>
      <c r="N1036" s="9">
        <f t="shared" si="63"/>
        <v>312</v>
      </c>
    </row>
    <row r="1037" spans="1:14" s="8" customFormat="1" ht="15" customHeight="1">
      <c r="A1037" s="44" t="s">
        <v>1949</v>
      </c>
      <c r="C1037" s="47">
        <v>6453240</v>
      </c>
      <c r="D1037" s="56" t="s">
        <v>312</v>
      </c>
      <c r="E1037" s="13" t="s">
        <v>0</v>
      </c>
      <c r="F1037" s="13">
        <v>44</v>
      </c>
      <c r="G1037" s="13">
        <v>50</v>
      </c>
      <c r="H1037" s="14"/>
      <c r="I1037" s="61">
        <v>0.99</v>
      </c>
      <c r="J1037" s="12">
        <f t="shared" si="65"/>
        <v>0</v>
      </c>
      <c r="K1037" s="11">
        <f t="shared" si="60"/>
        <v>0.99</v>
      </c>
      <c r="L1037" s="70"/>
      <c r="M1037" s="9">
        <f t="shared" si="64"/>
        <v>79.2</v>
      </c>
      <c r="N1037" s="9">
        <f t="shared" si="63"/>
        <v>79.2</v>
      </c>
    </row>
    <row r="1038" spans="1:14" s="8" customFormat="1" ht="15" customHeight="1">
      <c r="A1038" s="44" t="s">
        <v>1950</v>
      </c>
      <c r="C1038" s="47">
        <v>6453625</v>
      </c>
      <c r="D1038" s="56" t="s">
        <v>311</v>
      </c>
      <c r="E1038" s="13" t="s">
        <v>0</v>
      </c>
      <c r="F1038" s="13">
        <v>12</v>
      </c>
      <c r="G1038" s="13">
        <v>100</v>
      </c>
      <c r="H1038" s="14"/>
      <c r="I1038" s="61">
        <v>0.25</v>
      </c>
      <c r="J1038" s="12">
        <f t="shared" si="65"/>
        <v>0</v>
      </c>
      <c r="K1038" s="11">
        <f t="shared" ref="K1038:K1101" si="66">I1038*((100-J1038)/100)</f>
        <v>0.25</v>
      </c>
      <c r="L1038" s="70"/>
      <c r="M1038" s="9">
        <f t="shared" ref="M1038:M1101" si="67">_xlfn.CEILING.MATH(I1038*$N$2,0.02)</f>
        <v>20</v>
      </c>
      <c r="N1038" s="9">
        <f t="shared" si="63"/>
        <v>20</v>
      </c>
    </row>
    <row r="1039" spans="1:14" s="8" customFormat="1" ht="15" customHeight="1">
      <c r="A1039" s="44" t="s">
        <v>1951</v>
      </c>
      <c r="C1039" s="47">
        <v>6453830</v>
      </c>
      <c r="D1039" s="56" t="s">
        <v>310</v>
      </c>
      <c r="E1039" s="13" t="s">
        <v>0</v>
      </c>
      <c r="F1039" s="13">
        <v>14</v>
      </c>
      <c r="G1039" s="13">
        <v>100</v>
      </c>
      <c r="H1039" s="14"/>
      <c r="I1039" s="61">
        <v>0.25</v>
      </c>
      <c r="J1039" s="12">
        <f t="shared" si="65"/>
        <v>0</v>
      </c>
      <c r="K1039" s="11">
        <f t="shared" si="66"/>
        <v>0.25</v>
      </c>
      <c r="L1039" s="70"/>
      <c r="M1039" s="9">
        <f t="shared" si="67"/>
        <v>20</v>
      </c>
      <c r="N1039" s="9">
        <f t="shared" si="63"/>
        <v>20</v>
      </c>
    </row>
    <row r="1040" spans="1:14" s="8" customFormat="1" ht="15" customHeight="1">
      <c r="A1040" s="44" t="s">
        <v>1952</v>
      </c>
      <c r="C1040" s="47">
        <v>6453930</v>
      </c>
      <c r="D1040" s="56" t="s">
        <v>309</v>
      </c>
      <c r="E1040" s="13" t="s">
        <v>0</v>
      </c>
      <c r="F1040" s="13">
        <v>18</v>
      </c>
      <c r="G1040" s="13">
        <v>50</v>
      </c>
      <c r="H1040" s="14"/>
      <c r="I1040" s="61">
        <v>0.33</v>
      </c>
      <c r="J1040" s="12">
        <f t="shared" si="65"/>
        <v>0</v>
      </c>
      <c r="K1040" s="11">
        <f t="shared" si="66"/>
        <v>0.33</v>
      </c>
      <c r="L1040" s="70"/>
      <c r="M1040" s="9">
        <f t="shared" si="67"/>
        <v>26.400000000000002</v>
      </c>
      <c r="N1040" s="9">
        <f t="shared" si="63"/>
        <v>26.4</v>
      </c>
    </row>
    <row r="1041" spans="1:14" s="8" customFormat="1" ht="15" customHeight="1">
      <c r="A1041" s="44" t="s">
        <v>1953</v>
      </c>
      <c r="C1041" s="47">
        <v>6453940</v>
      </c>
      <c r="D1041" s="56" t="s">
        <v>308</v>
      </c>
      <c r="E1041" s="13" t="s">
        <v>0</v>
      </c>
      <c r="F1041" s="13">
        <v>24</v>
      </c>
      <c r="G1041" s="13">
        <v>50</v>
      </c>
      <c r="H1041" s="14"/>
      <c r="I1041" s="61">
        <v>0.7</v>
      </c>
      <c r="J1041" s="12">
        <f t="shared" ref="J1041:J1104" si="68">$J$13</f>
        <v>0</v>
      </c>
      <c r="K1041" s="11">
        <f t="shared" si="66"/>
        <v>0.7</v>
      </c>
      <c r="L1041" s="70"/>
      <c r="M1041" s="9">
        <f t="shared" si="67"/>
        <v>56</v>
      </c>
      <c r="N1041" s="9">
        <f t="shared" si="63"/>
        <v>56</v>
      </c>
    </row>
    <row r="1042" spans="1:14" s="8" customFormat="1" ht="18" customHeight="1">
      <c r="A1042" s="44" t="s">
        <v>1954</v>
      </c>
      <c r="C1042" s="47">
        <v>6455006</v>
      </c>
      <c r="D1042" s="56" t="s">
        <v>1115</v>
      </c>
      <c r="E1042" s="13" t="s">
        <v>0</v>
      </c>
      <c r="F1042" s="13">
        <v>18</v>
      </c>
      <c r="G1042" s="13">
        <v>25</v>
      </c>
      <c r="H1042" s="14"/>
      <c r="I1042" s="61">
        <v>2.14</v>
      </c>
      <c r="J1042" s="12">
        <f t="shared" si="68"/>
        <v>0</v>
      </c>
      <c r="K1042" s="11">
        <f t="shared" si="66"/>
        <v>2.14</v>
      </c>
      <c r="L1042" s="70"/>
      <c r="M1042" s="9">
        <f t="shared" si="67"/>
        <v>171.20000000000002</v>
      </c>
      <c r="N1042" s="9">
        <f t="shared" si="63"/>
        <v>171.2</v>
      </c>
    </row>
    <row r="1043" spans="1:14" s="8" customFormat="1" ht="18" customHeight="1">
      <c r="A1043" s="44" t="s">
        <v>1955</v>
      </c>
      <c r="C1043" s="47">
        <v>6455008</v>
      </c>
      <c r="D1043" s="56" t="s">
        <v>1116</v>
      </c>
      <c r="E1043" s="13" t="s">
        <v>0</v>
      </c>
      <c r="F1043" s="13">
        <v>28</v>
      </c>
      <c r="G1043" s="13">
        <v>25</v>
      </c>
      <c r="H1043" s="14"/>
      <c r="I1043" s="61">
        <v>2.2800000000000002</v>
      </c>
      <c r="J1043" s="12">
        <f t="shared" si="68"/>
        <v>0</v>
      </c>
      <c r="K1043" s="11">
        <f t="shared" si="66"/>
        <v>2.2800000000000002</v>
      </c>
      <c r="L1043" s="70"/>
      <c r="M1043" s="9">
        <f t="shared" si="67"/>
        <v>182.4</v>
      </c>
      <c r="N1043" s="9">
        <f t="shared" si="63"/>
        <v>182.4</v>
      </c>
    </row>
    <row r="1044" spans="1:14" s="8" customFormat="1" ht="18" customHeight="1">
      <c r="A1044" s="44" t="s">
        <v>1956</v>
      </c>
      <c r="C1044" s="47">
        <v>6455010</v>
      </c>
      <c r="D1044" s="56" t="s">
        <v>1117</v>
      </c>
      <c r="E1044" s="13" t="s">
        <v>0</v>
      </c>
      <c r="F1044" s="13">
        <v>25</v>
      </c>
      <c r="G1044" s="13">
        <v>25</v>
      </c>
      <c r="H1044" s="14"/>
      <c r="I1044" s="61">
        <v>2.39</v>
      </c>
      <c r="J1044" s="12">
        <f t="shared" si="68"/>
        <v>0</v>
      </c>
      <c r="K1044" s="11">
        <f t="shared" si="66"/>
        <v>2.39</v>
      </c>
      <c r="L1044" s="70"/>
      <c r="M1044" s="9">
        <f t="shared" si="67"/>
        <v>191.20000000000002</v>
      </c>
      <c r="N1044" s="9">
        <f t="shared" ref="N1044:N1107" si="69">M1044*(100-J1044)/100</f>
        <v>191.2</v>
      </c>
    </row>
    <row r="1045" spans="1:14" s="8" customFormat="1" ht="15" customHeight="1">
      <c r="A1045" s="44" t="s">
        <v>1957</v>
      </c>
      <c r="C1045" s="47">
        <v>6457625</v>
      </c>
      <c r="D1045" s="56" t="s">
        <v>307</v>
      </c>
      <c r="E1045" s="13" t="s">
        <v>0</v>
      </c>
      <c r="F1045" s="13">
        <v>11</v>
      </c>
      <c r="G1045" s="13">
        <v>100</v>
      </c>
      <c r="H1045" s="14" t="s">
        <v>62</v>
      </c>
      <c r="I1045" s="61">
        <v>1.22</v>
      </c>
      <c r="J1045" s="12">
        <f t="shared" si="68"/>
        <v>0</v>
      </c>
      <c r="K1045" s="11">
        <f t="shared" si="66"/>
        <v>1.22</v>
      </c>
      <c r="L1045" s="70"/>
      <c r="M1045" s="9">
        <f t="shared" si="67"/>
        <v>97.600000000000009</v>
      </c>
      <c r="N1045" s="9">
        <f t="shared" si="69"/>
        <v>97.6</v>
      </c>
    </row>
    <row r="1046" spans="1:14" s="8" customFormat="1" ht="15" customHeight="1">
      <c r="A1046" s="44" t="s">
        <v>1958</v>
      </c>
      <c r="C1046" s="47">
        <v>6457830</v>
      </c>
      <c r="D1046" s="56" t="s">
        <v>306</v>
      </c>
      <c r="E1046" s="13" t="s">
        <v>0</v>
      </c>
      <c r="F1046" s="13">
        <v>14</v>
      </c>
      <c r="G1046" s="13">
        <v>100</v>
      </c>
      <c r="H1046" s="14" t="s">
        <v>62</v>
      </c>
      <c r="I1046" s="61">
        <v>2.34</v>
      </c>
      <c r="J1046" s="12">
        <f t="shared" si="68"/>
        <v>0</v>
      </c>
      <c r="K1046" s="11">
        <f t="shared" si="66"/>
        <v>2.34</v>
      </c>
      <c r="L1046" s="70"/>
      <c r="M1046" s="9">
        <f t="shared" si="67"/>
        <v>187.20000000000002</v>
      </c>
      <c r="N1046" s="9">
        <f t="shared" si="69"/>
        <v>187.2</v>
      </c>
    </row>
    <row r="1047" spans="1:14" s="8" customFormat="1" ht="15" customHeight="1">
      <c r="A1047" s="44" t="s">
        <v>1959</v>
      </c>
      <c r="C1047" s="47">
        <v>6457930</v>
      </c>
      <c r="D1047" s="56" t="s">
        <v>305</v>
      </c>
      <c r="E1047" s="13" t="s">
        <v>0</v>
      </c>
      <c r="F1047" s="13">
        <v>18</v>
      </c>
      <c r="G1047" s="13">
        <v>50</v>
      </c>
      <c r="H1047" s="14" t="s">
        <v>62</v>
      </c>
      <c r="I1047" s="61">
        <v>2.7</v>
      </c>
      <c r="J1047" s="12">
        <f t="shared" si="68"/>
        <v>0</v>
      </c>
      <c r="K1047" s="11">
        <f t="shared" si="66"/>
        <v>2.7</v>
      </c>
      <c r="L1047" s="70"/>
      <c r="M1047" s="9">
        <f t="shared" si="67"/>
        <v>216</v>
      </c>
      <c r="N1047" s="9">
        <f t="shared" si="69"/>
        <v>216</v>
      </c>
    </row>
    <row r="1048" spans="1:14" s="8" customFormat="1" ht="15" customHeight="1">
      <c r="A1048" s="44" t="s">
        <v>2750</v>
      </c>
      <c r="C1048" s="47">
        <v>6457240</v>
      </c>
      <c r="D1048" s="56" t="s">
        <v>2751</v>
      </c>
      <c r="E1048" s="13"/>
      <c r="F1048" s="13">
        <v>66.7</v>
      </c>
      <c r="G1048" s="13">
        <v>50</v>
      </c>
      <c r="H1048" s="14" t="s">
        <v>62</v>
      </c>
      <c r="I1048" s="61">
        <v>4.51</v>
      </c>
      <c r="J1048" s="12">
        <f t="shared" si="68"/>
        <v>0</v>
      </c>
      <c r="K1048" s="11">
        <f t="shared" si="66"/>
        <v>4.51</v>
      </c>
      <c r="L1048" s="70"/>
      <c r="M1048" s="9">
        <f t="shared" si="67"/>
        <v>360.8</v>
      </c>
      <c r="N1048" s="9">
        <f t="shared" si="69"/>
        <v>360.8</v>
      </c>
    </row>
    <row r="1049" spans="1:14" s="8" customFormat="1" ht="15" customHeight="1">
      <c r="A1049" s="44" t="s">
        <v>1960</v>
      </c>
      <c r="C1049" s="47">
        <v>6473008</v>
      </c>
      <c r="D1049" s="56" t="s">
        <v>304</v>
      </c>
      <c r="E1049" s="13" t="s">
        <v>0</v>
      </c>
      <c r="F1049" s="13">
        <v>12</v>
      </c>
      <c r="G1049" s="13">
        <v>100</v>
      </c>
      <c r="H1049" s="14"/>
      <c r="I1049" s="61">
        <v>1.1300000000000001</v>
      </c>
      <c r="J1049" s="12">
        <f t="shared" si="68"/>
        <v>0</v>
      </c>
      <c r="K1049" s="11">
        <f t="shared" si="66"/>
        <v>1.1300000000000001</v>
      </c>
      <c r="L1049" s="70"/>
      <c r="M1049" s="9">
        <f t="shared" si="67"/>
        <v>90.4</v>
      </c>
      <c r="N1049" s="9">
        <f t="shared" si="69"/>
        <v>90.4</v>
      </c>
    </row>
    <row r="1050" spans="1:14" s="8" customFormat="1" ht="15" customHeight="1">
      <c r="A1050" s="44" t="s">
        <v>1961</v>
      </c>
      <c r="C1050" s="47">
        <v>6473206</v>
      </c>
      <c r="D1050" s="56" t="s">
        <v>303</v>
      </c>
      <c r="E1050" s="13" t="s">
        <v>0</v>
      </c>
      <c r="F1050" s="13">
        <v>14</v>
      </c>
      <c r="G1050" s="13">
        <v>100</v>
      </c>
      <c r="H1050" s="14"/>
      <c r="I1050" s="61">
        <v>1.1300000000000001</v>
      </c>
      <c r="J1050" s="12">
        <f t="shared" si="68"/>
        <v>0</v>
      </c>
      <c r="K1050" s="11">
        <f t="shared" si="66"/>
        <v>1.1300000000000001</v>
      </c>
      <c r="L1050" s="70"/>
      <c r="M1050" s="9">
        <f t="shared" si="67"/>
        <v>90.4</v>
      </c>
      <c r="N1050" s="9">
        <f t="shared" si="69"/>
        <v>90.4</v>
      </c>
    </row>
    <row r="1051" spans="1:14" s="8" customFormat="1" ht="15" customHeight="1">
      <c r="A1051" s="44" t="s">
        <v>1962</v>
      </c>
      <c r="C1051" s="47">
        <v>6473210</v>
      </c>
      <c r="D1051" s="56" t="s">
        <v>302</v>
      </c>
      <c r="E1051" s="13" t="s">
        <v>0</v>
      </c>
      <c r="F1051" s="13">
        <v>13</v>
      </c>
      <c r="G1051" s="13">
        <v>100</v>
      </c>
      <c r="H1051" s="14"/>
      <c r="I1051" s="61">
        <v>0.85</v>
      </c>
      <c r="J1051" s="12">
        <f t="shared" si="68"/>
        <v>0</v>
      </c>
      <c r="K1051" s="11">
        <f t="shared" si="66"/>
        <v>0.85</v>
      </c>
      <c r="L1051" s="70"/>
      <c r="M1051" s="9">
        <f t="shared" si="67"/>
        <v>68</v>
      </c>
      <c r="N1051" s="9">
        <f t="shared" si="69"/>
        <v>68</v>
      </c>
    </row>
    <row r="1052" spans="1:14" s="8" customFormat="1" ht="15" customHeight="1">
      <c r="A1052" s="44" t="s">
        <v>1963</v>
      </c>
      <c r="C1052" s="47">
        <v>6473212</v>
      </c>
      <c r="D1052" s="56" t="s">
        <v>301</v>
      </c>
      <c r="E1052" s="13" t="s">
        <v>0</v>
      </c>
      <c r="F1052" s="13">
        <v>23</v>
      </c>
      <c r="G1052" s="13">
        <v>50</v>
      </c>
      <c r="H1052" s="14"/>
      <c r="I1052" s="61">
        <v>2.15</v>
      </c>
      <c r="J1052" s="12">
        <f t="shared" si="68"/>
        <v>0</v>
      </c>
      <c r="K1052" s="11">
        <f t="shared" si="66"/>
        <v>2.15</v>
      </c>
      <c r="L1052" s="70"/>
      <c r="M1052" s="9">
        <f t="shared" si="67"/>
        <v>172</v>
      </c>
      <c r="N1052" s="9">
        <f t="shared" si="69"/>
        <v>172</v>
      </c>
    </row>
    <row r="1053" spans="1:14" s="8" customFormat="1" ht="15" customHeight="1">
      <c r="A1053" s="44" t="s">
        <v>1964</v>
      </c>
      <c r="C1053" s="47">
        <v>6473221</v>
      </c>
      <c r="D1053" s="56" t="s">
        <v>300</v>
      </c>
      <c r="E1053" s="13" t="s">
        <v>0</v>
      </c>
      <c r="F1053" s="13">
        <v>73</v>
      </c>
      <c r="G1053" s="13">
        <v>25</v>
      </c>
      <c r="H1053" s="14"/>
      <c r="I1053" s="61">
        <v>7.12</v>
      </c>
      <c r="J1053" s="12">
        <f t="shared" si="68"/>
        <v>0</v>
      </c>
      <c r="K1053" s="11">
        <f t="shared" si="66"/>
        <v>7.12</v>
      </c>
      <c r="L1053" s="70"/>
      <c r="M1053" s="9">
        <f t="shared" si="67"/>
        <v>569.6</v>
      </c>
      <c r="N1053" s="9">
        <f t="shared" si="69"/>
        <v>569.6</v>
      </c>
    </row>
    <row r="1054" spans="1:14" s="8" customFormat="1" ht="15" customHeight="1">
      <c r="A1054" s="44" t="s">
        <v>1965</v>
      </c>
      <c r="C1054" s="47">
        <v>6473306</v>
      </c>
      <c r="D1054" s="56" t="s">
        <v>299</v>
      </c>
      <c r="E1054" s="13" t="s">
        <v>0</v>
      </c>
      <c r="F1054" s="13">
        <v>16.600000000000001</v>
      </c>
      <c r="G1054" s="13">
        <v>100</v>
      </c>
      <c r="H1054" s="14"/>
      <c r="I1054" s="61">
        <v>1.18</v>
      </c>
      <c r="J1054" s="12">
        <f t="shared" si="68"/>
        <v>0</v>
      </c>
      <c r="K1054" s="11">
        <f t="shared" si="66"/>
        <v>1.18</v>
      </c>
      <c r="L1054" s="70"/>
      <c r="M1054" s="9">
        <f t="shared" si="67"/>
        <v>94.4</v>
      </c>
      <c r="N1054" s="9">
        <f t="shared" si="69"/>
        <v>94.4</v>
      </c>
    </row>
    <row r="1055" spans="1:14" s="8" customFormat="1" ht="15" customHeight="1">
      <c r="A1055" s="44" t="s">
        <v>1966</v>
      </c>
      <c r="C1055" s="47">
        <v>6473308</v>
      </c>
      <c r="D1055" s="56" t="s">
        <v>298</v>
      </c>
      <c r="E1055" s="13" t="s">
        <v>0</v>
      </c>
      <c r="F1055" s="13">
        <v>15</v>
      </c>
      <c r="G1055" s="13">
        <v>100</v>
      </c>
      <c r="H1055" s="14"/>
      <c r="I1055" s="61">
        <v>1.08</v>
      </c>
      <c r="J1055" s="12">
        <f t="shared" si="68"/>
        <v>0</v>
      </c>
      <c r="K1055" s="11">
        <f t="shared" si="66"/>
        <v>1.08</v>
      </c>
      <c r="L1055" s="70"/>
      <c r="M1055" s="9">
        <f t="shared" si="67"/>
        <v>86.4</v>
      </c>
      <c r="N1055" s="9">
        <f t="shared" si="69"/>
        <v>86.4</v>
      </c>
    </row>
    <row r="1056" spans="1:14" s="8" customFormat="1" ht="15" customHeight="1">
      <c r="A1056" s="44" t="s">
        <v>1967</v>
      </c>
      <c r="C1056" s="47">
        <v>6473312</v>
      </c>
      <c r="D1056" s="56" t="s">
        <v>297</v>
      </c>
      <c r="E1056" s="13" t="s">
        <v>0</v>
      </c>
      <c r="F1056" s="13">
        <v>20</v>
      </c>
      <c r="G1056" s="13">
        <v>50</v>
      </c>
      <c r="H1056" s="14"/>
      <c r="I1056" s="61">
        <v>2.15</v>
      </c>
      <c r="J1056" s="12">
        <f t="shared" si="68"/>
        <v>0</v>
      </c>
      <c r="K1056" s="11">
        <f t="shared" si="66"/>
        <v>2.15</v>
      </c>
      <c r="L1056" s="70"/>
      <c r="M1056" s="9">
        <f t="shared" si="67"/>
        <v>172</v>
      </c>
      <c r="N1056" s="9">
        <f t="shared" si="69"/>
        <v>172</v>
      </c>
    </row>
    <row r="1057" spans="1:14" s="8" customFormat="1" ht="15" customHeight="1">
      <c r="A1057" s="44" t="s">
        <v>1968</v>
      </c>
      <c r="C1057" s="47">
        <v>6473316</v>
      </c>
      <c r="D1057" s="56" t="s">
        <v>296</v>
      </c>
      <c r="E1057" s="13" t="s">
        <v>0</v>
      </c>
      <c r="F1057" s="13">
        <v>65</v>
      </c>
      <c r="G1057" s="13">
        <v>50</v>
      </c>
      <c r="H1057" s="14"/>
      <c r="I1057" s="61">
        <v>6.65</v>
      </c>
      <c r="J1057" s="12">
        <f t="shared" si="68"/>
        <v>0</v>
      </c>
      <c r="K1057" s="11">
        <f t="shared" si="66"/>
        <v>6.65</v>
      </c>
      <c r="L1057" s="70"/>
      <c r="M1057" s="9">
        <f t="shared" si="67"/>
        <v>532</v>
      </c>
      <c r="N1057" s="9">
        <f t="shared" si="69"/>
        <v>532</v>
      </c>
    </row>
    <row r="1058" spans="1:14" s="8" customFormat="1" ht="15" customHeight="1">
      <c r="A1058" s="44" t="s">
        <v>1969</v>
      </c>
      <c r="C1058" s="47">
        <v>6473321</v>
      </c>
      <c r="D1058" s="56" t="s">
        <v>295</v>
      </c>
      <c r="E1058" s="13" t="s">
        <v>0</v>
      </c>
      <c r="F1058" s="13">
        <v>46</v>
      </c>
      <c r="G1058" s="13">
        <v>25</v>
      </c>
      <c r="H1058" s="14"/>
      <c r="I1058" s="61">
        <v>5.42</v>
      </c>
      <c r="J1058" s="12">
        <f t="shared" si="68"/>
        <v>0</v>
      </c>
      <c r="K1058" s="11">
        <f t="shared" si="66"/>
        <v>5.42</v>
      </c>
      <c r="L1058" s="70"/>
      <c r="M1058" s="9">
        <f t="shared" si="67"/>
        <v>433.6</v>
      </c>
      <c r="N1058" s="9">
        <f t="shared" si="69"/>
        <v>433.6</v>
      </c>
    </row>
    <row r="1059" spans="1:14" s="8" customFormat="1" ht="15" customHeight="1">
      <c r="A1059" s="44" t="s">
        <v>1970</v>
      </c>
      <c r="C1059" s="47">
        <v>6473408</v>
      </c>
      <c r="D1059" s="56" t="s">
        <v>294</v>
      </c>
      <c r="E1059" s="13" t="s">
        <v>0</v>
      </c>
      <c r="F1059" s="13">
        <v>17</v>
      </c>
      <c r="G1059" s="13">
        <v>50</v>
      </c>
      <c r="H1059" s="14"/>
      <c r="I1059" s="61">
        <v>1.18</v>
      </c>
      <c r="J1059" s="12">
        <f t="shared" si="68"/>
        <v>0</v>
      </c>
      <c r="K1059" s="11">
        <f t="shared" si="66"/>
        <v>1.18</v>
      </c>
      <c r="L1059" s="70"/>
      <c r="M1059" s="9">
        <f t="shared" si="67"/>
        <v>94.4</v>
      </c>
      <c r="N1059" s="9">
        <f t="shared" si="69"/>
        <v>94.4</v>
      </c>
    </row>
    <row r="1060" spans="1:14" s="8" customFormat="1" ht="15" customHeight="1">
      <c r="A1060" s="44" t="s">
        <v>1971</v>
      </c>
      <c r="C1060" s="47">
        <v>6473410</v>
      </c>
      <c r="D1060" s="56" t="s">
        <v>293</v>
      </c>
      <c r="E1060" s="13" t="s">
        <v>0</v>
      </c>
      <c r="F1060" s="13">
        <v>18</v>
      </c>
      <c r="G1060" s="13">
        <v>50</v>
      </c>
      <c r="H1060" s="14"/>
      <c r="I1060" s="61">
        <v>1.1300000000000001</v>
      </c>
      <c r="J1060" s="12">
        <f t="shared" si="68"/>
        <v>0</v>
      </c>
      <c r="K1060" s="11">
        <f t="shared" si="66"/>
        <v>1.1300000000000001</v>
      </c>
      <c r="L1060" s="70"/>
      <c r="M1060" s="9">
        <f t="shared" si="67"/>
        <v>90.4</v>
      </c>
      <c r="N1060" s="9">
        <f t="shared" si="69"/>
        <v>90.4</v>
      </c>
    </row>
    <row r="1061" spans="1:14" s="8" customFormat="1" ht="15" customHeight="1">
      <c r="A1061" s="44" t="s">
        <v>1972</v>
      </c>
      <c r="C1061" s="47">
        <v>6473416</v>
      </c>
      <c r="D1061" s="56" t="s">
        <v>292</v>
      </c>
      <c r="E1061" s="13" t="s">
        <v>0</v>
      </c>
      <c r="F1061" s="13">
        <v>70</v>
      </c>
      <c r="G1061" s="13">
        <v>50</v>
      </c>
      <c r="H1061" s="14"/>
      <c r="I1061" s="61">
        <v>6.76</v>
      </c>
      <c r="J1061" s="12">
        <f t="shared" si="68"/>
        <v>0</v>
      </c>
      <c r="K1061" s="11">
        <f t="shared" si="66"/>
        <v>6.76</v>
      </c>
      <c r="L1061" s="70"/>
      <c r="M1061" s="9">
        <f t="shared" si="67"/>
        <v>540.79999999999995</v>
      </c>
      <c r="N1061" s="9">
        <f t="shared" si="69"/>
        <v>540.79999999999995</v>
      </c>
    </row>
    <row r="1062" spans="1:14" s="8" customFormat="1" ht="15" customHeight="1">
      <c r="A1062" s="44" t="s">
        <v>1973</v>
      </c>
      <c r="C1062" s="47">
        <v>6473510</v>
      </c>
      <c r="D1062" s="56" t="s">
        <v>291</v>
      </c>
      <c r="E1062" s="13" t="s">
        <v>0</v>
      </c>
      <c r="F1062" s="13">
        <v>54</v>
      </c>
      <c r="G1062" s="13">
        <v>50</v>
      </c>
      <c r="H1062" s="14"/>
      <c r="I1062" s="61">
        <v>4.3600000000000003</v>
      </c>
      <c r="J1062" s="12">
        <f t="shared" si="68"/>
        <v>0</v>
      </c>
      <c r="K1062" s="11">
        <f t="shared" si="66"/>
        <v>4.3600000000000003</v>
      </c>
      <c r="L1062" s="70"/>
      <c r="M1062" s="9">
        <f t="shared" si="67"/>
        <v>348.8</v>
      </c>
      <c r="N1062" s="9">
        <f t="shared" si="69"/>
        <v>348.8</v>
      </c>
    </row>
    <row r="1063" spans="1:14" s="8" customFormat="1" ht="15" customHeight="1">
      <c r="A1063" s="44" t="s">
        <v>1974</v>
      </c>
      <c r="C1063" s="47">
        <v>6473512</v>
      </c>
      <c r="D1063" s="56" t="s">
        <v>290</v>
      </c>
      <c r="E1063" s="13" t="s">
        <v>0</v>
      </c>
      <c r="F1063" s="13">
        <v>50</v>
      </c>
      <c r="G1063" s="13">
        <v>50</v>
      </c>
      <c r="H1063" s="14"/>
      <c r="I1063" s="61">
        <v>4.4800000000000004</v>
      </c>
      <c r="J1063" s="12">
        <f t="shared" si="68"/>
        <v>0</v>
      </c>
      <c r="K1063" s="11">
        <f t="shared" si="66"/>
        <v>4.4800000000000004</v>
      </c>
      <c r="L1063" s="70"/>
      <c r="M1063" s="9">
        <f t="shared" si="67"/>
        <v>358.40000000000003</v>
      </c>
      <c r="N1063" s="9">
        <f t="shared" si="69"/>
        <v>358.4</v>
      </c>
    </row>
    <row r="1064" spans="1:14" s="8" customFormat="1" ht="15" customHeight="1">
      <c r="A1064" s="44" t="s">
        <v>1975</v>
      </c>
      <c r="C1064" s="47">
        <v>6473521</v>
      </c>
      <c r="D1064" s="56" t="s">
        <v>289</v>
      </c>
      <c r="E1064" s="13" t="s">
        <v>0</v>
      </c>
      <c r="F1064" s="13">
        <v>16</v>
      </c>
      <c r="G1064" s="13">
        <v>50</v>
      </c>
      <c r="H1064" s="14"/>
      <c r="I1064" s="61">
        <v>5.08</v>
      </c>
      <c r="J1064" s="12">
        <f t="shared" si="68"/>
        <v>0</v>
      </c>
      <c r="K1064" s="11">
        <f t="shared" si="66"/>
        <v>5.08</v>
      </c>
      <c r="L1064" s="70"/>
      <c r="M1064" s="9">
        <f t="shared" si="67"/>
        <v>406.40000000000003</v>
      </c>
      <c r="N1064" s="9">
        <f t="shared" si="69"/>
        <v>406.4</v>
      </c>
    </row>
    <row r="1065" spans="1:14" s="8" customFormat="1" ht="15" customHeight="1">
      <c r="A1065" s="44" t="s">
        <v>1976</v>
      </c>
      <c r="C1065" s="47">
        <v>6473621</v>
      </c>
      <c r="D1065" s="56" t="s">
        <v>288</v>
      </c>
      <c r="E1065" s="13" t="s">
        <v>0</v>
      </c>
      <c r="F1065" s="13">
        <v>44</v>
      </c>
      <c r="G1065" s="13">
        <v>50</v>
      </c>
      <c r="H1065" s="14"/>
      <c r="I1065" s="61">
        <v>5.36</v>
      </c>
      <c r="J1065" s="12">
        <f t="shared" si="68"/>
        <v>0</v>
      </c>
      <c r="K1065" s="11">
        <f t="shared" si="66"/>
        <v>5.36</v>
      </c>
      <c r="L1065" s="70"/>
      <c r="M1065" s="9">
        <f t="shared" si="67"/>
        <v>428.8</v>
      </c>
      <c r="N1065" s="9">
        <f t="shared" si="69"/>
        <v>428.8</v>
      </c>
    </row>
    <row r="1066" spans="1:14" s="8" customFormat="1" ht="15" customHeight="1">
      <c r="A1066" s="44" t="s">
        <v>1977</v>
      </c>
      <c r="C1066" s="47">
        <v>6473721</v>
      </c>
      <c r="D1066" s="56" t="s">
        <v>1118</v>
      </c>
      <c r="E1066" s="13" t="s">
        <v>0</v>
      </c>
      <c r="F1066" s="13">
        <v>78</v>
      </c>
      <c r="G1066" s="13">
        <v>10</v>
      </c>
      <c r="H1066" s="14"/>
      <c r="I1066" s="61">
        <v>14.73</v>
      </c>
      <c r="J1066" s="12">
        <f t="shared" si="68"/>
        <v>0</v>
      </c>
      <c r="K1066" s="11">
        <f t="shared" si="66"/>
        <v>14.73</v>
      </c>
      <c r="L1066" s="70"/>
      <c r="M1066" s="9">
        <f t="shared" si="67"/>
        <v>1178.4000000000001</v>
      </c>
      <c r="N1066" s="9">
        <f t="shared" si="69"/>
        <v>1178.4000000000001</v>
      </c>
    </row>
    <row r="1067" spans="1:14" s="8" customFormat="1" ht="24.6" customHeight="1">
      <c r="A1067" s="44" t="s">
        <v>1978</v>
      </c>
      <c r="C1067" s="47">
        <v>6477210</v>
      </c>
      <c r="D1067" s="56" t="s">
        <v>287</v>
      </c>
      <c r="E1067" s="13" t="s">
        <v>0</v>
      </c>
      <c r="F1067" s="13">
        <v>16</v>
      </c>
      <c r="G1067" s="13">
        <v>50</v>
      </c>
      <c r="H1067" s="14" t="s">
        <v>62</v>
      </c>
      <c r="I1067" s="61">
        <v>13.05</v>
      </c>
      <c r="J1067" s="12">
        <f t="shared" si="68"/>
        <v>0</v>
      </c>
      <c r="K1067" s="11">
        <f t="shared" si="66"/>
        <v>13.05</v>
      </c>
      <c r="L1067" s="70"/>
      <c r="M1067" s="9">
        <f t="shared" si="67"/>
        <v>1044</v>
      </c>
      <c r="N1067" s="9">
        <f t="shared" si="69"/>
        <v>1044</v>
      </c>
    </row>
    <row r="1068" spans="1:14" s="8" customFormat="1" ht="24.6" customHeight="1">
      <c r="A1068" s="44" t="s">
        <v>1979</v>
      </c>
      <c r="C1068" s="47">
        <v>6477308</v>
      </c>
      <c r="D1068" s="56" t="s">
        <v>286</v>
      </c>
      <c r="E1068" s="13" t="s">
        <v>0</v>
      </c>
      <c r="F1068" s="13">
        <v>15</v>
      </c>
      <c r="G1068" s="13">
        <v>50</v>
      </c>
      <c r="H1068" s="14" t="s">
        <v>62</v>
      </c>
      <c r="I1068" s="61">
        <v>13.05</v>
      </c>
      <c r="J1068" s="12">
        <f t="shared" si="68"/>
        <v>0</v>
      </c>
      <c r="K1068" s="11">
        <f t="shared" si="66"/>
        <v>13.05</v>
      </c>
      <c r="L1068" s="70"/>
      <c r="M1068" s="9">
        <f t="shared" si="67"/>
        <v>1044</v>
      </c>
      <c r="N1068" s="9">
        <f t="shared" si="69"/>
        <v>1044</v>
      </c>
    </row>
    <row r="1069" spans="1:14" s="8" customFormat="1" ht="24" customHeight="1">
      <c r="A1069" s="44" t="s">
        <v>1980</v>
      </c>
      <c r="C1069" s="47">
        <v>6501646</v>
      </c>
      <c r="D1069" s="56" t="s">
        <v>3999</v>
      </c>
      <c r="E1069" s="13" t="s">
        <v>27</v>
      </c>
      <c r="F1069" s="13">
        <v>5480</v>
      </c>
      <c r="G1069" s="13">
        <v>6</v>
      </c>
      <c r="H1069" s="14" t="s">
        <v>92</v>
      </c>
      <c r="I1069" s="61">
        <v>80.22</v>
      </c>
      <c r="J1069" s="12">
        <f t="shared" si="68"/>
        <v>0</v>
      </c>
      <c r="K1069" s="11">
        <f t="shared" si="66"/>
        <v>80.22</v>
      </c>
      <c r="L1069" s="70"/>
      <c r="M1069" s="9">
        <f t="shared" si="67"/>
        <v>6417.6</v>
      </c>
      <c r="N1069" s="9">
        <f t="shared" si="69"/>
        <v>6417.6</v>
      </c>
    </row>
    <row r="1070" spans="1:14" s="8" customFormat="1" ht="24" customHeight="1">
      <c r="A1070" s="44" t="s">
        <v>1981</v>
      </c>
      <c r="C1070" s="47">
        <v>6501666</v>
      </c>
      <c r="D1070" s="56" t="s">
        <v>4000</v>
      </c>
      <c r="E1070" s="13" t="s">
        <v>27</v>
      </c>
      <c r="F1070" s="13">
        <v>6667</v>
      </c>
      <c r="G1070" s="13">
        <v>60</v>
      </c>
      <c r="H1070" s="14" t="s">
        <v>92</v>
      </c>
      <c r="I1070" s="61">
        <v>108.18</v>
      </c>
      <c r="J1070" s="12">
        <f t="shared" si="68"/>
        <v>0</v>
      </c>
      <c r="K1070" s="11">
        <f t="shared" si="66"/>
        <v>108.18</v>
      </c>
      <c r="L1070" s="70"/>
      <c r="M1070" s="9">
        <f t="shared" si="67"/>
        <v>8654.4</v>
      </c>
      <c r="N1070" s="9">
        <f t="shared" si="69"/>
        <v>8654.4</v>
      </c>
    </row>
    <row r="1071" spans="1:14" s="8" customFormat="1" ht="24" customHeight="1">
      <c r="A1071" s="44" t="s">
        <v>1982</v>
      </c>
      <c r="C1071" s="47">
        <v>6501686</v>
      </c>
      <c r="D1071" s="56" t="s">
        <v>4001</v>
      </c>
      <c r="E1071" s="13" t="s">
        <v>27</v>
      </c>
      <c r="F1071" s="13">
        <v>8400</v>
      </c>
      <c r="G1071" s="13">
        <v>6</v>
      </c>
      <c r="H1071" s="14" t="s">
        <v>92</v>
      </c>
      <c r="I1071" s="61">
        <v>123.68</v>
      </c>
      <c r="J1071" s="12">
        <f t="shared" si="68"/>
        <v>0</v>
      </c>
      <c r="K1071" s="11">
        <f t="shared" si="66"/>
        <v>123.68</v>
      </c>
      <c r="L1071" s="70"/>
      <c r="M1071" s="9">
        <f t="shared" si="67"/>
        <v>9894.4</v>
      </c>
      <c r="N1071" s="9">
        <f t="shared" si="69"/>
        <v>9894.4</v>
      </c>
    </row>
    <row r="1072" spans="1:14" s="8" customFormat="1" ht="15.75" customHeight="1">
      <c r="A1072" s="44" t="s">
        <v>754</v>
      </c>
      <c r="C1072" s="47">
        <v>65018227</v>
      </c>
      <c r="D1072" s="56" t="s">
        <v>4002</v>
      </c>
      <c r="E1072" s="13" t="s">
        <v>27</v>
      </c>
      <c r="F1072" s="13">
        <v>1780</v>
      </c>
      <c r="G1072" s="13">
        <v>20</v>
      </c>
      <c r="H1072" s="14" t="s">
        <v>1</v>
      </c>
      <c r="I1072" s="61">
        <v>19.04</v>
      </c>
      <c r="J1072" s="12">
        <f t="shared" si="68"/>
        <v>0</v>
      </c>
      <c r="K1072" s="11">
        <f t="shared" si="66"/>
        <v>19.04</v>
      </c>
      <c r="L1072" s="70"/>
      <c r="M1072" s="9">
        <f t="shared" si="67"/>
        <v>1523.2</v>
      </c>
      <c r="N1072" s="9">
        <f t="shared" si="69"/>
        <v>1523.2</v>
      </c>
    </row>
    <row r="1073" spans="1:14" s="8" customFormat="1" ht="15.75" customHeight="1">
      <c r="A1073" s="44" t="s">
        <v>1983</v>
      </c>
      <c r="C1073" s="47">
        <v>65018242</v>
      </c>
      <c r="D1073" s="56" t="s">
        <v>4003</v>
      </c>
      <c r="E1073" s="13" t="s">
        <v>27</v>
      </c>
      <c r="F1073" s="13">
        <v>2120</v>
      </c>
      <c r="G1073" s="13">
        <v>20</v>
      </c>
      <c r="H1073" s="14" t="s">
        <v>1</v>
      </c>
      <c r="I1073" s="61">
        <v>23.78</v>
      </c>
      <c r="J1073" s="12">
        <f t="shared" si="68"/>
        <v>0</v>
      </c>
      <c r="K1073" s="11">
        <f t="shared" si="66"/>
        <v>23.78</v>
      </c>
      <c r="L1073" s="70"/>
      <c r="M1073" s="9">
        <f t="shared" si="67"/>
        <v>1902.4</v>
      </c>
      <c r="N1073" s="9">
        <f t="shared" si="69"/>
        <v>1902.4</v>
      </c>
    </row>
    <row r="1074" spans="1:14" s="8" customFormat="1" ht="15.75" customHeight="1">
      <c r="A1074" s="44" t="s">
        <v>755</v>
      </c>
      <c r="C1074" s="47">
        <v>65018247</v>
      </c>
      <c r="D1074" s="56" t="s">
        <v>4004</v>
      </c>
      <c r="E1074" s="13" t="s">
        <v>27</v>
      </c>
      <c r="F1074" s="13">
        <v>2450</v>
      </c>
      <c r="G1074" s="13">
        <v>20</v>
      </c>
      <c r="H1074" s="14" t="s">
        <v>1</v>
      </c>
      <c r="I1074" s="61">
        <v>24.02</v>
      </c>
      <c r="J1074" s="12">
        <f t="shared" si="68"/>
        <v>0</v>
      </c>
      <c r="K1074" s="11">
        <f t="shared" si="66"/>
        <v>24.02</v>
      </c>
      <c r="L1074" s="70"/>
      <c r="M1074" s="9">
        <f t="shared" si="67"/>
        <v>1921.6000000000001</v>
      </c>
      <c r="N1074" s="9">
        <f t="shared" si="69"/>
        <v>1921.6</v>
      </c>
    </row>
    <row r="1075" spans="1:14" s="8" customFormat="1" ht="15.75" customHeight="1">
      <c r="A1075" s="44" t="s">
        <v>756</v>
      </c>
      <c r="C1075" s="47">
        <v>65018327</v>
      </c>
      <c r="D1075" s="56" t="s">
        <v>4005</v>
      </c>
      <c r="E1075" s="13" t="s">
        <v>27</v>
      </c>
      <c r="F1075" s="13">
        <v>1670</v>
      </c>
      <c r="G1075" s="13">
        <v>30</v>
      </c>
      <c r="H1075" s="14" t="s">
        <v>1</v>
      </c>
      <c r="I1075" s="61">
        <v>19.04</v>
      </c>
      <c r="J1075" s="12">
        <f t="shared" si="68"/>
        <v>0</v>
      </c>
      <c r="K1075" s="11">
        <f t="shared" si="66"/>
        <v>19.04</v>
      </c>
      <c r="L1075" s="70"/>
      <c r="M1075" s="9">
        <f t="shared" si="67"/>
        <v>1523.2</v>
      </c>
      <c r="N1075" s="9">
        <f t="shared" si="69"/>
        <v>1523.2</v>
      </c>
    </row>
    <row r="1076" spans="1:14" s="8" customFormat="1" ht="15.75" customHeight="1">
      <c r="A1076" s="44" t="s">
        <v>757</v>
      </c>
      <c r="C1076" s="47">
        <v>65018342</v>
      </c>
      <c r="D1076" s="56" t="s">
        <v>4006</v>
      </c>
      <c r="E1076" s="13" t="s">
        <v>27</v>
      </c>
      <c r="F1076" s="13">
        <v>2120</v>
      </c>
      <c r="G1076" s="13">
        <v>30</v>
      </c>
      <c r="H1076" s="14" t="s">
        <v>1</v>
      </c>
      <c r="I1076" s="61">
        <v>23.78</v>
      </c>
      <c r="J1076" s="12">
        <f t="shared" si="68"/>
        <v>0</v>
      </c>
      <c r="K1076" s="11">
        <f t="shared" si="66"/>
        <v>23.78</v>
      </c>
      <c r="L1076" s="70"/>
      <c r="M1076" s="9">
        <f t="shared" si="67"/>
        <v>1902.4</v>
      </c>
      <c r="N1076" s="9">
        <f t="shared" si="69"/>
        <v>1902.4</v>
      </c>
    </row>
    <row r="1077" spans="1:14" s="8" customFormat="1" ht="15.75" customHeight="1">
      <c r="A1077" s="44" t="s">
        <v>758</v>
      </c>
      <c r="C1077" s="47">
        <v>65018347</v>
      </c>
      <c r="D1077" s="56" t="s">
        <v>4007</v>
      </c>
      <c r="E1077" s="13" t="s">
        <v>27</v>
      </c>
      <c r="F1077" s="13">
        <v>2450</v>
      </c>
      <c r="G1077" s="13">
        <v>30</v>
      </c>
      <c r="H1077" s="14" t="s">
        <v>1</v>
      </c>
      <c r="I1077" s="61">
        <v>24.02</v>
      </c>
      <c r="J1077" s="12">
        <f t="shared" si="68"/>
        <v>0</v>
      </c>
      <c r="K1077" s="11">
        <f t="shared" si="66"/>
        <v>24.02</v>
      </c>
      <c r="L1077" s="70"/>
      <c r="M1077" s="9">
        <f t="shared" si="67"/>
        <v>1921.6000000000001</v>
      </c>
      <c r="N1077" s="9">
        <f t="shared" si="69"/>
        <v>1921.6</v>
      </c>
    </row>
    <row r="1078" spans="1:14" s="8" customFormat="1" ht="15.75" customHeight="1">
      <c r="A1078" s="44" t="s">
        <v>759</v>
      </c>
      <c r="C1078" s="47">
        <v>65018627</v>
      </c>
      <c r="D1078" s="56" t="s">
        <v>4008</v>
      </c>
      <c r="E1078" s="13" t="s">
        <v>27</v>
      </c>
      <c r="F1078" s="13">
        <v>1780</v>
      </c>
      <c r="G1078" s="13">
        <v>60</v>
      </c>
      <c r="H1078" s="14" t="s">
        <v>1</v>
      </c>
      <c r="I1078" s="61">
        <v>19.04</v>
      </c>
      <c r="J1078" s="12">
        <f t="shared" si="68"/>
        <v>0</v>
      </c>
      <c r="K1078" s="11">
        <f t="shared" si="66"/>
        <v>19.04</v>
      </c>
      <c r="L1078" s="70"/>
      <c r="M1078" s="9">
        <f t="shared" si="67"/>
        <v>1523.2</v>
      </c>
      <c r="N1078" s="9">
        <f t="shared" si="69"/>
        <v>1523.2</v>
      </c>
    </row>
    <row r="1079" spans="1:14" s="8" customFormat="1" ht="15.75" customHeight="1">
      <c r="A1079" s="44" t="s">
        <v>760</v>
      </c>
      <c r="C1079" s="47">
        <v>65018642</v>
      </c>
      <c r="D1079" s="56" t="s">
        <v>4009</v>
      </c>
      <c r="E1079" s="13" t="s">
        <v>27</v>
      </c>
      <c r="F1079" s="13">
        <v>2120</v>
      </c>
      <c r="G1079" s="13">
        <v>60</v>
      </c>
      <c r="H1079" s="14" t="s">
        <v>1</v>
      </c>
      <c r="I1079" s="61">
        <v>23.78</v>
      </c>
      <c r="J1079" s="12">
        <f t="shared" si="68"/>
        <v>0</v>
      </c>
      <c r="K1079" s="11">
        <f t="shared" si="66"/>
        <v>23.78</v>
      </c>
      <c r="L1079" s="70"/>
      <c r="M1079" s="9">
        <f t="shared" si="67"/>
        <v>1902.4</v>
      </c>
      <c r="N1079" s="9">
        <f t="shared" si="69"/>
        <v>1902.4</v>
      </c>
    </row>
    <row r="1080" spans="1:14" s="8" customFormat="1" ht="15.75" customHeight="1">
      <c r="A1080" s="44" t="s">
        <v>761</v>
      </c>
      <c r="C1080" s="47">
        <v>65018647</v>
      </c>
      <c r="D1080" s="56" t="s">
        <v>4010</v>
      </c>
      <c r="E1080" s="13" t="s">
        <v>27</v>
      </c>
      <c r="F1080" s="13">
        <v>2450</v>
      </c>
      <c r="G1080" s="13">
        <v>60</v>
      </c>
      <c r="H1080" s="14" t="s">
        <v>1</v>
      </c>
      <c r="I1080" s="61">
        <v>24.02</v>
      </c>
      <c r="J1080" s="12">
        <f t="shared" si="68"/>
        <v>0</v>
      </c>
      <c r="K1080" s="11">
        <f t="shared" si="66"/>
        <v>24.02</v>
      </c>
      <c r="L1080" s="70"/>
      <c r="M1080" s="9">
        <f t="shared" si="67"/>
        <v>1921.6000000000001</v>
      </c>
      <c r="N1080" s="9">
        <f t="shared" si="69"/>
        <v>1921.6</v>
      </c>
    </row>
    <row r="1081" spans="1:14" s="8" customFormat="1" ht="15.75" customHeight="1">
      <c r="A1081" s="44" t="s">
        <v>762</v>
      </c>
      <c r="C1081" s="47">
        <v>65018667</v>
      </c>
      <c r="D1081" s="56" t="s">
        <v>4011</v>
      </c>
      <c r="E1081" s="13" t="s">
        <v>27</v>
      </c>
      <c r="F1081" s="13">
        <v>3330</v>
      </c>
      <c r="G1081" s="13">
        <v>180</v>
      </c>
      <c r="H1081" s="14" t="s">
        <v>1</v>
      </c>
      <c r="I1081" s="61">
        <v>49.36</v>
      </c>
      <c r="J1081" s="12">
        <f t="shared" si="68"/>
        <v>0</v>
      </c>
      <c r="K1081" s="11">
        <f t="shared" si="66"/>
        <v>49.36</v>
      </c>
      <c r="L1081" s="70"/>
      <c r="M1081" s="9">
        <f t="shared" si="67"/>
        <v>3948.8</v>
      </c>
      <c r="N1081" s="9">
        <f t="shared" si="69"/>
        <v>3948.8</v>
      </c>
    </row>
    <row r="1082" spans="1:14" s="8" customFormat="1" ht="15.75" customHeight="1">
      <c r="A1082" s="44" t="s">
        <v>763</v>
      </c>
      <c r="C1082" s="47">
        <v>65018687</v>
      </c>
      <c r="D1082" s="56" t="s">
        <v>4012</v>
      </c>
      <c r="E1082" s="13" t="s">
        <v>27</v>
      </c>
      <c r="F1082" s="13">
        <v>4080</v>
      </c>
      <c r="G1082" s="13">
        <v>90</v>
      </c>
      <c r="H1082" s="14" t="s">
        <v>1</v>
      </c>
      <c r="I1082" s="61">
        <v>60.65</v>
      </c>
      <c r="J1082" s="12">
        <f t="shared" si="68"/>
        <v>0</v>
      </c>
      <c r="K1082" s="11">
        <f t="shared" si="66"/>
        <v>60.65</v>
      </c>
      <c r="L1082" s="70"/>
      <c r="M1082" s="9">
        <f t="shared" si="67"/>
        <v>4852</v>
      </c>
      <c r="N1082" s="9">
        <f t="shared" si="69"/>
        <v>4852</v>
      </c>
    </row>
    <row r="1083" spans="1:14" s="8" customFormat="1" ht="15.75" customHeight="1">
      <c r="A1083" s="44" t="s">
        <v>764</v>
      </c>
      <c r="C1083" s="47">
        <v>65058252</v>
      </c>
      <c r="D1083" s="56" t="s">
        <v>4013</v>
      </c>
      <c r="E1083" s="13" t="s">
        <v>27</v>
      </c>
      <c r="F1083" s="13">
        <v>2306</v>
      </c>
      <c r="G1083" s="13">
        <v>20</v>
      </c>
      <c r="H1083" s="14" t="s">
        <v>1</v>
      </c>
      <c r="I1083" s="61">
        <v>32.28</v>
      </c>
      <c r="J1083" s="12">
        <f t="shared" si="68"/>
        <v>0</v>
      </c>
      <c r="K1083" s="11">
        <f t="shared" si="66"/>
        <v>32.28</v>
      </c>
      <c r="L1083" s="70"/>
      <c r="M1083" s="9">
        <f t="shared" si="67"/>
        <v>2582.4</v>
      </c>
      <c r="N1083" s="9">
        <f t="shared" si="69"/>
        <v>2582.4</v>
      </c>
    </row>
    <row r="1084" spans="1:14" s="8" customFormat="1" ht="18.75" customHeight="1">
      <c r="A1084" s="44" t="s">
        <v>2421</v>
      </c>
      <c r="C1084" s="47">
        <v>65058352</v>
      </c>
      <c r="D1084" s="56" t="s">
        <v>4014</v>
      </c>
      <c r="E1084" s="13" t="s">
        <v>27</v>
      </c>
      <c r="F1084" s="13">
        <v>2330</v>
      </c>
      <c r="G1084" s="13">
        <v>30</v>
      </c>
      <c r="H1084" s="14" t="s">
        <v>1</v>
      </c>
      <c r="I1084" s="61">
        <v>32.28</v>
      </c>
      <c r="J1084" s="12">
        <f t="shared" si="68"/>
        <v>0</v>
      </c>
      <c r="K1084" s="11">
        <f t="shared" si="66"/>
        <v>32.28</v>
      </c>
      <c r="L1084" s="70"/>
      <c r="M1084" s="9">
        <f t="shared" si="67"/>
        <v>2582.4</v>
      </c>
      <c r="N1084" s="9">
        <f t="shared" si="69"/>
        <v>2582.4</v>
      </c>
    </row>
    <row r="1085" spans="1:14" s="8" customFormat="1" ht="18.75" customHeight="1">
      <c r="A1085" s="44" t="s">
        <v>2422</v>
      </c>
      <c r="C1085" s="47">
        <v>65058652</v>
      </c>
      <c r="D1085" s="56" t="s">
        <v>4015</v>
      </c>
      <c r="E1085" s="13" t="s">
        <v>27</v>
      </c>
      <c r="F1085" s="13">
        <v>2330</v>
      </c>
      <c r="G1085" s="13">
        <v>60</v>
      </c>
      <c r="H1085" s="14" t="s">
        <v>1</v>
      </c>
      <c r="I1085" s="61">
        <v>32.28</v>
      </c>
      <c r="J1085" s="12">
        <f t="shared" si="68"/>
        <v>0</v>
      </c>
      <c r="K1085" s="11">
        <f t="shared" si="66"/>
        <v>32.28</v>
      </c>
      <c r="L1085" s="70"/>
      <c r="M1085" s="9">
        <f t="shared" si="67"/>
        <v>2582.4</v>
      </c>
      <c r="N1085" s="9">
        <f t="shared" si="69"/>
        <v>2582.4</v>
      </c>
    </row>
    <row r="1086" spans="1:14" s="8" customFormat="1" ht="30.6" customHeight="1">
      <c r="A1086" s="44" t="s">
        <v>2888</v>
      </c>
      <c r="C1086" s="47">
        <v>65019618</v>
      </c>
      <c r="D1086" s="56" t="s">
        <v>4016</v>
      </c>
      <c r="E1086" s="13" t="s">
        <v>27</v>
      </c>
      <c r="F1086" s="13"/>
      <c r="G1086" s="13">
        <v>6</v>
      </c>
      <c r="H1086" s="14" t="s">
        <v>92</v>
      </c>
      <c r="I1086" s="61">
        <v>122.4</v>
      </c>
      <c r="J1086" s="12">
        <f t="shared" si="68"/>
        <v>0</v>
      </c>
      <c r="K1086" s="11">
        <f t="shared" si="66"/>
        <v>122.4</v>
      </c>
      <c r="L1086" s="70"/>
      <c r="M1086" s="9">
        <f t="shared" si="67"/>
        <v>9792</v>
      </c>
      <c r="N1086" s="9">
        <f t="shared" si="69"/>
        <v>9792</v>
      </c>
    </row>
    <row r="1087" spans="1:14" s="8" customFormat="1" ht="36.6" customHeight="1">
      <c r="A1087" s="44" t="s">
        <v>2790</v>
      </c>
      <c r="C1087" s="47">
        <v>65019620</v>
      </c>
      <c r="D1087" s="56" t="s">
        <v>2792</v>
      </c>
      <c r="E1087" s="13" t="s">
        <v>27</v>
      </c>
      <c r="F1087" s="13">
        <v>8600</v>
      </c>
      <c r="G1087" s="13">
        <v>6</v>
      </c>
      <c r="H1087" s="14" t="s">
        <v>92</v>
      </c>
      <c r="I1087" s="61">
        <v>162</v>
      </c>
      <c r="J1087" s="12">
        <f t="shared" si="68"/>
        <v>0</v>
      </c>
      <c r="K1087" s="11">
        <f t="shared" si="66"/>
        <v>162</v>
      </c>
      <c r="L1087" s="70"/>
      <c r="M1087" s="9">
        <f t="shared" si="67"/>
        <v>12960</v>
      </c>
      <c r="N1087" s="9">
        <f t="shared" si="69"/>
        <v>12960</v>
      </c>
    </row>
    <row r="1088" spans="1:14" s="8" customFormat="1" ht="36.6" customHeight="1">
      <c r="A1088" s="44" t="s">
        <v>2883</v>
      </c>
      <c r="C1088" s="47">
        <v>65019820</v>
      </c>
      <c r="D1088" s="56" t="s">
        <v>2884</v>
      </c>
      <c r="E1088" s="13" t="s">
        <v>27</v>
      </c>
      <c r="F1088" s="13">
        <v>8600</v>
      </c>
      <c r="G1088" s="13">
        <v>6</v>
      </c>
      <c r="H1088" s="14" t="s">
        <v>92</v>
      </c>
      <c r="I1088" s="61">
        <v>165.6</v>
      </c>
      <c r="J1088" s="12">
        <f t="shared" si="68"/>
        <v>0</v>
      </c>
      <c r="K1088" s="11">
        <f t="shared" si="66"/>
        <v>165.6</v>
      </c>
      <c r="L1088" s="70"/>
      <c r="M1088" s="9">
        <f t="shared" si="67"/>
        <v>13248</v>
      </c>
      <c r="N1088" s="9">
        <f t="shared" si="69"/>
        <v>13248</v>
      </c>
    </row>
    <row r="1089" spans="1:14" s="8" customFormat="1" ht="36.6" customHeight="1">
      <c r="A1089" s="44" t="s">
        <v>2791</v>
      </c>
      <c r="C1089" s="47">
        <v>65019622</v>
      </c>
      <c r="D1089" s="56" t="s">
        <v>2793</v>
      </c>
      <c r="E1089" s="13" t="s">
        <v>27</v>
      </c>
      <c r="F1089" s="13">
        <v>12670</v>
      </c>
      <c r="G1089" s="13">
        <v>6</v>
      </c>
      <c r="H1089" s="14" t="s">
        <v>92</v>
      </c>
      <c r="I1089" s="61">
        <v>346.08</v>
      </c>
      <c r="J1089" s="12">
        <f t="shared" si="68"/>
        <v>0</v>
      </c>
      <c r="K1089" s="11">
        <f t="shared" si="66"/>
        <v>346.08</v>
      </c>
      <c r="L1089" s="70"/>
      <c r="M1089" s="9">
        <f t="shared" si="67"/>
        <v>27686.400000000001</v>
      </c>
      <c r="N1089" s="9">
        <f t="shared" si="69"/>
        <v>27686.400000000001</v>
      </c>
    </row>
    <row r="1090" spans="1:14" s="8" customFormat="1" ht="18" customHeight="1">
      <c r="A1090" s="44" t="s">
        <v>1984</v>
      </c>
      <c r="C1090" s="47">
        <v>6505000</v>
      </c>
      <c r="D1090" s="56" t="s">
        <v>4017</v>
      </c>
      <c r="E1090" s="13" t="s">
        <v>27</v>
      </c>
      <c r="F1090" s="13">
        <v>575</v>
      </c>
      <c r="G1090" s="13">
        <v>20</v>
      </c>
      <c r="H1090" s="14"/>
      <c r="I1090" s="61">
        <v>5.98</v>
      </c>
      <c r="J1090" s="12">
        <f t="shared" si="68"/>
        <v>0</v>
      </c>
      <c r="K1090" s="11">
        <f t="shared" si="66"/>
        <v>5.98</v>
      </c>
      <c r="L1090" s="70"/>
      <c r="M1090" s="9">
        <f t="shared" si="67"/>
        <v>478.40000000000003</v>
      </c>
      <c r="N1090" s="9">
        <f t="shared" si="69"/>
        <v>478.4</v>
      </c>
    </row>
    <row r="1091" spans="1:14" s="8" customFormat="1" ht="18" customHeight="1">
      <c r="A1091" s="44" t="s">
        <v>765</v>
      </c>
      <c r="C1091" s="47">
        <v>6505300</v>
      </c>
      <c r="D1091" s="56" t="s">
        <v>4018</v>
      </c>
      <c r="E1091" s="13" t="s">
        <v>27</v>
      </c>
      <c r="F1091" s="13">
        <v>575</v>
      </c>
      <c r="G1091" s="13">
        <v>30</v>
      </c>
      <c r="H1091" s="14"/>
      <c r="I1091" s="61">
        <v>5.98</v>
      </c>
      <c r="J1091" s="12">
        <f t="shared" si="68"/>
        <v>0</v>
      </c>
      <c r="K1091" s="11">
        <f t="shared" si="66"/>
        <v>5.98</v>
      </c>
      <c r="L1091" s="70"/>
      <c r="M1091" s="9">
        <f t="shared" si="67"/>
        <v>478.40000000000003</v>
      </c>
      <c r="N1091" s="9">
        <f t="shared" si="69"/>
        <v>478.4</v>
      </c>
    </row>
    <row r="1092" spans="1:14" s="8" customFormat="1" ht="18" customHeight="1">
      <c r="A1092" s="44" t="s">
        <v>1985</v>
      </c>
      <c r="C1092" s="47">
        <v>6505600</v>
      </c>
      <c r="D1092" s="56" t="s">
        <v>4019</v>
      </c>
      <c r="E1092" s="13" t="s">
        <v>27</v>
      </c>
      <c r="F1092" s="13">
        <v>575</v>
      </c>
      <c r="G1092" s="13">
        <v>60</v>
      </c>
      <c r="H1092" s="14"/>
      <c r="I1092" s="61">
        <v>5.98</v>
      </c>
      <c r="J1092" s="12">
        <f t="shared" si="68"/>
        <v>0</v>
      </c>
      <c r="K1092" s="11">
        <f t="shared" si="66"/>
        <v>5.98</v>
      </c>
      <c r="L1092" s="70"/>
      <c r="M1092" s="9">
        <f t="shared" si="67"/>
        <v>478.40000000000003</v>
      </c>
      <c r="N1092" s="9">
        <f t="shared" si="69"/>
        <v>478.4</v>
      </c>
    </row>
    <row r="1093" spans="1:14" s="8" customFormat="1" ht="18" customHeight="1">
      <c r="A1093" s="44" t="s">
        <v>1986</v>
      </c>
      <c r="C1093" s="47">
        <v>6505001</v>
      </c>
      <c r="D1093" s="56" t="s">
        <v>4020</v>
      </c>
      <c r="E1093" s="13" t="s">
        <v>27</v>
      </c>
      <c r="F1093" s="13">
        <v>848</v>
      </c>
      <c r="G1093" s="13">
        <v>20</v>
      </c>
      <c r="H1093" s="14"/>
      <c r="I1093" s="61">
        <v>7.97</v>
      </c>
      <c r="J1093" s="12">
        <f t="shared" si="68"/>
        <v>0</v>
      </c>
      <c r="K1093" s="11">
        <f t="shared" si="66"/>
        <v>7.97</v>
      </c>
      <c r="L1093" s="70"/>
      <c r="M1093" s="9">
        <f t="shared" si="67"/>
        <v>637.6</v>
      </c>
      <c r="N1093" s="9">
        <f t="shared" si="69"/>
        <v>637.6</v>
      </c>
    </row>
    <row r="1094" spans="1:14" s="8" customFormat="1" ht="18" customHeight="1">
      <c r="A1094" s="44" t="s">
        <v>766</v>
      </c>
      <c r="C1094" s="47">
        <v>6505301</v>
      </c>
      <c r="D1094" s="56" t="s">
        <v>4021</v>
      </c>
      <c r="E1094" s="13" t="s">
        <v>27</v>
      </c>
      <c r="F1094" s="13">
        <v>848</v>
      </c>
      <c r="G1094" s="13">
        <v>30</v>
      </c>
      <c r="H1094" s="14"/>
      <c r="I1094" s="61">
        <v>7.98</v>
      </c>
      <c r="J1094" s="12">
        <f t="shared" si="68"/>
        <v>0</v>
      </c>
      <c r="K1094" s="11">
        <f t="shared" si="66"/>
        <v>7.98</v>
      </c>
      <c r="L1094" s="70"/>
      <c r="M1094" s="9">
        <f t="shared" si="67"/>
        <v>638.4</v>
      </c>
      <c r="N1094" s="9">
        <f t="shared" si="69"/>
        <v>638.4</v>
      </c>
    </row>
    <row r="1095" spans="1:14" s="8" customFormat="1" ht="18" customHeight="1">
      <c r="A1095" s="44" t="s">
        <v>1987</v>
      </c>
      <c r="C1095" s="47">
        <v>6505601</v>
      </c>
      <c r="D1095" s="56" t="s">
        <v>4022</v>
      </c>
      <c r="E1095" s="13" t="s">
        <v>27</v>
      </c>
      <c r="F1095" s="13">
        <v>848</v>
      </c>
      <c r="G1095" s="13">
        <v>60</v>
      </c>
      <c r="H1095" s="14"/>
      <c r="I1095" s="61">
        <v>7.98</v>
      </c>
      <c r="J1095" s="12">
        <f t="shared" si="68"/>
        <v>0</v>
      </c>
      <c r="K1095" s="11">
        <f t="shared" si="66"/>
        <v>7.98</v>
      </c>
      <c r="L1095" s="70"/>
      <c r="M1095" s="9">
        <f t="shared" si="67"/>
        <v>638.4</v>
      </c>
      <c r="N1095" s="9">
        <f t="shared" si="69"/>
        <v>638.4</v>
      </c>
    </row>
    <row r="1096" spans="1:14" s="8" customFormat="1">
      <c r="A1096" s="44" t="s">
        <v>1988</v>
      </c>
      <c r="C1096" s="47">
        <v>6505015</v>
      </c>
      <c r="D1096" s="56" t="s">
        <v>4023</v>
      </c>
      <c r="E1096" s="13" t="s">
        <v>27</v>
      </c>
      <c r="F1096" s="13">
        <v>768</v>
      </c>
      <c r="G1096" s="13">
        <v>20</v>
      </c>
      <c r="H1096" s="14"/>
      <c r="I1096" s="61">
        <v>9.7000000000000011</v>
      </c>
      <c r="J1096" s="12">
        <f t="shared" si="68"/>
        <v>0</v>
      </c>
      <c r="K1096" s="11">
        <f t="shared" si="66"/>
        <v>9.7000000000000011</v>
      </c>
      <c r="L1096" s="70"/>
      <c r="M1096" s="9">
        <f t="shared" si="67"/>
        <v>776</v>
      </c>
      <c r="N1096" s="9">
        <f t="shared" si="69"/>
        <v>776</v>
      </c>
    </row>
    <row r="1097" spans="1:14" s="8" customFormat="1" ht="18" customHeight="1">
      <c r="A1097" s="44" t="s">
        <v>2767</v>
      </c>
      <c r="C1097" s="47">
        <v>6505315</v>
      </c>
      <c r="D1097" s="56" t="s">
        <v>2752</v>
      </c>
      <c r="E1097" s="13" t="s">
        <v>27</v>
      </c>
      <c r="F1097" s="13">
        <v>768</v>
      </c>
      <c r="G1097" s="13">
        <v>30</v>
      </c>
      <c r="H1097" s="14"/>
      <c r="I1097" s="61">
        <v>9.7200000000000006</v>
      </c>
      <c r="J1097" s="12">
        <f t="shared" si="68"/>
        <v>0</v>
      </c>
      <c r="K1097" s="11">
        <f t="shared" si="66"/>
        <v>9.7200000000000006</v>
      </c>
      <c r="L1097" s="70"/>
      <c r="M1097" s="9">
        <f t="shared" si="67"/>
        <v>777.6</v>
      </c>
      <c r="N1097" s="9">
        <f t="shared" si="69"/>
        <v>777.6</v>
      </c>
    </row>
    <row r="1098" spans="1:14" s="8" customFormat="1" ht="18" customHeight="1">
      <c r="A1098" s="44" t="s">
        <v>1989</v>
      </c>
      <c r="C1098" s="47">
        <v>6505615</v>
      </c>
      <c r="D1098" s="56" t="s">
        <v>4024</v>
      </c>
      <c r="E1098" s="13" t="s">
        <v>27</v>
      </c>
      <c r="F1098" s="13">
        <v>768</v>
      </c>
      <c r="G1098" s="13">
        <v>60</v>
      </c>
      <c r="H1098" s="14"/>
      <c r="I1098" s="61">
        <v>9.7200000000000006</v>
      </c>
      <c r="J1098" s="12">
        <f t="shared" si="68"/>
        <v>0</v>
      </c>
      <c r="K1098" s="11">
        <f t="shared" si="66"/>
        <v>9.7200000000000006</v>
      </c>
      <c r="L1098" s="70"/>
      <c r="M1098" s="9">
        <f t="shared" si="67"/>
        <v>777.6</v>
      </c>
      <c r="N1098" s="9">
        <f t="shared" si="69"/>
        <v>777.6</v>
      </c>
    </row>
    <row r="1099" spans="1:14" s="8" customFormat="1" ht="18" customHeight="1">
      <c r="A1099" s="44" t="s">
        <v>1990</v>
      </c>
      <c r="C1099" s="47">
        <v>6505002</v>
      </c>
      <c r="D1099" s="56" t="s">
        <v>4025</v>
      </c>
      <c r="E1099" s="13" t="s">
        <v>27</v>
      </c>
      <c r="F1099" s="13">
        <v>1312</v>
      </c>
      <c r="G1099" s="13">
        <v>20</v>
      </c>
      <c r="H1099" s="14"/>
      <c r="I1099" s="61">
        <v>11.31</v>
      </c>
      <c r="J1099" s="12">
        <f t="shared" si="68"/>
        <v>0</v>
      </c>
      <c r="K1099" s="11">
        <f t="shared" si="66"/>
        <v>11.31</v>
      </c>
      <c r="L1099" s="70"/>
      <c r="M1099" s="9">
        <f t="shared" si="67"/>
        <v>904.80000000000007</v>
      </c>
      <c r="N1099" s="9">
        <f t="shared" si="69"/>
        <v>904.8</v>
      </c>
    </row>
    <row r="1100" spans="1:14" s="8" customFormat="1" ht="18" customHeight="1">
      <c r="A1100" s="44" t="s">
        <v>689</v>
      </c>
      <c r="C1100" s="47">
        <v>6505302</v>
      </c>
      <c r="D1100" s="56" t="s">
        <v>4026</v>
      </c>
      <c r="E1100" s="13" t="s">
        <v>27</v>
      </c>
      <c r="F1100" s="13">
        <v>1300</v>
      </c>
      <c r="G1100" s="13">
        <v>30</v>
      </c>
      <c r="H1100" s="14"/>
      <c r="I1100" s="61">
        <v>11.32</v>
      </c>
      <c r="J1100" s="12">
        <f t="shared" si="68"/>
        <v>0</v>
      </c>
      <c r="K1100" s="11">
        <f t="shared" si="66"/>
        <v>11.32</v>
      </c>
      <c r="L1100" s="70"/>
      <c r="M1100" s="9">
        <f t="shared" si="67"/>
        <v>905.6</v>
      </c>
      <c r="N1100" s="9">
        <f t="shared" si="69"/>
        <v>905.6</v>
      </c>
    </row>
    <row r="1101" spans="1:14" s="8" customFormat="1" ht="18" customHeight="1">
      <c r="A1101" s="44" t="s">
        <v>1991</v>
      </c>
      <c r="C1101" s="47">
        <v>6505602</v>
      </c>
      <c r="D1101" s="56" t="s">
        <v>4027</v>
      </c>
      <c r="E1101" s="13" t="s">
        <v>27</v>
      </c>
      <c r="F1101" s="13">
        <v>1312</v>
      </c>
      <c r="G1101" s="13">
        <v>60</v>
      </c>
      <c r="H1101" s="14"/>
      <c r="I1101" s="61">
        <v>11.32</v>
      </c>
      <c r="J1101" s="12">
        <f t="shared" si="68"/>
        <v>0</v>
      </c>
      <c r="K1101" s="11">
        <f t="shared" si="66"/>
        <v>11.32</v>
      </c>
      <c r="L1101" s="70"/>
      <c r="M1101" s="9">
        <f t="shared" si="67"/>
        <v>905.6</v>
      </c>
      <c r="N1101" s="9">
        <f t="shared" si="69"/>
        <v>905.6</v>
      </c>
    </row>
    <row r="1102" spans="1:14" s="8" customFormat="1" ht="18" customHeight="1">
      <c r="A1102" s="44" t="s">
        <v>1992</v>
      </c>
      <c r="C1102" s="47">
        <v>6505030</v>
      </c>
      <c r="D1102" s="56" t="s">
        <v>4028</v>
      </c>
      <c r="E1102" s="13" t="s">
        <v>27</v>
      </c>
      <c r="F1102" s="13">
        <v>1670</v>
      </c>
      <c r="G1102" s="13">
        <v>20</v>
      </c>
      <c r="H1102" s="14"/>
      <c r="I1102" s="61">
        <v>18.98</v>
      </c>
      <c r="J1102" s="12">
        <f t="shared" si="68"/>
        <v>0</v>
      </c>
      <c r="K1102" s="11">
        <f t="shared" ref="K1102:K1165" si="70">I1102*((100-J1102)/100)</f>
        <v>18.98</v>
      </c>
      <c r="L1102" s="70"/>
      <c r="M1102" s="9">
        <f t="shared" ref="M1102:M1165" si="71">_xlfn.CEILING.MATH(I1102*$N$2,0.02)</f>
        <v>1518.4</v>
      </c>
      <c r="N1102" s="9">
        <f t="shared" si="69"/>
        <v>1518.4</v>
      </c>
    </row>
    <row r="1103" spans="1:14" s="8" customFormat="1" ht="18" customHeight="1">
      <c r="A1103" s="44" t="s">
        <v>1993</v>
      </c>
      <c r="C1103" s="47">
        <v>6505630</v>
      </c>
      <c r="D1103" s="56" t="s">
        <v>4029</v>
      </c>
      <c r="E1103" s="13" t="s">
        <v>27</v>
      </c>
      <c r="F1103" s="13">
        <v>1670</v>
      </c>
      <c r="G1103" s="13">
        <v>60</v>
      </c>
      <c r="H1103" s="14"/>
      <c r="I1103" s="61">
        <v>18.98</v>
      </c>
      <c r="J1103" s="12">
        <f t="shared" si="68"/>
        <v>0</v>
      </c>
      <c r="K1103" s="11">
        <f t="shared" si="70"/>
        <v>18.98</v>
      </c>
      <c r="L1103" s="70"/>
      <c r="M1103" s="9">
        <f t="shared" si="71"/>
        <v>1518.4</v>
      </c>
      <c r="N1103" s="9">
        <f t="shared" si="69"/>
        <v>1518.4</v>
      </c>
    </row>
    <row r="1104" spans="1:14" s="8" customFormat="1" ht="33" customHeight="1">
      <c r="A1104" s="44" t="s">
        <v>1994</v>
      </c>
      <c r="C1104" s="47">
        <v>6505235</v>
      </c>
      <c r="D1104" s="56" t="s">
        <v>4030</v>
      </c>
      <c r="E1104" s="13" t="s">
        <v>27</v>
      </c>
      <c r="F1104" s="13">
        <v>1648</v>
      </c>
      <c r="G1104" s="13">
        <v>20</v>
      </c>
      <c r="H1104" s="14"/>
      <c r="I1104" s="61">
        <v>17.52</v>
      </c>
      <c r="J1104" s="12">
        <f t="shared" si="68"/>
        <v>0</v>
      </c>
      <c r="K1104" s="11">
        <f t="shared" si="70"/>
        <v>17.52</v>
      </c>
      <c r="L1104" s="70"/>
      <c r="M1104" s="9">
        <f t="shared" si="71"/>
        <v>1401.6000000000001</v>
      </c>
      <c r="N1104" s="9">
        <f t="shared" si="69"/>
        <v>1401.6</v>
      </c>
    </row>
    <row r="1105" spans="1:14" s="8" customFormat="1" ht="33" customHeight="1">
      <c r="A1105" s="44" t="s">
        <v>1995</v>
      </c>
      <c r="C1105" s="47">
        <v>6505635</v>
      </c>
      <c r="D1105" s="56" t="s">
        <v>4031</v>
      </c>
      <c r="E1105" s="13" t="s">
        <v>27</v>
      </c>
      <c r="F1105" s="13">
        <v>1648</v>
      </c>
      <c r="G1105" s="13">
        <v>60</v>
      </c>
      <c r="H1105" s="14"/>
      <c r="I1105" s="61">
        <v>17.52</v>
      </c>
      <c r="J1105" s="12">
        <f t="shared" ref="J1105:J1168" si="72">$J$13</f>
        <v>0</v>
      </c>
      <c r="K1105" s="11">
        <f t="shared" si="70"/>
        <v>17.52</v>
      </c>
      <c r="L1105" s="70"/>
      <c r="M1105" s="9">
        <f t="shared" si="71"/>
        <v>1401.6000000000001</v>
      </c>
      <c r="N1105" s="9">
        <f t="shared" si="69"/>
        <v>1401.6</v>
      </c>
    </row>
    <row r="1106" spans="1:14" s="8" customFormat="1" ht="15.75" customHeight="1">
      <c r="A1106" s="44" t="s">
        <v>1996</v>
      </c>
      <c r="C1106" s="47">
        <v>6505224</v>
      </c>
      <c r="D1106" s="56" t="s">
        <v>4032</v>
      </c>
      <c r="E1106" s="13" t="s">
        <v>27</v>
      </c>
      <c r="F1106" s="13">
        <v>1150</v>
      </c>
      <c r="G1106" s="13">
        <v>20</v>
      </c>
      <c r="H1106" s="14"/>
      <c r="I1106" s="61">
        <v>10.290000000000001</v>
      </c>
      <c r="J1106" s="12">
        <f t="shared" si="72"/>
        <v>0</v>
      </c>
      <c r="K1106" s="11">
        <f t="shared" si="70"/>
        <v>10.290000000000001</v>
      </c>
      <c r="L1106" s="70"/>
      <c r="M1106" s="9">
        <f t="shared" si="71"/>
        <v>823.2</v>
      </c>
      <c r="N1106" s="9">
        <f t="shared" si="69"/>
        <v>823.2</v>
      </c>
    </row>
    <row r="1107" spans="1:14" s="8" customFormat="1" ht="15.75" customHeight="1">
      <c r="A1107" s="44" t="s">
        <v>1997</v>
      </c>
      <c r="C1107" s="47">
        <v>6505324</v>
      </c>
      <c r="D1107" s="56" t="s">
        <v>4033</v>
      </c>
      <c r="E1107" s="13" t="s">
        <v>27</v>
      </c>
      <c r="F1107" s="13">
        <v>1150</v>
      </c>
      <c r="G1107" s="13">
        <v>30</v>
      </c>
      <c r="H1107" s="14"/>
      <c r="I1107" s="61">
        <v>10.290000000000001</v>
      </c>
      <c r="J1107" s="12">
        <f t="shared" si="72"/>
        <v>0</v>
      </c>
      <c r="K1107" s="11">
        <f t="shared" si="70"/>
        <v>10.290000000000001</v>
      </c>
      <c r="L1107" s="70"/>
      <c r="M1107" s="9">
        <f t="shared" si="71"/>
        <v>823.2</v>
      </c>
      <c r="N1107" s="9">
        <f t="shared" si="69"/>
        <v>823.2</v>
      </c>
    </row>
    <row r="1108" spans="1:14" s="8" customFormat="1" ht="15.75" customHeight="1">
      <c r="A1108" s="44" t="s">
        <v>1998</v>
      </c>
      <c r="C1108" s="47">
        <v>6505624</v>
      </c>
      <c r="D1108" s="56" t="s">
        <v>4034</v>
      </c>
      <c r="E1108" s="13" t="s">
        <v>27</v>
      </c>
      <c r="F1108" s="13">
        <v>1150</v>
      </c>
      <c r="G1108" s="13">
        <v>60</v>
      </c>
      <c r="H1108" s="14"/>
      <c r="I1108" s="61">
        <v>10.66</v>
      </c>
      <c r="J1108" s="12">
        <f t="shared" si="72"/>
        <v>0</v>
      </c>
      <c r="K1108" s="11">
        <f t="shared" si="70"/>
        <v>10.66</v>
      </c>
      <c r="L1108" s="70"/>
      <c r="M1108" s="9">
        <f t="shared" si="71"/>
        <v>852.80000000000007</v>
      </c>
      <c r="N1108" s="9">
        <f t="shared" ref="N1108:N1171" si="73">M1108*(100-J1108)/100</f>
        <v>852.8</v>
      </c>
    </row>
    <row r="1109" spans="1:14" s="8" customFormat="1" ht="15.75" customHeight="1">
      <c r="A1109" s="44" t="s">
        <v>1999</v>
      </c>
      <c r="C1109" s="47">
        <v>6505222</v>
      </c>
      <c r="D1109" s="56" t="s">
        <v>4035</v>
      </c>
      <c r="E1109" s="13" t="s">
        <v>27</v>
      </c>
      <c r="F1109" s="13">
        <v>1424</v>
      </c>
      <c r="G1109" s="13">
        <v>20</v>
      </c>
      <c r="H1109" s="14"/>
      <c r="I1109" s="61">
        <v>11.93</v>
      </c>
      <c r="J1109" s="12">
        <f t="shared" si="72"/>
        <v>0</v>
      </c>
      <c r="K1109" s="11">
        <f t="shared" si="70"/>
        <v>11.93</v>
      </c>
      <c r="L1109" s="70"/>
      <c r="M1109" s="9">
        <f t="shared" si="71"/>
        <v>954.4</v>
      </c>
      <c r="N1109" s="9">
        <f t="shared" si="73"/>
        <v>954.4</v>
      </c>
    </row>
    <row r="1110" spans="1:14" s="8" customFormat="1" ht="15.75" customHeight="1">
      <c r="A1110" s="44" t="s">
        <v>2000</v>
      </c>
      <c r="C1110" s="47">
        <v>6505322</v>
      </c>
      <c r="D1110" s="56" t="s">
        <v>4036</v>
      </c>
      <c r="E1110" s="13" t="s">
        <v>27</v>
      </c>
      <c r="F1110" s="13">
        <v>1302</v>
      </c>
      <c r="G1110" s="13">
        <v>30</v>
      </c>
      <c r="H1110" s="14"/>
      <c r="I1110" s="61">
        <v>11.93</v>
      </c>
      <c r="J1110" s="12">
        <f t="shared" si="72"/>
        <v>0</v>
      </c>
      <c r="K1110" s="11">
        <f t="shared" si="70"/>
        <v>11.93</v>
      </c>
      <c r="L1110" s="70"/>
      <c r="M1110" s="9">
        <f t="shared" si="71"/>
        <v>954.4</v>
      </c>
      <c r="N1110" s="9">
        <f t="shared" si="73"/>
        <v>954.4</v>
      </c>
    </row>
    <row r="1111" spans="1:14" s="8" customFormat="1" ht="15.75" customHeight="1">
      <c r="A1111" s="44" t="s">
        <v>2001</v>
      </c>
      <c r="C1111" s="47">
        <v>6505622</v>
      </c>
      <c r="D1111" s="56" t="s">
        <v>4037</v>
      </c>
      <c r="E1111" s="13" t="s">
        <v>27</v>
      </c>
      <c r="F1111" s="13">
        <v>1302</v>
      </c>
      <c r="G1111" s="13">
        <v>60</v>
      </c>
      <c r="H1111" s="14"/>
      <c r="I1111" s="61">
        <v>12.51</v>
      </c>
      <c r="J1111" s="12">
        <f t="shared" si="72"/>
        <v>0</v>
      </c>
      <c r="K1111" s="11">
        <f t="shared" si="70"/>
        <v>12.51</v>
      </c>
      <c r="L1111" s="70"/>
      <c r="M1111" s="9">
        <f t="shared" si="71"/>
        <v>1000.8000000000001</v>
      </c>
      <c r="N1111" s="9">
        <f t="shared" si="73"/>
        <v>1000.8</v>
      </c>
    </row>
    <row r="1112" spans="1:14" s="8" customFormat="1" ht="15.75" customHeight="1">
      <c r="A1112" s="44" t="s">
        <v>2002</v>
      </c>
      <c r="C1112" s="47">
        <v>6505225</v>
      </c>
      <c r="D1112" s="56" t="s">
        <v>4038</v>
      </c>
      <c r="E1112" s="13" t="s">
        <v>27</v>
      </c>
      <c r="F1112" s="13">
        <v>1780</v>
      </c>
      <c r="G1112" s="13">
        <v>20</v>
      </c>
      <c r="H1112" s="14"/>
      <c r="I1112" s="61">
        <v>16.100000000000001</v>
      </c>
      <c r="J1112" s="12">
        <f t="shared" si="72"/>
        <v>0</v>
      </c>
      <c r="K1112" s="11">
        <f t="shared" si="70"/>
        <v>16.100000000000001</v>
      </c>
      <c r="L1112" s="70"/>
      <c r="M1112" s="9">
        <f t="shared" si="71"/>
        <v>1288</v>
      </c>
      <c r="N1112" s="9">
        <f t="shared" si="73"/>
        <v>1288</v>
      </c>
    </row>
    <row r="1113" spans="1:14" s="8" customFormat="1" ht="15.75" customHeight="1">
      <c r="A1113" s="44" t="s">
        <v>2003</v>
      </c>
      <c r="C1113" s="47">
        <v>6505325</v>
      </c>
      <c r="D1113" s="56" t="s">
        <v>4039</v>
      </c>
      <c r="E1113" s="13" t="s">
        <v>27</v>
      </c>
      <c r="F1113" s="13">
        <v>1780</v>
      </c>
      <c r="G1113" s="13">
        <v>30</v>
      </c>
      <c r="H1113" s="14"/>
      <c r="I1113" s="61">
        <v>16.100000000000001</v>
      </c>
      <c r="J1113" s="12">
        <f t="shared" si="72"/>
        <v>0</v>
      </c>
      <c r="K1113" s="11">
        <f t="shared" si="70"/>
        <v>16.100000000000001</v>
      </c>
      <c r="L1113" s="70"/>
      <c r="M1113" s="9">
        <f t="shared" si="71"/>
        <v>1288</v>
      </c>
      <c r="N1113" s="9">
        <f t="shared" si="73"/>
        <v>1288</v>
      </c>
    </row>
    <row r="1114" spans="1:14" s="8" customFormat="1" ht="15.75" customHeight="1">
      <c r="A1114" s="44" t="s">
        <v>2004</v>
      </c>
      <c r="C1114" s="47">
        <v>6505625</v>
      </c>
      <c r="D1114" s="56" t="s">
        <v>4040</v>
      </c>
      <c r="E1114" s="13" t="s">
        <v>27</v>
      </c>
      <c r="F1114" s="13">
        <v>1780</v>
      </c>
      <c r="G1114" s="13">
        <v>60</v>
      </c>
      <c r="H1114" s="14"/>
      <c r="I1114" s="61">
        <v>16.55</v>
      </c>
      <c r="J1114" s="12">
        <f t="shared" si="72"/>
        <v>0</v>
      </c>
      <c r="K1114" s="11">
        <f t="shared" si="70"/>
        <v>16.55</v>
      </c>
      <c r="L1114" s="70"/>
      <c r="M1114" s="9">
        <f t="shared" si="71"/>
        <v>1324</v>
      </c>
      <c r="N1114" s="9">
        <f t="shared" si="73"/>
        <v>1324</v>
      </c>
    </row>
    <row r="1115" spans="1:14" s="8" customFormat="1" ht="15.75" customHeight="1">
      <c r="A1115" s="44" t="s">
        <v>2005</v>
      </c>
      <c r="C1115" s="47">
        <v>6505244</v>
      </c>
      <c r="D1115" s="56" t="s">
        <v>4041</v>
      </c>
      <c r="E1115" s="13" t="s">
        <v>27</v>
      </c>
      <c r="F1115" s="13">
        <v>1667</v>
      </c>
      <c r="G1115" s="13">
        <v>20</v>
      </c>
      <c r="H1115" s="14"/>
      <c r="I1115" s="61">
        <v>13.97</v>
      </c>
      <c r="J1115" s="12">
        <f t="shared" si="72"/>
        <v>0</v>
      </c>
      <c r="K1115" s="11">
        <f t="shared" si="70"/>
        <v>13.97</v>
      </c>
      <c r="L1115" s="70"/>
      <c r="M1115" s="9">
        <f t="shared" si="71"/>
        <v>1117.6000000000001</v>
      </c>
      <c r="N1115" s="9">
        <f t="shared" si="73"/>
        <v>1117.6000000000001</v>
      </c>
    </row>
    <row r="1116" spans="1:14" s="8" customFormat="1" ht="15.75" customHeight="1">
      <c r="A1116" s="44" t="s">
        <v>2006</v>
      </c>
      <c r="C1116" s="47">
        <v>6505344</v>
      </c>
      <c r="D1116" s="56" t="s">
        <v>4042</v>
      </c>
      <c r="E1116" s="13" t="s">
        <v>27</v>
      </c>
      <c r="F1116" s="13">
        <v>1650</v>
      </c>
      <c r="G1116" s="13">
        <v>30</v>
      </c>
      <c r="H1116" s="14"/>
      <c r="I1116" s="61">
        <v>13.97</v>
      </c>
      <c r="J1116" s="12">
        <f t="shared" si="72"/>
        <v>0</v>
      </c>
      <c r="K1116" s="11">
        <f t="shared" si="70"/>
        <v>13.97</v>
      </c>
      <c r="L1116" s="70"/>
      <c r="M1116" s="9">
        <f t="shared" si="71"/>
        <v>1117.6000000000001</v>
      </c>
      <c r="N1116" s="9">
        <f t="shared" si="73"/>
        <v>1117.6000000000001</v>
      </c>
    </row>
    <row r="1117" spans="1:14" s="8" customFormat="1" ht="15.75" customHeight="1">
      <c r="A1117" s="44" t="s">
        <v>2007</v>
      </c>
      <c r="C1117" s="47">
        <v>6505644</v>
      </c>
      <c r="D1117" s="56" t="s">
        <v>4043</v>
      </c>
      <c r="E1117" s="13" t="s">
        <v>27</v>
      </c>
      <c r="F1117" s="13">
        <v>1650</v>
      </c>
      <c r="G1117" s="13">
        <v>60</v>
      </c>
      <c r="H1117" s="14"/>
      <c r="I1117" s="61">
        <v>13.97</v>
      </c>
      <c r="J1117" s="12">
        <f t="shared" si="72"/>
        <v>0</v>
      </c>
      <c r="K1117" s="11">
        <f t="shared" si="70"/>
        <v>13.97</v>
      </c>
      <c r="L1117" s="70"/>
      <c r="M1117" s="9">
        <f t="shared" si="71"/>
        <v>1117.6000000000001</v>
      </c>
      <c r="N1117" s="9">
        <f t="shared" si="73"/>
        <v>1117.6000000000001</v>
      </c>
    </row>
    <row r="1118" spans="1:14" s="8" customFormat="1" ht="15.75" customHeight="1">
      <c r="A1118" s="44" t="s">
        <v>2008</v>
      </c>
      <c r="C1118" s="47">
        <v>6505242</v>
      </c>
      <c r="D1118" s="56" t="s">
        <v>4044</v>
      </c>
      <c r="E1118" s="13" t="s">
        <v>27</v>
      </c>
      <c r="F1118" s="13">
        <v>2120</v>
      </c>
      <c r="G1118" s="13">
        <v>20</v>
      </c>
      <c r="H1118" s="14"/>
      <c r="I1118" s="61">
        <v>16.41</v>
      </c>
      <c r="J1118" s="12">
        <f t="shared" si="72"/>
        <v>0</v>
      </c>
      <c r="K1118" s="11">
        <f t="shared" si="70"/>
        <v>16.41</v>
      </c>
      <c r="L1118" s="70"/>
      <c r="M1118" s="9">
        <f t="shared" si="71"/>
        <v>1312.8</v>
      </c>
      <c r="N1118" s="9">
        <f t="shared" si="73"/>
        <v>1312.8</v>
      </c>
    </row>
    <row r="1119" spans="1:14" s="8" customFormat="1" ht="15.75" customHeight="1">
      <c r="A1119" s="44" t="s">
        <v>2009</v>
      </c>
      <c r="C1119" s="47">
        <v>6505342</v>
      </c>
      <c r="D1119" s="56" t="s">
        <v>4045</v>
      </c>
      <c r="E1119" s="13" t="s">
        <v>27</v>
      </c>
      <c r="F1119" s="13">
        <v>2120</v>
      </c>
      <c r="G1119" s="13">
        <v>30</v>
      </c>
      <c r="H1119" s="14"/>
      <c r="I1119" s="61">
        <v>16.41</v>
      </c>
      <c r="J1119" s="12">
        <f t="shared" si="72"/>
        <v>0</v>
      </c>
      <c r="K1119" s="11">
        <f t="shared" si="70"/>
        <v>16.41</v>
      </c>
      <c r="L1119" s="70"/>
      <c r="M1119" s="9">
        <f t="shared" si="71"/>
        <v>1312.8</v>
      </c>
      <c r="N1119" s="9">
        <f t="shared" si="73"/>
        <v>1312.8</v>
      </c>
    </row>
    <row r="1120" spans="1:14" s="8" customFormat="1" ht="15.75" customHeight="1">
      <c r="A1120" s="44" t="s">
        <v>2010</v>
      </c>
      <c r="C1120" s="47">
        <v>6505642</v>
      </c>
      <c r="D1120" s="56" t="s">
        <v>4046</v>
      </c>
      <c r="E1120" s="13" t="s">
        <v>27</v>
      </c>
      <c r="F1120" s="13">
        <v>2120</v>
      </c>
      <c r="G1120" s="13">
        <v>60</v>
      </c>
      <c r="H1120" s="14"/>
      <c r="I1120" s="61">
        <v>16.41</v>
      </c>
      <c r="J1120" s="12">
        <f t="shared" si="72"/>
        <v>0</v>
      </c>
      <c r="K1120" s="11">
        <f t="shared" si="70"/>
        <v>16.41</v>
      </c>
      <c r="L1120" s="70"/>
      <c r="M1120" s="9">
        <f t="shared" si="71"/>
        <v>1312.8</v>
      </c>
      <c r="N1120" s="9">
        <f t="shared" si="73"/>
        <v>1312.8</v>
      </c>
    </row>
    <row r="1121" spans="1:14" s="8" customFormat="1" ht="15.75" customHeight="1">
      <c r="A1121" s="44" t="s">
        <v>2011</v>
      </c>
      <c r="C1121" s="47">
        <v>6505245</v>
      </c>
      <c r="D1121" s="56" t="s">
        <v>4047</v>
      </c>
      <c r="E1121" s="13" t="s">
        <v>27</v>
      </c>
      <c r="F1121" s="13">
        <v>2450</v>
      </c>
      <c r="G1121" s="13">
        <v>20</v>
      </c>
      <c r="H1121" s="14"/>
      <c r="I1121" s="61">
        <v>21.5</v>
      </c>
      <c r="J1121" s="12">
        <f t="shared" si="72"/>
        <v>0</v>
      </c>
      <c r="K1121" s="11">
        <f t="shared" si="70"/>
        <v>21.5</v>
      </c>
      <c r="L1121" s="70"/>
      <c r="M1121" s="9">
        <f t="shared" si="71"/>
        <v>1720</v>
      </c>
      <c r="N1121" s="9">
        <f t="shared" si="73"/>
        <v>1720</v>
      </c>
    </row>
    <row r="1122" spans="1:14" s="8" customFormat="1" ht="15.75" customHeight="1">
      <c r="A1122" s="44" t="s">
        <v>2012</v>
      </c>
      <c r="C1122" s="47">
        <v>6505345</v>
      </c>
      <c r="D1122" s="56" t="s">
        <v>4048</v>
      </c>
      <c r="E1122" s="13" t="s">
        <v>27</v>
      </c>
      <c r="F1122" s="13">
        <v>2450</v>
      </c>
      <c r="G1122" s="13">
        <v>30</v>
      </c>
      <c r="H1122" s="14"/>
      <c r="I1122" s="61">
        <v>21.47</v>
      </c>
      <c r="J1122" s="12">
        <f t="shared" si="72"/>
        <v>0</v>
      </c>
      <c r="K1122" s="11">
        <f t="shared" si="70"/>
        <v>21.47</v>
      </c>
      <c r="L1122" s="70"/>
      <c r="M1122" s="9">
        <f t="shared" si="71"/>
        <v>1717.6000000000001</v>
      </c>
      <c r="N1122" s="9">
        <f t="shared" si="73"/>
        <v>1717.6</v>
      </c>
    </row>
    <row r="1123" spans="1:14" s="8" customFormat="1" ht="15.75" customHeight="1">
      <c r="A1123" s="44" t="s">
        <v>2013</v>
      </c>
      <c r="C1123" s="47">
        <v>6505645</v>
      </c>
      <c r="D1123" s="56" t="s">
        <v>4049</v>
      </c>
      <c r="E1123" s="13" t="s">
        <v>27</v>
      </c>
      <c r="F1123" s="13">
        <v>2450</v>
      </c>
      <c r="G1123" s="13">
        <v>60</v>
      </c>
      <c r="H1123" s="14"/>
      <c r="I1123" s="61">
        <v>21.47</v>
      </c>
      <c r="J1123" s="12">
        <f t="shared" si="72"/>
        <v>0</v>
      </c>
      <c r="K1123" s="11">
        <f t="shared" si="70"/>
        <v>21.47</v>
      </c>
      <c r="L1123" s="70"/>
      <c r="M1123" s="9">
        <f t="shared" si="71"/>
        <v>1717.6000000000001</v>
      </c>
      <c r="N1123" s="9">
        <f t="shared" si="73"/>
        <v>1717.6</v>
      </c>
    </row>
    <row r="1124" spans="1:14" s="8" customFormat="1" ht="15.75" customHeight="1">
      <c r="A1124" s="44" t="s">
        <v>2014</v>
      </c>
      <c r="C1124" s="47">
        <v>6505365</v>
      </c>
      <c r="D1124" s="56" t="s">
        <v>4050</v>
      </c>
      <c r="E1124" s="13" t="s">
        <v>27</v>
      </c>
      <c r="F1124" s="13">
        <v>3330</v>
      </c>
      <c r="G1124" s="13">
        <v>30</v>
      </c>
      <c r="H1124" s="14"/>
      <c r="I1124" s="61">
        <v>36.54</v>
      </c>
      <c r="J1124" s="12">
        <f t="shared" si="72"/>
        <v>0</v>
      </c>
      <c r="K1124" s="11">
        <f t="shared" si="70"/>
        <v>36.54</v>
      </c>
      <c r="L1124" s="70"/>
      <c r="M1124" s="9">
        <f t="shared" si="71"/>
        <v>2923.2000000000003</v>
      </c>
      <c r="N1124" s="9">
        <f t="shared" si="73"/>
        <v>2923.2</v>
      </c>
    </row>
    <row r="1125" spans="1:14" s="8" customFormat="1" ht="15.75" customHeight="1">
      <c r="A1125" s="44" t="s">
        <v>2015</v>
      </c>
      <c r="C1125" s="47">
        <v>6505665</v>
      </c>
      <c r="D1125" s="56" t="s">
        <v>4051</v>
      </c>
      <c r="E1125" s="13" t="s">
        <v>27</v>
      </c>
      <c r="F1125" s="13">
        <v>3330</v>
      </c>
      <c r="G1125" s="13">
        <v>36</v>
      </c>
      <c r="H1125" s="14"/>
      <c r="I1125" s="61">
        <v>36.54</v>
      </c>
      <c r="J1125" s="12">
        <f t="shared" si="72"/>
        <v>0</v>
      </c>
      <c r="K1125" s="11">
        <f t="shared" si="70"/>
        <v>36.54</v>
      </c>
      <c r="L1125" s="70"/>
      <c r="M1125" s="9">
        <f t="shared" si="71"/>
        <v>2923.2000000000003</v>
      </c>
      <c r="N1125" s="9">
        <f t="shared" si="73"/>
        <v>2923.2</v>
      </c>
    </row>
    <row r="1126" spans="1:14" s="8" customFormat="1" ht="15.75" customHeight="1">
      <c r="A1126" s="44" t="s">
        <v>2016</v>
      </c>
      <c r="C1126" s="47">
        <v>6505385</v>
      </c>
      <c r="D1126" s="56" t="s">
        <v>4052</v>
      </c>
      <c r="E1126" s="13" t="s">
        <v>27</v>
      </c>
      <c r="F1126" s="13">
        <v>4080</v>
      </c>
      <c r="G1126" s="13">
        <v>30</v>
      </c>
      <c r="H1126" s="14"/>
      <c r="I1126" s="61">
        <v>47.160000000000004</v>
      </c>
      <c r="J1126" s="12">
        <f t="shared" si="72"/>
        <v>0</v>
      </c>
      <c r="K1126" s="11">
        <f t="shared" si="70"/>
        <v>47.160000000000004</v>
      </c>
      <c r="L1126" s="70"/>
      <c r="M1126" s="9">
        <f t="shared" si="71"/>
        <v>3772.8</v>
      </c>
      <c r="N1126" s="9">
        <f t="shared" si="73"/>
        <v>3772.8</v>
      </c>
    </row>
    <row r="1127" spans="1:14" s="8" customFormat="1" ht="15.75" customHeight="1">
      <c r="A1127" s="44" t="s">
        <v>2017</v>
      </c>
      <c r="C1127" s="47">
        <v>6505685</v>
      </c>
      <c r="D1127" s="56" t="s">
        <v>4053</v>
      </c>
      <c r="E1127" s="13" t="s">
        <v>27</v>
      </c>
      <c r="F1127" s="13">
        <v>4080</v>
      </c>
      <c r="G1127" s="13">
        <v>6</v>
      </c>
      <c r="H1127" s="14"/>
      <c r="I1127" s="61">
        <v>47.160000000000004</v>
      </c>
      <c r="J1127" s="12">
        <f t="shared" si="72"/>
        <v>0</v>
      </c>
      <c r="K1127" s="11">
        <f t="shared" si="70"/>
        <v>47.160000000000004</v>
      </c>
      <c r="L1127" s="70"/>
      <c r="M1127" s="9">
        <f t="shared" si="71"/>
        <v>3772.8</v>
      </c>
      <c r="N1127" s="9">
        <f t="shared" si="73"/>
        <v>3772.8</v>
      </c>
    </row>
    <row r="1128" spans="1:14" s="8" customFormat="1" ht="34.5" customHeight="1">
      <c r="A1128" s="44" t="s">
        <v>2018</v>
      </c>
      <c r="C1128" s="47">
        <v>6505626</v>
      </c>
      <c r="D1128" s="56" t="s">
        <v>4054</v>
      </c>
      <c r="E1128" s="13" t="s">
        <v>27</v>
      </c>
      <c r="F1128" s="13">
        <v>5280</v>
      </c>
      <c r="G1128" s="13">
        <v>6</v>
      </c>
      <c r="H1128" s="14"/>
      <c r="I1128" s="61">
        <v>57.45</v>
      </c>
      <c r="J1128" s="12">
        <f t="shared" si="72"/>
        <v>0</v>
      </c>
      <c r="K1128" s="11">
        <f t="shared" si="70"/>
        <v>57.45</v>
      </c>
      <c r="L1128" s="70"/>
      <c r="M1128" s="9">
        <f t="shared" si="71"/>
        <v>4596</v>
      </c>
      <c r="N1128" s="9">
        <f t="shared" si="73"/>
        <v>4596</v>
      </c>
    </row>
    <row r="1129" spans="1:14" s="8" customFormat="1" ht="34.5" customHeight="1">
      <c r="A1129" s="44" t="s">
        <v>2019</v>
      </c>
      <c r="C1129" s="47">
        <v>6505646</v>
      </c>
      <c r="D1129" s="56" t="s">
        <v>4055</v>
      </c>
      <c r="E1129" s="13" t="s">
        <v>27</v>
      </c>
      <c r="F1129" s="13">
        <v>4833</v>
      </c>
      <c r="G1129" s="13">
        <v>6</v>
      </c>
      <c r="H1129" s="14"/>
      <c r="I1129" s="61">
        <v>68.45</v>
      </c>
      <c r="J1129" s="12">
        <f t="shared" si="72"/>
        <v>0</v>
      </c>
      <c r="K1129" s="11">
        <f t="shared" si="70"/>
        <v>68.45</v>
      </c>
      <c r="L1129" s="70"/>
      <c r="M1129" s="9">
        <f t="shared" si="71"/>
        <v>5476</v>
      </c>
      <c r="N1129" s="9">
        <f t="shared" si="73"/>
        <v>5476</v>
      </c>
    </row>
    <row r="1130" spans="1:14" s="8" customFormat="1" ht="34.5" customHeight="1">
      <c r="A1130" s="44" t="s">
        <v>2020</v>
      </c>
      <c r="C1130" s="47">
        <v>6505666</v>
      </c>
      <c r="D1130" s="56" t="s">
        <v>4056</v>
      </c>
      <c r="E1130" s="13" t="s">
        <v>27</v>
      </c>
      <c r="F1130" s="13">
        <v>6830</v>
      </c>
      <c r="G1130" s="13">
        <v>6</v>
      </c>
      <c r="H1130" s="14"/>
      <c r="I1130" s="61">
        <v>100.92</v>
      </c>
      <c r="J1130" s="12">
        <f t="shared" si="72"/>
        <v>0</v>
      </c>
      <c r="K1130" s="11">
        <f t="shared" si="70"/>
        <v>100.92</v>
      </c>
      <c r="L1130" s="70"/>
      <c r="M1130" s="9">
        <f t="shared" si="71"/>
        <v>8073.6</v>
      </c>
      <c r="N1130" s="9">
        <f t="shared" si="73"/>
        <v>8073.6</v>
      </c>
    </row>
    <row r="1131" spans="1:14" s="8" customFormat="1" ht="34.5" customHeight="1">
      <c r="A1131" s="44" t="s">
        <v>2021</v>
      </c>
      <c r="C1131" s="47">
        <v>6505686</v>
      </c>
      <c r="D1131" s="56" t="s">
        <v>4057</v>
      </c>
      <c r="E1131" s="13" t="s">
        <v>27</v>
      </c>
      <c r="F1131" s="13">
        <v>8400</v>
      </c>
      <c r="G1131" s="13">
        <v>6</v>
      </c>
      <c r="H1131" s="14"/>
      <c r="I1131" s="61">
        <v>126.14</v>
      </c>
      <c r="J1131" s="12">
        <f t="shared" si="72"/>
        <v>0</v>
      </c>
      <c r="K1131" s="11">
        <f t="shared" si="70"/>
        <v>126.14</v>
      </c>
      <c r="L1131" s="70"/>
      <c r="M1131" s="9">
        <f t="shared" si="71"/>
        <v>10091.200000000001</v>
      </c>
      <c r="N1131" s="9">
        <f t="shared" si="73"/>
        <v>10091.200000000001</v>
      </c>
    </row>
    <row r="1132" spans="1:14" s="8" customFormat="1" ht="22.5" customHeight="1">
      <c r="A1132" s="44" t="s">
        <v>2022</v>
      </c>
      <c r="C1132" s="47">
        <v>6507001</v>
      </c>
      <c r="D1132" s="56" t="s">
        <v>4058</v>
      </c>
      <c r="E1132" s="13" t="s">
        <v>27</v>
      </c>
      <c r="F1132" s="13">
        <v>848</v>
      </c>
      <c r="G1132" s="13">
        <v>20</v>
      </c>
      <c r="H1132" s="14" t="s">
        <v>62</v>
      </c>
      <c r="I1132" s="61">
        <v>35.28</v>
      </c>
      <c r="J1132" s="12">
        <f t="shared" si="72"/>
        <v>0</v>
      </c>
      <c r="K1132" s="11">
        <f t="shared" si="70"/>
        <v>35.28</v>
      </c>
      <c r="L1132" s="70"/>
      <c r="M1132" s="9">
        <f t="shared" si="71"/>
        <v>2822.4</v>
      </c>
      <c r="N1132" s="9">
        <f t="shared" si="73"/>
        <v>2822.4</v>
      </c>
    </row>
    <row r="1133" spans="1:14" s="8" customFormat="1" ht="22.5" customHeight="1">
      <c r="A1133" s="44" t="s">
        <v>2023</v>
      </c>
      <c r="C1133" s="47">
        <v>6507002</v>
      </c>
      <c r="D1133" s="56" t="s">
        <v>4059</v>
      </c>
      <c r="E1133" s="13" t="s">
        <v>27</v>
      </c>
      <c r="F1133" s="13">
        <v>1340</v>
      </c>
      <c r="G1133" s="13">
        <v>20</v>
      </c>
      <c r="H1133" s="14" t="s">
        <v>62</v>
      </c>
      <c r="I1133" s="61">
        <v>51.38</v>
      </c>
      <c r="J1133" s="12">
        <f t="shared" si="72"/>
        <v>0</v>
      </c>
      <c r="K1133" s="11">
        <f t="shared" si="70"/>
        <v>51.38</v>
      </c>
      <c r="L1133" s="70"/>
      <c r="M1133" s="9">
        <f t="shared" si="71"/>
        <v>4110.3999999999996</v>
      </c>
      <c r="N1133" s="9">
        <f t="shared" si="73"/>
        <v>4110.3999999999996</v>
      </c>
    </row>
    <row r="1134" spans="1:14" s="8" customFormat="1" ht="23.25" customHeight="1">
      <c r="A1134" s="44" t="s">
        <v>2024</v>
      </c>
      <c r="C1134" s="47">
        <v>6507015</v>
      </c>
      <c r="D1134" s="56" t="s">
        <v>4060</v>
      </c>
      <c r="E1134" s="13" t="s">
        <v>27</v>
      </c>
      <c r="F1134" s="13">
        <v>926</v>
      </c>
      <c r="G1134" s="13">
        <v>20</v>
      </c>
      <c r="H1134" s="14" t="s">
        <v>62</v>
      </c>
      <c r="I1134" s="61">
        <v>51.17</v>
      </c>
      <c r="J1134" s="12">
        <f t="shared" si="72"/>
        <v>0</v>
      </c>
      <c r="K1134" s="11">
        <f t="shared" si="70"/>
        <v>51.17</v>
      </c>
      <c r="L1134" s="70"/>
      <c r="M1134" s="9">
        <f t="shared" si="71"/>
        <v>4093.6</v>
      </c>
      <c r="N1134" s="9">
        <f t="shared" si="73"/>
        <v>4093.6</v>
      </c>
    </row>
    <row r="1135" spans="1:14" s="8" customFormat="1" ht="28.5" customHeight="1">
      <c r="A1135" s="44" t="s">
        <v>2025</v>
      </c>
      <c r="C1135" s="47">
        <v>6507347</v>
      </c>
      <c r="D1135" s="56" t="s">
        <v>4061</v>
      </c>
      <c r="E1135" s="13" t="s">
        <v>27</v>
      </c>
      <c r="F1135" s="13">
        <v>2610</v>
      </c>
      <c r="G1135" s="13">
        <v>30</v>
      </c>
      <c r="H1135" s="14" t="s">
        <v>62</v>
      </c>
      <c r="I1135" s="61">
        <v>147.11000000000001</v>
      </c>
      <c r="J1135" s="12">
        <f t="shared" si="72"/>
        <v>0</v>
      </c>
      <c r="K1135" s="11">
        <f t="shared" si="70"/>
        <v>147.11000000000001</v>
      </c>
      <c r="L1135" s="70"/>
      <c r="M1135" s="9">
        <f t="shared" si="71"/>
        <v>11768.800000000001</v>
      </c>
      <c r="N1135" s="9">
        <f t="shared" si="73"/>
        <v>11768.8</v>
      </c>
    </row>
    <row r="1136" spans="1:14" s="8" customFormat="1" ht="28.5" customHeight="1">
      <c r="A1136" s="44" t="s">
        <v>2026</v>
      </c>
      <c r="C1136" s="47">
        <v>6507627</v>
      </c>
      <c r="D1136" s="56" t="s">
        <v>4062</v>
      </c>
      <c r="E1136" s="13" t="s">
        <v>27</v>
      </c>
      <c r="F1136" s="13">
        <v>1658</v>
      </c>
      <c r="G1136" s="13">
        <v>6</v>
      </c>
      <c r="H1136" s="14" t="s">
        <v>62</v>
      </c>
      <c r="I1136" s="61">
        <v>124.32000000000001</v>
      </c>
      <c r="J1136" s="12">
        <f t="shared" si="72"/>
        <v>0</v>
      </c>
      <c r="K1136" s="11">
        <f t="shared" si="70"/>
        <v>124.32000000000001</v>
      </c>
      <c r="L1136" s="70"/>
      <c r="M1136" s="9">
        <f t="shared" si="71"/>
        <v>9945.6</v>
      </c>
      <c r="N1136" s="9">
        <f t="shared" si="73"/>
        <v>9945.6</v>
      </c>
    </row>
    <row r="1137" spans="1:14" s="8" customFormat="1" ht="28.5" customHeight="1">
      <c r="A1137" s="44" t="s">
        <v>2027</v>
      </c>
      <c r="C1137" s="47">
        <v>6507647</v>
      </c>
      <c r="D1137" s="56" t="s">
        <v>4063</v>
      </c>
      <c r="E1137" s="13" t="s">
        <v>27</v>
      </c>
      <c r="F1137" s="13">
        <v>2414</v>
      </c>
      <c r="G1137" s="13">
        <v>60</v>
      </c>
      <c r="H1137" s="14" t="s">
        <v>62</v>
      </c>
      <c r="I1137" s="61">
        <v>148.97999999999999</v>
      </c>
      <c r="J1137" s="12">
        <f t="shared" si="72"/>
        <v>0</v>
      </c>
      <c r="K1137" s="11">
        <f t="shared" si="70"/>
        <v>148.97999999999999</v>
      </c>
      <c r="L1137" s="70"/>
      <c r="M1137" s="9">
        <f t="shared" si="71"/>
        <v>11918.4</v>
      </c>
      <c r="N1137" s="9">
        <f t="shared" si="73"/>
        <v>11918.4</v>
      </c>
    </row>
    <row r="1138" spans="1:14" s="8" customFormat="1" ht="26.25" customHeight="1">
      <c r="A1138" s="44" t="s">
        <v>2030</v>
      </c>
      <c r="C1138" s="47">
        <v>6511012</v>
      </c>
      <c r="D1138" s="56" t="s">
        <v>283</v>
      </c>
      <c r="E1138" s="13" t="s">
        <v>0</v>
      </c>
      <c r="F1138" s="13">
        <v>19</v>
      </c>
      <c r="G1138" s="13">
        <v>50</v>
      </c>
      <c r="H1138" s="14" t="s">
        <v>62</v>
      </c>
      <c r="I1138" s="61">
        <v>22.31</v>
      </c>
      <c r="J1138" s="12">
        <f t="shared" si="72"/>
        <v>0</v>
      </c>
      <c r="K1138" s="11">
        <f t="shared" si="70"/>
        <v>22.31</v>
      </c>
      <c r="L1138" s="10"/>
      <c r="M1138" s="9">
        <f t="shared" si="71"/>
        <v>1784.8</v>
      </c>
      <c r="N1138" s="9">
        <f t="shared" si="73"/>
        <v>1784.8</v>
      </c>
    </row>
    <row r="1139" spans="1:14" s="8" customFormat="1" ht="15" customHeight="1">
      <c r="A1139" s="44" t="s">
        <v>2031</v>
      </c>
      <c r="C1139" s="47">
        <v>6513006</v>
      </c>
      <c r="D1139" s="56" t="s">
        <v>1119</v>
      </c>
      <c r="E1139" s="13" t="s">
        <v>0</v>
      </c>
      <c r="F1139" s="13">
        <v>11</v>
      </c>
      <c r="G1139" s="13">
        <v>100</v>
      </c>
      <c r="H1139" s="14"/>
      <c r="I1139" s="61">
        <v>0.26</v>
      </c>
      <c r="J1139" s="12">
        <f t="shared" si="72"/>
        <v>0</v>
      </c>
      <c r="K1139" s="11">
        <f t="shared" si="70"/>
        <v>0.26</v>
      </c>
      <c r="L1139" s="70"/>
      <c r="M1139" s="9">
        <f t="shared" si="71"/>
        <v>20.8</v>
      </c>
      <c r="N1139" s="9">
        <f t="shared" si="73"/>
        <v>20.8</v>
      </c>
    </row>
    <row r="1140" spans="1:14" s="8" customFormat="1" ht="15" customHeight="1">
      <c r="A1140" s="44" t="s">
        <v>2032</v>
      </c>
      <c r="C1140" s="47">
        <v>6513008</v>
      </c>
      <c r="D1140" s="56" t="s">
        <v>1120</v>
      </c>
      <c r="E1140" s="13" t="s">
        <v>0</v>
      </c>
      <c r="F1140" s="13">
        <v>10</v>
      </c>
      <c r="G1140" s="13">
        <v>100</v>
      </c>
      <c r="H1140" s="14"/>
      <c r="I1140" s="61">
        <v>0.26</v>
      </c>
      <c r="J1140" s="12">
        <f t="shared" si="72"/>
        <v>0</v>
      </c>
      <c r="K1140" s="11">
        <f t="shared" si="70"/>
        <v>0.26</v>
      </c>
      <c r="L1140" s="70"/>
      <c r="M1140" s="9">
        <f t="shared" si="71"/>
        <v>20.8</v>
      </c>
      <c r="N1140" s="9">
        <f t="shared" si="73"/>
        <v>20.8</v>
      </c>
    </row>
    <row r="1141" spans="1:14" s="8" customFormat="1" ht="15" customHeight="1">
      <c r="A1141" s="44" t="s">
        <v>2033</v>
      </c>
      <c r="C1141" s="47">
        <v>6513010</v>
      </c>
      <c r="D1141" s="56" t="s">
        <v>1121</v>
      </c>
      <c r="E1141" s="13" t="s">
        <v>0</v>
      </c>
      <c r="F1141" s="13">
        <v>9</v>
      </c>
      <c r="G1141" s="13">
        <v>100</v>
      </c>
      <c r="H1141" s="14"/>
      <c r="I1141" s="61">
        <v>0.26</v>
      </c>
      <c r="J1141" s="12">
        <f t="shared" si="72"/>
        <v>0</v>
      </c>
      <c r="K1141" s="11">
        <f t="shared" si="70"/>
        <v>0.26</v>
      </c>
      <c r="L1141" s="70"/>
      <c r="M1141" s="9">
        <f t="shared" si="71"/>
        <v>20.8</v>
      </c>
      <c r="N1141" s="9">
        <f t="shared" si="73"/>
        <v>20.8</v>
      </c>
    </row>
    <row r="1142" spans="1:14" s="8" customFormat="1" ht="21.6" customHeight="1">
      <c r="A1142" s="44" t="s">
        <v>2028</v>
      </c>
      <c r="C1142" s="47">
        <v>6511008</v>
      </c>
      <c r="D1142" s="56" t="s">
        <v>285</v>
      </c>
      <c r="E1142" s="13" t="s">
        <v>0</v>
      </c>
      <c r="F1142" s="13">
        <v>9</v>
      </c>
      <c r="G1142" s="13">
        <v>50</v>
      </c>
      <c r="H1142" s="14" t="s">
        <v>62</v>
      </c>
      <c r="I1142" s="61">
        <v>5.6</v>
      </c>
      <c r="J1142" s="12">
        <f t="shared" si="72"/>
        <v>0</v>
      </c>
      <c r="K1142" s="11">
        <f t="shared" si="70"/>
        <v>5.6</v>
      </c>
      <c r="L1142" s="70"/>
      <c r="M1142" s="9">
        <f t="shared" si="71"/>
        <v>448</v>
      </c>
      <c r="N1142" s="9">
        <f t="shared" si="73"/>
        <v>448</v>
      </c>
    </row>
    <row r="1143" spans="1:14" s="8" customFormat="1" ht="21.6" customHeight="1">
      <c r="A1143" s="44" t="s">
        <v>2029</v>
      </c>
      <c r="C1143" s="47">
        <v>6511010</v>
      </c>
      <c r="D1143" s="56" t="s">
        <v>284</v>
      </c>
      <c r="E1143" s="13" t="s">
        <v>0</v>
      </c>
      <c r="F1143" s="13">
        <v>8</v>
      </c>
      <c r="G1143" s="13">
        <v>50</v>
      </c>
      <c r="H1143" s="14" t="s">
        <v>62</v>
      </c>
      <c r="I1143" s="61">
        <v>7.52</v>
      </c>
      <c r="J1143" s="12">
        <f t="shared" si="72"/>
        <v>0</v>
      </c>
      <c r="K1143" s="11">
        <f t="shared" si="70"/>
        <v>7.52</v>
      </c>
      <c r="L1143" s="70"/>
      <c r="M1143" s="9">
        <f t="shared" si="71"/>
        <v>601.6</v>
      </c>
      <c r="N1143" s="9">
        <f t="shared" si="73"/>
        <v>601.6</v>
      </c>
    </row>
    <row r="1144" spans="1:14" s="8" customFormat="1" ht="15" customHeight="1">
      <c r="A1144" s="44" t="s">
        <v>2054</v>
      </c>
      <c r="C1144" s="47">
        <v>6519006</v>
      </c>
      <c r="D1144" s="56" t="s">
        <v>1125</v>
      </c>
      <c r="E1144" s="13" t="s">
        <v>0</v>
      </c>
      <c r="F1144" s="13">
        <v>11</v>
      </c>
      <c r="G1144" s="13">
        <v>50</v>
      </c>
      <c r="H1144" s="14"/>
      <c r="I1144" s="61">
        <v>0.37</v>
      </c>
      <c r="J1144" s="12">
        <f t="shared" si="72"/>
        <v>0</v>
      </c>
      <c r="K1144" s="11">
        <f t="shared" si="70"/>
        <v>0.37</v>
      </c>
      <c r="L1144" s="70"/>
      <c r="M1144" s="9">
        <f t="shared" si="71"/>
        <v>29.6</v>
      </c>
      <c r="N1144" s="9">
        <f t="shared" si="73"/>
        <v>29.6</v>
      </c>
    </row>
    <row r="1145" spans="1:14" s="8" customFormat="1" ht="15" customHeight="1">
      <c r="A1145" s="44" t="s">
        <v>2055</v>
      </c>
      <c r="C1145" s="47">
        <v>6519008</v>
      </c>
      <c r="D1145" s="56" t="s">
        <v>1126</v>
      </c>
      <c r="E1145" s="13" t="s">
        <v>0</v>
      </c>
      <c r="F1145" s="13">
        <v>9</v>
      </c>
      <c r="G1145" s="13">
        <v>50</v>
      </c>
      <c r="H1145" s="14"/>
      <c r="I1145" s="61">
        <v>0.43</v>
      </c>
      <c r="J1145" s="12">
        <f t="shared" si="72"/>
        <v>0</v>
      </c>
      <c r="K1145" s="11">
        <f t="shared" si="70"/>
        <v>0.43</v>
      </c>
      <c r="L1145" s="70"/>
      <c r="M1145" s="9">
        <f t="shared" si="71"/>
        <v>34.4</v>
      </c>
      <c r="N1145" s="9">
        <f t="shared" si="73"/>
        <v>34.4</v>
      </c>
    </row>
    <row r="1146" spans="1:14" s="8" customFormat="1" ht="15" customHeight="1">
      <c r="A1146" s="44" t="s">
        <v>2056</v>
      </c>
      <c r="C1146" s="47">
        <v>6519010</v>
      </c>
      <c r="D1146" s="56" t="s">
        <v>1127</v>
      </c>
      <c r="E1146" s="13" t="s">
        <v>0</v>
      </c>
      <c r="F1146" s="13">
        <v>8</v>
      </c>
      <c r="G1146" s="13">
        <v>50</v>
      </c>
      <c r="H1146" s="14"/>
      <c r="I1146" s="61">
        <v>0.45</v>
      </c>
      <c r="J1146" s="12">
        <f t="shared" si="72"/>
        <v>0</v>
      </c>
      <c r="K1146" s="11">
        <f t="shared" si="70"/>
        <v>0.45</v>
      </c>
      <c r="L1146" s="70"/>
      <c r="M1146" s="9">
        <f t="shared" si="71"/>
        <v>36</v>
      </c>
      <c r="N1146" s="9">
        <f t="shared" si="73"/>
        <v>36</v>
      </c>
    </row>
    <row r="1147" spans="1:14" s="8" customFormat="1" ht="15" customHeight="1">
      <c r="A1147" s="44" t="s">
        <v>2034</v>
      </c>
      <c r="C1147" s="47">
        <v>6513106</v>
      </c>
      <c r="D1147" s="56" t="s">
        <v>4064</v>
      </c>
      <c r="E1147" s="13" t="s">
        <v>0</v>
      </c>
      <c r="F1147" s="13">
        <v>18</v>
      </c>
      <c r="G1147" s="13">
        <v>50</v>
      </c>
      <c r="H1147" s="14"/>
      <c r="I1147" s="61">
        <v>0.62</v>
      </c>
      <c r="J1147" s="12">
        <f t="shared" si="72"/>
        <v>0</v>
      </c>
      <c r="K1147" s="11">
        <f t="shared" si="70"/>
        <v>0.62</v>
      </c>
      <c r="L1147" s="70"/>
      <c r="M1147" s="9">
        <f t="shared" si="71"/>
        <v>49.6</v>
      </c>
      <c r="N1147" s="9">
        <f t="shared" si="73"/>
        <v>49.6</v>
      </c>
    </row>
    <row r="1148" spans="1:14" s="8" customFormat="1" ht="15" customHeight="1">
      <c r="A1148" s="44" t="s">
        <v>2035</v>
      </c>
      <c r="C1148" s="47">
        <v>6513108</v>
      </c>
      <c r="D1148" s="56" t="s">
        <v>4065</v>
      </c>
      <c r="E1148" s="13" t="s">
        <v>0</v>
      </c>
      <c r="F1148" s="13">
        <v>19</v>
      </c>
      <c r="G1148" s="13">
        <v>50</v>
      </c>
      <c r="H1148" s="14"/>
      <c r="I1148" s="61">
        <v>0.62</v>
      </c>
      <c r="J1148" s="12">
        <f t="shared" si="72"/>
        <v>0</v>
      </c>
      <c r="K1148" s="11">
        <f t="shared" si="70"/>
        <v>0.62</v>
      </c>
      <c r="L1148" s="70"/>
      <c r="M1148" s="9">
        <f t="shared" si="71"/>
        <v>49.6</v>
      </c>
      <c r="N1148" s="9">
        <f t="shared" si="73"/>
        <v>49.6</v>
      </c>
    </row>
    <row r="1149" spans="1:14" s="8" customFormat="1" ht="15" customHeight="1">
      <c r="A1149" s="44" t="s">
        <v>2036</v>
      </c>
      <c r="C1149" s="47">
        <v>6513110</v>
      </c>
      <c r="D1149" s="56" t="s">
        <v>4066</v>
      </c>
      <c r="E1149" s="13" t="s">
        <v>0</v>
      </c>
      <c r="F1149" s="13">
        <v>16</v>
      </c>
      <c r="G1149" s="13">
        <v>50</v>
      </c>
      <c r="H1149" s="14"/>
      <c r="I1149" s="61">
        <v>0.63</v>
      </c>
      <c r="J1149" s="12">
        <f t="shared" si="72"/>
        <v>0</v>
      </c>
      <c r="K1149" s="11">
        <f t="shared" si="70"/>
        <v>0.63</v>
      </c>
      <c r="L1149" s="70"/>
      <c r="M1149" s="9">
        <f t="shared" si="71"/>
        <v>50.4</v>
      </c>
      <c r="N1149" s="9">
        <f t="shared" si="73"/>
        <v>50.4</v>
      </c>
    </row>
    <row r="1150" spans="1:14" s="8" customFormat="1" ht="15" customHeight="1">
      <c r="A1150" s="44" t="s">
        <v>2043</v>
      </c>
      <c r="C1150" s="47">
        <v>6517306</v>
      </c>
      <c r="D1150" s="56" t="s">
        <v>278</v>
      </c>
      <c r="E1150" s="13" t="s">
        <v>0</v>
      </c>
      <c r="F1150" s="13">
        <v>17</v>
      </c>
      <c r="G1150" s="13">
        <v>50</v>
      </c>
      <c r="H1150" s="14" t="s">
        <v>62</v>
      </c>
      <c r="I1150" s="61">
        <v>3.0500000000000003</v>
      </c>
      <c r="J1150" s="12">
        <f t="shared" si="72"/>
        <v>0</v>
      </c>
      <c r="K1150" s="11">
        <f t="shared" si="70"/>
        <v>3.0500000000000003</v>
      </c>
      <c r="L1150" s="70"/>
      <c r="M1150" s="9">
        <f t="shared" si="71"/>
        <v>244</v>
      </c>
      <c r="N1150" s="9">
        <f t="shared" si="73"/>
        <v>244</v>
      </c>
    </row>
    <row r="1151" spans="1:14" s="8" customFormat="1" ht="15" customHeight="1">
      <c r="A1151" s="44" t="s">
        <v>2044</v>
      </c>
      <c r="C1151" s="47">
        <v>6517308</v>
      </c>
      <c r="D1151" s="56" t="s">
        <v>277</v>
      </c>
      <c r="E1151" s="13" t="s">
        <v>0</v>
      </c>
      <c r="F1151" s="13">
        <v>17</v>
      </c>
      <c r="G1151" s="13">
        <v>50</v>
      </c>
      <c r="H1151" s="14" t="s">
        <v>62</v>
      </c>
      <c r="I1151" s="61">
        <v>4</v>
      </c>
      <c r="J1151" s="12">
        <f t="shared" si="72"/>
        <v>0</v>
      </c>
      <c r="K1151" s="11">
        <f t="shared" si="70"/>
        <v>4</v>
      </c>
      <c r="L1151" s="70"/>
      <c r="M1151" s="9">
        <f t="shared" si="71"/>
        <v>320</v>
      </c>
      <c r="N1151" s="9">
        <f t="shared" si="73"/>
        <v>320</v>
      </c>
    </row>
    <row r="1152" spans="1:14" s="8" customFormat="1" ht="14.45" customHeight="1">
      <c r="A1152" s="44" t="s">
        <v>2045</v>
      </c>
      <c r="C1152" s="47">
        <v>6517310</v>
      </c>
      <c r="D1152" s="56" t="s">
        <v>276</v>
      </c>
      <c r="E1152" s="13" t="s">
        <v>0</v>
      </c>
      <c r="F1152" s="13">
        <v>18</v>
      </c>
      <c r="G1152" s="13">
        <v>50</v>
      </c>
      <c r="H1152" s="14" t="s">
        <v>62</v>
      </c>
      <c r="I1152" s="61">
        <v>4.5600000000000005</v>
      </c>
      <c r="J1152" s="12">
        <f t="shared" si="72"/>
        <v>0</v>
      </c>
      <c r="K1152" s="11">
        <f t="shared" si="70"/>
        <v>4.5600000000000005</v>
      </c>
      <c r="L1152" s="70"/>
      <c r="M1152" s="9">
        <f t="shared" si="71"/>
        <v>364.8</v>
      </c>
      <c r="N1152" s="9">
        <f t="shared" si="73"/>
        <v>364.8</v>
      </c>
    </row>
    <row r="1153" spans="1:14" s="8" customFormat="1" ht="57.6" customHeight="1">
      <c r="A1153" s="44" t="s">
        <v>2794</v>
      </c>
      <c r="C1153" s="47">
        <v>65219214</v>
      </c>
      <c r="D1153" s="56" t="s">
        <v>2795</v>
      </c>
      <c r="E1153" s="13" t="s">
        <v>0</v>
      </c>
      <c r="F1153" s="13">
        <v>124</v>
      </c>
      <c r="G1153" s="13">
        <v>25</v>
      </c>
      <c r="H1153" s="14" t="s">
        <v>92</v>
      </c>
      <c r="I1153" s="61">
        <v>11.620000000000001</v>
      </c>
      <c r="J1153" s="12">
        <f t="shared" si="72"/>
        <v>0</v>
      </c>
      <c r="K1153" s="11">
        <f t="shared" si="70"/>
        <v>11.620000000000001</v>
      </c>
      <c r="L1153" s="51"/>
      <c r="M1153" s="9">
        <f t="shared" si="71"/>
        <v>929.6</v>
      </c>
      <c r="N1153" s="9">
        <f t="shared" si="73"/>
        <v>929.6</v>
      </c>
    </row>
    <row r="1154" spans="1:14" s="8" customFormat="1" ht="15" customHeight="1">
      <c r="A1154" s="44" t="s">
        <v>2057</v>
      </c>
      <c r="C1154" s="47">
        <v>6523002</v>
      </c>
      <c r="D1154" s="56" t="s">
        <v>267</v>
      </c>
      <c r="E1154" s="13" t="s">
        <v>0</v>
      </c>
      <c r="F1154" s="13">
        <v>41</v>
      </c>
      <c r="G1154" s="13">
        <v>25</v>
      </c>
      <c r="H1154" s="14"/>
      <c r="I1154" s="61">
        <v>0.85</v>
      </c>
      <c r="J1154" s="12">
        <f t="shared" si="72"/>
        <v>0</v>
      </c>
      <c r="K1154" s="11">
        <f t="shared" si="70"/>
        <v>0.85</v>
      </c>
      <c r="L1154" s="70"/>
      <c r="M1154" s="9">
        <f t="shared" si="71"/>
        <v>68</v>
      </c>
      <c r="N1154" s="9">
        <f t="shared" si="73"/>
        <v>68</v>
      </c>
    </row>
    <row r="1155" spans="1:14" s="8" customFormat="1" ht="15" customHeight="1">
      <c r="A1155" s="44" t="s">
        <v>2058</v>
      </c>
      <c r="C1155" s="47">
        <v>6523003</v>
      </c>
      <c r="D1155" s="56" t="s">
        <v>266</v>
      </c>
      <c r="E1155" s="13" t="s">
        <v>0</v>
      </c>
      <c r="F1155" s="13">
        <v>44</v>
      </c>
      <c r="G1155" s="13">
        <v>25</v>
      </c>
      <c r="H1155" s="14"/>
      <c r="I1155" s="61">
        <v>0.85</v>
      </c>
      <c r="J1155" s="12">
        <f t="shared" si="72"/>
        <v>0</v>
      </c>
      <c r="K1155" s="11">
        <f t="shared" si="70"/>
        <v>0.85</v>
      </c>
      <c r="L1155" s="70"/>
      <c r="M1155" s="9">
        <f t="shared" si="71"/>
        <v>68</v>
      </c>
      <c r="N1155" s="9">
        <f t="shared" si="73"/>
        <v>68</v>
      </c>
    </row>
    <row r="1156" spans="1:14" s="8" customFormat="1" ht="15" customHeight="1">
      <c r="A1156" s="44" t="s">
        <v>2059</v>
      </c>
      <c r="C1156" s="47">
        <v>6523004</v>
      </c>
      <c r="D1156" s="56" t="s">
        <v>265</v>
      </c>
      <c r="E1156" s="13" t="s">
        <v>0</v>
      </c>
      <c r="F1156" s="13">
        <v>49</v>
      </c>
      <c r="G1156" s="13">
        <v>25</v>
      </c>
      <c r="H1156" s="14"/>
      <c r="I1156" s="61">
        <v>0.91</v>
      </c>
      <c r="J1156" s="12">
        <f t="shared" si="72"/>
        <v>0</v>
      </c>
      <c r="K1156" s="11">
        <f t="shared" si="70"/>
        <v>0.91</v>
      </c>
      <c r="L1156" s="70"/>
      <c r="M1156" s="9">
        <f t="shared" si="71"/>
        <v>72.8</v>
      </c>
      <c r="N1156" s="9">
        <f t="shared" si="73"/>
        <v>72.8</v>
      </c>
    </row>
    <row r="1157" spans="1:14" s="8" customFormat="1" ht="15" customHeight="1">
      <c r="A1157" s="44" t="s">
        <v>2060</v>
      </c>
      <c r="C1157" s="47">
        <v>6523005</v>
      </c>
      <c r="D1157" s="56" t="s">
        <v>264</v>
      </c>
      <c r="E1157" s="13" t="s">
        <v>0</v>
      </c>
      <c r="F1157" s="13">
        <v>50</v>
      </c>
      <c r="G1157" s="13">
        <v>25</v>
      </c>
      <c r="H1157" s="14"/>
      <c r="I1157" s="61">
        <v>0.98</v>
      </c>
      <c r="J1157" s="12">
        <f t="shared" si="72"/>
        <v>0</v>
      </c>
      <c r="K1157" s="11">
        <f t="shared" si="70"/>
        <v>0.98</v>
      </c>
      <c r="L1157" s="70"/>
      <c r="M1157" s="9">
        <f t="shared" si="71"/>
        <v>78.400000000000006</v>
      </c>
      <c r="N1157" s="9">
        <f t="shared" si="73"/>
        <v>78.400000000000006</v>
      </c>
    </row>
    <row r="1158" spans="1:14" s="8" customFormat="1" ht="15" customHeight="1">
      <c r="A1158" s="44" t="s">
        <v>2061</v>
      </c>
      <c r="C1158" s="47">
        <v>6523006</v>
      </c>
      <c r="D1158" s="56" t="s">
        <v>263</v>
      </c>
      <c r="E1158" s="13" t="s">
        <v>0</v>
      </c>
      <c r="F1158" s="13">
        <v>54</v>
      </c>
      <c r="G1158" s="13">
        <v>25</v>
      </c>
      <c r="H1158" s="14"/>
      <c r="I1158" s="61">
        <v>1.04</v>
      </c>
      <c r="J1158" s="12">
        <f t="shared" si="72"/>
        <v>0</v>
      </c>
      <c r="K1158" s="11">
        <f t="shared" si="70"/>
        <v>1.04</v>
      </c>
      <c r="L1158" s="70"/>
      <c r="M1158" s="9">
        <f t="shared" si="71"/>
        <v>83.2</v>
      </c>
      <c r="N1158" s="9">
        <f t="shared" si="73"/>
        <v>83.2</v>
      </c>
    </row>
    <row r="1159" spans="1:14" s="8" customFormat="1" ht="15" customHeight="1">
      <c r="A1159" s="44" t="s">
        <v>2062</v>
      </c>
      <c r="C1159" s="47">
        <v>6523008</v>
      </c>
      <c r="D1159" s="56" t="s">
        <v>262</v>
      </c>
      <c r="E1159" s="13" t="s">
        <v>0</v>
      </c>
      <c r="F1159" s="13">
        <v>68</v>
      </c>
      <c r="G1159" s="13">
        <v>25</v>
      </c>
      <c r="H1159" s="14"/>
      <c r="I1159" s="61">
        <v>1.6</v>
      </c>
      <c r="J1159" s="12">
        <f t="shared" si="72"/>
        <v>0</v>
      </c>
      <c r="K1159" s="11">
        <f t="shared" si="70"/>
        <v>1.6</v>
      </c>
      <c r="L1159" s="70"/>
      <c r="M1159" s="9">
        <f t="shared" si="71"/>
        <v>128</v>
      </c>
      <c r="N1159" s="9">
        <f t="shared" si="73"/>
        <v>128</v>
      </c>
    </row>
    <row r="1160" spans="1:14" s="8" customFormat="1" ht="15" customHeight="1">
      <c r="A1160" s="44" t="s">
        <v>2063</v>
      </c>
      <c r="C1160" s="47">
        <v>6523010</v>
      </c>
      <c r="D1160" s="56" t="s">
        <v>261</v>
      </c>
      <c r="E1160" s="13" t="s">
        <v>0</v>
      </c>
      <c r="F1160" s="13">
        <v>76</v>
      </c>
      <c r="G1160" s="13">
        <v>25</v>
      </c>
      <c r="H1160" s="14"/>
      <c r="I1160" s="61">
        <v>1.6</v>
      </c>
      <c r="J1160" s="12">
        <f t="shared" si="72"/>
        <v>0</v>
      </c>
      <c r="K1160" s="11">
        <f t="shared" si="70"/>
        <v>1.6</v>
      </c>
      <c r="L1160" s="70"/>
      <c r="M1160" s="9">
        <f t="shared" si="71"/>
        <v>128</v>
      </c>
      <c r="N1160" s="9">
        <f t="shared" si="73"/>
        <v>128</v>
      </c>
    </row>
    <row r="1161" spans="1:14" s="8" customFormat="1" ht="15" customHeight="1">
      <c r="A1161" s="44" t="s">
        <v>2064</v>
      </c>
      <c r="C1161" s="47">
        <v>6523016</v>
      </c>
      <c r="D1161" s="56" t="s">
        <v>260</v>
      </c>
      <c r="E1161" s="13" t="s">
        <v>0</v>
      </c>
      <c r="F1161" s="13">
        <v>104</v>
      </c>
      <c r="G1161" s="13">
        <v>25</v>
      </c>
      <c r="H1161" s="14"/>
      <c r="I1161" s="61">
        <v>4.21</v>
      </c>
      <c r="J1161" s="12">
        <f t="shared" si="72"/>
        <v>0</v>
      </c>
      <c r="K1161" s="11">
        <f t="shared" si="70"/>
        <v>4.21</v>
      </c>
      <c r="L1161" s="70"/>
      <c r="M1161" s="9">
        <f t="shared" si="71"/>
        <v>336.8</v>
      </c>
      <c r="N1161" s="9">
        <f t="shared" si="73"/>
        <v>336.8</v>
      </c>
    </row>
    <row r="1162" spans="1:14" s="8" customFormat="1" ht="15" customHeight="1">
      <c r="A1162" s="44" t="s">
        <v>2065</v>
      </c>
      <c r="C1162" s="47">
        <v>6523602</v>
      </c>
      <c r="D1162" s="56" t="s">
        <v>259</v>
      </c>
      <c r="E1162" s="13" t="s">
        <v>0</v>
      </c>
      <c r="F1162" s="13">
        <v>24</v>
      </c>
      <c r="G1162" s="13">
        <v>25</v>
      </c>
      <c r="H1162" s="14"/>
      <c r="I1162" s="61">
        <v>0.83000000000000007</v>
      </c>
      <c r="J1162" s="12">
        <f t="shared" si="72"/>
        <v>0</v>
      </c>
      <c r="K1162" s="11">
        <f t="shared" si="70"/>
        <v>0.83000000000000007</v>
      </c>
      <c r="L1162" s="70"/>
      <c r="M1162" s="9">
        <f t="shared" si="71"/>
        <v>66.400000000000006</v>
      </c>
      <c r="N1162" s="9">
        <f t="shared" si="73"/>
        <v>66.400000000000006</v>
      </c>
    </row>
    <row r="1163" spans="1:14" s="8" customFormat="1" ht="15" customHeight="1">
      <c r="A1163" s="44" t="s">
        <v>2066</v>
      </c>
      <c r="C1163" s="47">
        <v>6523603</v>
      </c>
      <c r="D1163" s="56" t="s">
        <v>258</v>
      </c>
      <c r="E1163" s="13" t="s">
        <v>0</v>
      </c>
      <c r="F1163" s="13">
        <v>24</v>
      </c>
      <c r="G1163" s="13">
        <v>25</v>
      </c>
      <c r="H1163" s="14"/>
      <c r="I1163" s="61">
        <v>0.83000000000000007</v>
      </c>
      <c r="J1163" s="12">
        <f t="shared" si="72"/>
        <v>0</v>
      </c>
      <c r="K1163" s="11">
        <f t="shared" si="70"/>
        <v>0.83000000000000007</v>
      </c>
      <c r="L1163" s="70"/>
      <c r="M1163" s="9">
        <f t="shared" si="71"/>
        <v>66.400000000000006</v>
      </c>
      <c r="N1163" s="9">
        <f t="shared" si="73"/>
        <v>66.400000000000006</v>
      </c>
    </row>
    <row r="1164" spans="1:14" s="8" customFormat="1" ht="15" customHeight="1">
      <c r="A1164" s="44" t="s">
        <v>2067</v>
      </c>
      <c r="C1164" s="47">
        <v>6523604</v>
      </c>
      <c r="D1164" s="56" t="s">
        <v>257</v>
      </c>
      <c r="E1164" s="13" t="s">
        <v>0</v>
      </c>
      <c r="F1164" s="13">
        <v>29</v>
      </c>
      <c r="G1164" s="13">
        <v>25</v>
      </c>
      <c r="H1164" s="14"/>
      <c r="I1164" s="61">
        <v>1.52</v>
      </c>
      <c r="J1164" s="12">
        <f t="shared" si="72"/>
        <v>0</v>
      </c>
      <c r="K1164" s="11">
        <f t="shared" si="70"/>
        <v>1.52</v>
      </c>
      <c r="L1164" s="70"/>
      <c r="M1164" s="9">
        <f t="shared" si="71"/>
        <v>121.60000000000001</v>
      </c>
      <c r="N1164" s="9">
        <f t="shared" si="73"/>
        <v>121.6</v>
      </c>
    </row>
    <row r="1165" spans="1:14" s="8" customFormat="1" ht="15" customHeight="1">
      <c r="A1165" s="44" t="s">
        <v>2068</v>
      </c>
      <c r="C1165" s="47">
        <v>6523802</v>
      </c>
      <c r="D1165" s="56" t="s">
        <v>256</v>
      </c>
      <c r="E1165" s="13" t="s">
        <v>0</v>
      </c>
      <c r="F1165" s="13">
        <v>32</v>
      </c>
      <c r="G1165" s="13">
        <v>25</v>
      </c>
      <c r="H1165" s="14"/>
      <c r="I1165" s="61">
        <v>0.8</v>
      </c>
      <c r="J1165" s="12">
        <f t="shared" si="72"/>
        <v>0</v>
      </c>
      <c r="K1165" s="11">
        <f t="shared" si="70"/>
        <v>0.8</v>
      </c>
      <c r="L1165" s="70"/>
      <c r="M1165" s="9">
        <f t="shared" si="71"/>
        <v>64</v>
      </c>
      <c r="N1165" s="9">
        <f t="shared" si="73"/>
        <v>64</v>
      </c>
    </row>
    <row r="1166" spans="1:14" s="8" customFormat="1" ht="15" customHeight="1">
      <c r="A1166" s="44" t="s">
        <v>2069</v>
      </c>
      <c r="C1166" s="47">
        <v>6523803</v>
      </c>
      <c r="D1166" s="56" t="s">
        <v>255</v>
      </c>
      <c r="E1166" s="13" t="s">
        <v>0</v>
      </c>
      <c r="F1166" s="13">
        <v>34</v>
      </c>
      <c r="G1166" s="13">
        <v>25</v>
      </c>
      <c r="H1166" s="14"/>
      <c r="I1166" s="61">
        <v>0.81</v>
      </c>
      <c r="J1166" s="12">
        <f t="shared" si="72"/>
        <v>0</v>
      </c>
      <c r="K1166" s="11">
        <f t="shared" ref="K1166:K1229" si="74">I1166*((100-J1166)/100)</f>
        <v>0.81</v>
      </c>
      <c r="L1166" s="70"/>
      <c r="M1166" s="9">
        <f t="shared" ref="M1166:M1229" si="75">_xlfn.CEILING.MATH(I1166*$N$2,0.02)</f>
        <v>64.8</v>
      </c>
      <c r="N1166" s="9">
        <f t="shared" si="73"/>
        <v>64.8</v>
      </c>
    </row>
    <row r="1167" spans="1:14" s="8" customFormat="1" ht="15" customHeight="1">
      <c r="A1167" s="44" t="s">
        <v>2070</v>
      </c>
      <c r="C1167" s="47">
        <v>6523804</v>
      </c>
      <c r="D1167" s="56" t="s">
        <v>254</v>
      </c>
      <c r="E1167" s="13" t="s">
        <v>0</v>
      </c>
      <c r="F1167" s="13">
        <v>36</v>
      </c>
      <c r="G1167" s="13">
        <v>25</v>
      </c>
      <c r="H1167" s="14"/>
      <c r="I1167" s="61">
        <v>0.84</v>
      </c>
      <c r="J1167" s="12">
        <f t="shared" si="72"/>
        <v>0</v>
      </c>
      <c r="K1167" s="11">
        <f t="shared" si="74"/>
        <v>0.84</v>
      </c>
      <c r="L1167" s="70"/>
      <c r="M1167" s="9">
        <f t="shared" si="75"/>
        <v>67.2</v>
      </c>
      <c r="N1167" s="9">
        <f t="shared" si="73"/>
        <v>67.2</v>
      </c>
    </row>
    <row r="1168" spans="1:14" s="8" customFormat="1" ht="15" customHeight="1">
      <c r="A1168" s="44" t="s">
        <v>2071</v>
      </c>
      <c r="C1168" s="47">
        <v>6523805</v>
      </c>
      <c r="D1168" s="56" t="s">
        <v>253</v>
      </c>
      <c r="E1168" s="13" t="s">
        <v>0</v>
      </c>
      <c r="F1168" s="13">
        <v>36</v>
      </c>
      <c r="G1168" s="13">
        <v>25</v>
      </c>
      <c r="H1168" s="14"/>
      <c r="I1168" s="61">
        <v>0.99</v>
      </c>
      <c r="J1168" s="12">
        <f t="shared" si="72"/>
        <v>0</v>
      </c>
      <c r="K1168" s="11">
        <f t="shared" si="74"/>
        <v>0.99</v>
      </c>
      <c r="L1168" s="70"/>
      <c r="M1168" s="9">
        <f t="shared" si="75"/>
        <v>79.2</v>
      </c>
      <c r="N1168" s="9">
        <f t="shared" si="73"/>
        <v>79.2</v>
      </c>
    </row>
    <row r="1169" spans="1:14" s="8" customFormat="1" ht="15" customHeight="1">
      <c r="A1169" s="44" t="s">
        <v>2072</v>
      </c>
      <c r="C1169" s="47">
        <v>6523806</v>
      </c>
      <c r="D1169" s="56" t="s">
        <v>252</v>
      </c>
      <c r="E1169" s="13" t="s">
        <v>0</v>
      </c>
      <c r="F1169" s="13">
        <v>43</v>
      </c>
      <c r="G1169" s="13">
        <v>25</v>
      </c>
      <c r="H1169" s="14"/>
      <c r="I1169" s="61">
        <v>0.96</v>
      </c>
      <c r="J1169" s="12">
        <f t="shared" ref="J1169:J1232" si="76">$J$13</f>
        <v>0</v>
      </c>
      <c r="K1169" s="11">
        <f t="shared" si="74"/>
        <v>0.96</v>
      </c>
      <c r="L1169" s="70"/>
      <c r="M1169" s="9">
        <f t="shared" si="75"/>
        <v>76.8</v>
      </c>
      <c r="N1169" s="9">
        <f t="shared" si="73"/>
        <v>76.8</v>
      </c>
    </row>
    <row r="1170" spans="1:14" s="8" customFormat="1" ht="15" customHeight="1">
      <c r="A1170" s="44" t="s">
        <v>2073</v>
      </c>
      <c r="C1170" s="47">
        <v>6523808</v>
      </c>
      <c r="D1170" s="56" t="s">
        <v>251</v>
      </c>
      <c r="E1170" s="13" t="s">
        <v>0</v>
      </c>
      <c r="F1170" s="13">
        <v>46</v>
      </c>
      <c r="G1170" s="13">
        <v>25</v>
      </c>
      <c r="H1170" s="14"/>
      <c r="I1170" s="61">
        <v>1.44</v>
      </c>
      <c r="J1170" s="12">
        <f t="shared" si="76"/>
        <v>0</v>
      </c>
      <c r="K1170" s="11">
        <f t="shared" si="74"/>
        <v>1.44</v>
      </c>
      <c r="L1170" s="70"/>
      <c r="M1170" s="9">
        <f t="shared" si="75"/>
        <v>115.2</v>
      </c>
      <c r="N1170" s="9">
        <f t="shared" si="73"/>
        <v>115.2</v>
      </c>
    </row>
    <row r="1171" spans="1:14" s="8" customFormat="1" ht="15" customHeight="1">
      <c r="A1171" s="44" t="s">
        <v>2074</v>
      </c>
      <c r="C1171" s="47">
        <v>6523810</v>
      </c>
      <c r="D1171" s="56" t="s">
        <v>250</v>
      </c>
      <c r="E1171" s="13" t="s">
        <v>0</v>
      </c>
      <c r="F1171" s="13">
        <v>56</v>
      </c>
      <c r="G1171" s="13">
        <v>25</v>
      </c>
      <c r="H1171" s="14"/>
      <c r="I1171" s="61">
        <v>1.52</v>
      </c>
      <c r="J1171" s="12">
        <f t="shared" si="76"/>
        <v>0</v>
      </c>
      <c r="K1171" s="11">
        <f t="shared" si="74"/>
        <v>1.52</v>
      </c>
      <c r="L1171" s="70"/>
      <c r="M1171" s="9">
        <f t="shared" si="75"/>
        <v>121.60000000000001</v>
      </c>
      <c r="N1171" s="9">
        <f t="shared" si="73"/>
        <v>121.6</v>
      </c>
    </row>
    <row r="1172" spans="1:14" s="8" customFormat="1" ht="15" customHeight="1">
      <c r="A1172" s="44" t="s">
        <v>2075</v>
      </c>
      <c r="C1172" s="47">
        <v>6523812</v>
      </c>
      <c r="D1172" s="56" t="s">
        <v>249</v>
      </c>
      <c r="E1172" s="13" t="s">
        <v>0</v>
      </c>
      <c r="F1172" s="13">
        <v>60</v>
      </c>
      <c r="G1172" s="13">
        <v>25</v>
      </c>
      <c r="H1172" s="14"/>
      <c r="I1172" s="61">
        <v>1.54</v>
      </c>
      <c r="J1172" s="12">
        <f t="shared" si="76"/>
        <v>0</v>
      </c>
      <c r="K1172" s="11">
        <f t="shared" si="74"/>
        <v>1.54</v>
      </c>
      <c r="L1172" s="70"/>
      <c r="M1172" s="9">
        <f t="shared" si="75"/>
        <v>123.2</v>
      </c>
      <c r="N1172" s="9">
        <f t="shared" ref="N1172:N1235" si="77">M1172*(100-J1172)/100</f>
        <v>123.2</v>
      </c>
    </row>
    <row r="1173" spans="1:14" s="8" customFormat="1" ht="15" customHeight="1">
      <c r="A1173" s="44" t="s">
        <v>2076</v>
      </c>
      <c r="C1173" s="47">
        <v>6523815</v>
      </c>
      <c r="D1173" s="56" t="s">
        <v>248</v>
      </c>
      <c r="E1173" s="13" t="s">
        <v>0</v>
      </c>
      <c r="F1173" s="13">
        <v>68</v>
      </c>
      <c r="G1173" s="13">
        <v>25</v>
      </c>
      <c r="H1173" s="14"/>
      <c r="I1173" s="61">
        <v>1.94</v>
      </c>
      <c r="J1173" s="12">
        <f t="shared" si="76"/>
        <v>0</v>
      </c>
      <c r="K1173" s="11">
        <f t="shared" si="74"/>
        <v>1.94</v>
      </c>
      <c r="L1173" s="70"/>
      <c r="M1173" s="9">
        <f t="shared" si="75"/>
        <v>155.20000000000002</v>
      </c>
      <c r="N1173" s="9">
        <f t="shared" si="77"/>
        <v>155.20000000000002</v>
      </c>
    </row>
    <row r="1174" spans="1:14" s="8" customFormat="1" ht="15" customHeight="1">
      <c r="A1174" s="44" t="s">
        <v>2077</v>
      </c>
      <c r="C1174" s="47">
        <v>6523818</v>
      </c>
      <c r="D1174" s="56" t="s">
        <v>247</v>
      </c>
      <c r="E1174" s="13" t="s">
        <v>0</v>
      </c>
      <c r="F1174" s="13">
        <v>76</v>
      </c>
      <c r="G1174" s="13">
        <v>25</v>
      </c>
      <c r="H1174" s="14"/>
      <c r="I1174" s="61">
        <v>2.41</v>
      </c>
      <c r="J1174" s="12">
        <f t="shared" si="76"/>
        <v>0</v>
      </c>
      <c r="K1174" s="11">
        <f t="shared" si="74"/>
        <v>2.41</v>
      </c>
      <c r="L1174" s="70"/>
      <c r="M1174" s="9">
        <f t="shared" si="75"/>
        <v>192.8</v>
      </c>
      <c r="N1174" s="9">
        <f t="shared" si="77"/>
        <v>192.8</v>
      </c>
    </row>
    <row r="1175" spans="1:14" s="8" customFormat="1" ht="15" customHeight="1">
      <c r="A1175" s="44" t="s">
        <v>2078</v>
      </c>
      <c r="C1175" s="47">
        <v>6523820</v>
      </c>
      <c r="D1175" s="56" t="s">
        <v>246</v>
      </c>
      <c r="E1175" s="13" t="s">
        <v>0</v>
      </c>
      <c r="F1175" s="13">
        <v>83</v>
      </c>
      <c r="G1175" s="13">
        <v>25</v>
      </c>
      <c r="H1175" s="14"/>
      <c r="I1175" s="61">
        <v>2.7</v>
      </c>
      <c r="J1175" s="12">
        <f t="shared" si="76"/>
        <v>0</v>
      </c>
      <c r="K1175" s="11">
        <f t="shared" si="74"/>
        <v>2.7</v>
      </c>
      <c r="L1175" s="70"/>
      <c r="M1175" s="9">
        <f t="shared" si="75"/>
        <v>216</v>
      </c>
      <c r="N1175" s="9">
        <f t="shared" si="77"/>
        <v>216</v>
      </c>
    </row>
    <row r="1176" spans="1:14" s="8" customFormat="1" ht="15" customHeight="1">
      <c r="A1176" s="44" t="s">
        <v>2079</v>
      </c>
      <c r="C1176" s="47">
        <v>6527062</v>
      </c>
      <c r="D1176" s="56" t="s">
        <v>245</v>
      </c>
      <c r="E1176" s="13" t="s">
        <v>0</v>
      </c>
      <c r="F1176" s="13">
        <v>25</v>
      </c>
      <c r="G1176" s="13">
        <v>25</v>
      </c>
      <c r="H1176" s="14" t="s">
        <v>62</v>
      </c>
      <c r="I1176" s="61">
        <v>5.76</v>
      </c>
      <c r="J1176" s="12">
        <f t="shared" si="76"/>
        <v>0</v>
      </c>
      <c r="K1176" s="11">
        <f t="shared" si="74"/>
        <v>5.76</v>
      </c>
      <c r="L1176" s="70"/>
      <c r="M1176" s="9">
        <f t="shared" si="75"/>
        <v>460.8</v>
      </c>
      <c r="N1176" s="9">
        <f t="shared" si="77"/>
        <v>460.8</v>
      </c>
    </row>
    <row r="1177" spans="1:14" s="8" customFormat="1" ht="15" customHeight="1">
      <c r="A1177" s="44" t="s">
        <v>2080</v>
      </c>
      <c r="C1177" s="47">
        <v>6527084</v>
      </c>
      <c r="D1177" s="56" t="s">
        <v>244</v>
      </c>
      <c r="E1177" s="13" t="s">
        <v>0</v>
      </c>
      <c r="F1177" s="13">
        <v>40</v>
      </c>
      <c r="G1177" s="13">
        <v>25</v>
      </c>
      <c r="H1177" s="14" t="s">
        <v>62</v>
      </c>
      <c r="I1177" s="61">
        <v>6.12</v>
      </c>
      <c r="J1177" s="12">
        <f t="shared" si="76"/>
        <v>0</v>
      </c>
      <c r="K1177" s="11">
        <f t="shared" si="74"/>
        <v>6.12</v>
      </c>
      <c r="L1177" s="70"/>
      <c r="M1177" s="9">
        <f t="shared" si="75"/>
        <v>489.6</v>
      </c>
      <c r="N1177" s="9">
        <f t="shared" si="77"/>
        <v>489.6</v>
      </c>
    </row>
    <row r="1178" spans="1:14" s="8" customFormat="1" ht="15" customHeight="1">
      <c r="A1178" s="44" t="s">
        <v>2081</v>
      </c>
      <c r="C1178" s="47">
        <v>6527088</v>
      </c>
      <c r="D1178" s="56" t="s">
        <v>243</v>
      </c>
      <c r="E1178" s="13" t="s">
        <v>0</v>
      </c>
      <c r="F1178" s="13">
        <v>46</v>
      </c>
      <c r="G1178" s="13">
        <v>25</v>
      </c>
      <c r="H1178" s="14" t="s">
        <v>62</v>
      </c>
      <c r="I1178" s="61">
        <v>8.1999999999999993</v>
      </c>
      <c r="J1178" s="12">
        <f t="shared" si="76"/>
        <v>0</v>
      </c>
      <c r="K1178" s="11">
        <f t="shared" si="74"/>
        <v>8.1999999999999993</v>
      </c>
      <c r="L1178" s="70"/>
      <c r="M1178" s="9">
        <f t="shared" si="75"/>
        <v>656</v>
      </c>
      <c r="N1178" s="9">
        <f t="shared" si="77"/>
        <v>656</v>
      </c>
    </row>
    <row r="1179" spans="1:14" s="8" customFormat="1" ht="15" customHeight="1">
      <c r="A1179" s="44" t="s">
        <v>2082</v>
      </c>
      <c r="C1179" s="47">
        <v>6527094</v>
      </c>
      <c r="D1179" s="56" t="s">
        <v>242</v>
      </c>
      <c r="E1179" s="13" t="s">
        <v>0</v>
      </c>
      <c r="F1179" s="13">
        <v>48</v>
      </c>
      <c r="G1179" s="13">
        <v>25</v>
      </c>
      <c r="H1179" s="14" t="s">
        <v>62</v>
      </c>
      <c r="I1179" s="61">
        <v>8.0500000000000007</v>
      </c>
      <c r="J1179" s="12">
        <f t="shared" si="76"/>
        <v>0</v>
      </c>
      <c r="K1179" s="11">
        <f t="shared" si="74"/>
        <v>8.0500000000000007</v>
      </c>
      <c r="L1179" s="70"/>
      <c r="M1179" s="9">
        <f t="shared" si="75"/>
        <v>644</v>
      </c>
      <c r="N1179" s="9">
        <f t="shared" si="77"/>
        <v>644</v>
      </c>
    </row>
    <row r="1180" spans="1:14" s="8" customFormat="1" ht="15" customHeight="1">
      <c r="A1180" s="44" t="s">
        <v>2083</v>
      </c>
      <c r="C1180" s="47">
        <v>6527098</v>
      </c>
      <c r="D1180" s="56" t="s">
        <v>241</v>
      </c>
      <c r="E1180" s="13" t="s">
        <v>0</v>
      </c>
      <c r="F1180" s="13">
        <v>64</v>
      </c>
      <c r="G1180" s="13">
        <v>25</v>
      </c>
      <c r="H1180" s="14" t="s">
        <v>62</v>
      </c>
      <c r="I1180" s="61">
        <v>10.96</v>
      </c>
      <c r="J1180" s="12">
        <f t="shared" si="76"/>
        <v>0</v>
      </c>
      <c r="K1180" s="11">
        <f t="shared" si="74"/>
        <v>10.96</v>
      </c>
      <c r="L1180" s="70"/>
      <c r="M1180" s="9">
        <f t="shared" si="75"/>
        <v>876.80000000000007</v>
      </c>
      <c r="N1180" s="9">
        <f t="shared" si="77"/>
        <v>876.8</v>
      </c>
    </row>
    <row r="1181" spans="1:14" s="8" customFormat="1" ht="38.25" customHeight="1">
      <c r="A1181" s="44" t="s">
        <v>2037</v>
      </c>
      <c r="C1181" s="47">
        <v>6513709</v>
      </c>
      <c r="D1181" s="56" t="s">
        <v>1122</v>
      </c>
      <c r="E1181" s="13" t="s">
        <v>0</v>
      </c>
      <c r="F1181" s="13">
        <v>38</v>
      </c>
      <c r="G1181" s="13">
        <v>25</v>
      </c>
      <c r="H1181" s="14"/>
      <c r="I1181" s="61">
        <v>1.8</v>
      </c>
      <c r="J1181" s="12">
        <f t="shared" si="76"/>
        <v>0</v>
      </c>
      <c r="K1181" s="11">
        <f t="shared" si="74"/>
        <v>1.8</v>
      </c>
      <c r="L1181" s="10"/>
      <c r="M1181" s="9">
        <f t="shared" si="75"/>
        <v>144</v>
      </c>
      <c r="N1181" s="9">
        <f t="shared" si="77"/>
        <v>144</v>
      </c>
    </row>
    <row r="1182" spans="1:14" s="8" customFormat="1" ht="15" customHeight="1">
      <c r="A1182" s="44" t="s">
        <v>2038</v>
      </c>
      <c r="C1182" s="47">
        <v>6517006</v>
      </c>
      <c r="D1182" s="56" t="s">
        <v>282</v>
      </c>
      <c r="E1182" s="13" t="s">
        <v>0</v>
      </c>
      <c r="F1182" s="13">
        <v>27</v>
      </c>
      <c r="G1182" s="13">
        <v>100</v>
      </c>
      <c r="H1182" s="14"/>
      <c r="I1182" s="61">
        <v>0.45</v>
      </c>
      <c r="J1182" s="12">
        <f t="shared" si="76"/>
        <v>0</v>
      </c>
      <c r="K1182" s="11">
        <f t="shared" si="74"/>
        <v>0.45</v>
      </c>
      <c r="L1182" s="70"/>
      <c r="M1182" s="9">
        <f t="shared" si="75"/>
        <v>36</v>
      </c>
      <c r="N1182" s="9">
        <f t="shared" si="77"/>
        <v>36</v>
      </c>
    </row>
    <row r="1183" spans="1:14" s="8" customFormat="1" ht="15" customHeight="1">
      <c r="A1183" s="44" t="s">
        <v>2039</v>
      </c>
      <c r="C1183" s="47">
        <v>6517008</v>
      </c>
      <c r="D1183" s="56" t="s">
        <v>281</v>
      </c>
      <c r="E1183" s="13" t="s">
        <v>0</v>
      </c>
      <c r="F1183" s="13">
        <v>27</v>
      </c>
      <c r="G1183" s="13">
        <v>100</v>
      </c>
      <c r="H1183" s="14"/>
      <c r="I1183" s="61">
        <v>0.54</v>
      </c>
      <c r="J1183" s="12">
        <f t="shared" si="76"/>
        <v>0</v>
      </c>
      <c r="K1183" s="11">
        <f t="shared" si="74"/>
        <v>0.54</v>
      </c>
      <c r="L1183" s="70"/>
      <c r="M1183" s="9">
        <f t="shared" si="75"/>
        <v>43.2</v>
      </c>
      <c r="N1183" s="9">
        <f t="shared" si="77"/>
        <v>43.2</v>
      </c>
    </row>
    <row r="1184" spans="1:14" s="8" customFormat="1" ht="15" customHeight="1">
      <c r="A1184" s="44" t="s">
        <v>2040</v>
      </c>
      <c r="C1184" s="47">
        <v>6517010</v>
      </c>
      <c r="D1184" s="56" t="s">
        <v>280</v>
      </c>
      <c r="E1184" s="13" t="s">
        <v>0</v>
      </c>
      <c r="F1184" s="13">
        <v>36</v>
      </c>
      <c r="G1184" s="13">
        <v>100</v>
      </c>
      <c r="H1184" s="14"/>
      <c r="I1184" s="61">
        <v>0.83</v>
      </c>
      <c r="J1184" s="12">
        <f t="shared" si="76"/>
        <v>0</v>
      </c>
      <c r="K1184" s="11">
        <f t="shared" si="74"/>
        <v>0.83</v>
      </c>
      <c r="L1184" s="70"/>
      <c r="M1184" s="9">
        <f t="shared" si="75"/>
        <v>66.400000000000006</v>
      </c>
      <c r="N1184" s="9">
        <f t="shared" si="77"/>
        <v>66.400000000000006</v>
      </c>
    </row>
    <row r="1185" spans="1:14" s="8" customFormat="1" ht="15" customHeight="1">
      <c r="A1185" s="44" t="s">
        <v>2041</v>
      </c>
      <c r="C1185" s="47">
        <v>6517012</v>
      </c>
      <c r="D1185" s="56" t="s">
        <v>279</v>
      </c>
      <c r="E1185" s="13" t="s">
        <v>0</v>
      </c>
      <c r="F1185" s="13">
        <v>45</v>
      </c>
      <c r="G1185" s="13">
        <v>100</v>
      </c>
      <c r="H1185" s="14"/>
      <c r="I1185" s="61">
        <v>1.04</v>
      </c>
      <c r="J1185" s="12">
        <f t="shared" si="76"/>
        <v>0</v>
      </c>
      <c r="K1185" s="11">
        <f t="shared" si="74"/>
        <v>1.04</v>
      </c>
      <c r="L1185" s="70"/>
      <c r="M1185" s="9">
        <f t="shared" si="75"/>
        <v>83.2</v>
      </c>
      <c r="N1185" s="9">
        <f t="shared" si="77"/>
        <v>83.2</v>
      </c>
    </row>
    <row r="1186" spans="1:14" s="8" customFormat="1" ht="15.75" customHeight="1">
      <c r="A1186" s="44" t="s">
        <v>2423</v>
      </c>
      <c r="C1186" s="47">
        <v>65188006</v>
      </c>
      <c r="D1186" s="56" t="s">
        <v>26</v>
      </c>
      <c r="E1186" s="13" t="s">
        <v>0</v>
      </c>
      <c r="F1186" s="13">
        <v>27</v>
      </c>
      <c r="G1186" s="13">
        <v>100</v>
      </c>
      <c r="H1186" s="14" t="s">
        <v>1</v>
      </c>
      <c r="I1186" s="61">
        <v>0.98</v>
      </c>
      <c r="J1186" s="12">
        <f t="shared" si="76"/>
        <v>0</v>
      </c>
      <c r="K1186" s="11">
        <f t="shared" si="74"/>
        <v>0.98</v>
      </c>
      <c r="L1186" s="70"/>
      <c r="M1186" s="9">
        <f t="shared" si="75"/>
        <v>78.400000000000006</v>
      </c>
      <c r="N1186" s="9">
        <f t="shared" si="77"/>
        <v>78.400000000000006</v>
      </c>
    </row>
    <row r="1187" spans="1:14" s="8" customFormat="1" ht="15.75" customHeight="1">
      <c r="A1187" s="44" t="s">
        <v>2424</v>
      </c>
      <c r="C1187" s="47">
        <v>65188008</v>
      </c>
      <c r="D1187" s="56" t="s">
        <v>25</v>
      </c>
      <c r="E1187" s="13" t="s">
        <v>0</v>
      </c>
      <c r="F1187" s="13">
        <v>27</v>
      </c>
      <c r="G1187" s="13">
        <v>100</v>
      </c>
      <c r="H1187" s="14" t="s">
        <v>1</v>
      </c>
      <c r="I1187" s="61">
        <v>1.1400000000000001</v>
      </c>
      <c r="J1187" s="12">
        <f t="shared" si="76"/>
        <v>0</v>
      </c>
      <c r="K1187" s="11">
        <f t="shared" si="74"/>
        <v>1.1400000000000001</v>
      </c>
      <c r="L1187" s="70"/>
      <c r="M1187" s="9">
        <f t="shared" si="75"/>
        <v>91.2</v>
      </c>
      <c r="N1187" s="9">
        <f t="shared" si="77"/>
        <v>91.2</v>
      </c>
    </row>
    <row r="1188" spans="1:14" s="8" customFormat="1" ht="15.75" customHeight="1">
      <c r="A1188" s="44" t="s">
        <v>2425</v>
      </c>
      <c r="C1188" s="47">
        <v>65188010</v>
      </c>
      <c r="D1188" s="56" t="s">
        <v>24</v>
      </c>
      <c r="E1188" s="13" t="s">
        <v>0</v>
      </c>
      <c r="F1188" s="13">
        <v>36</v>
      </c>
      <c r="G1188" s="13">
        <v>100</v>
      </c>
      <c r="H1188" s="14" t="s">
        <v>1</v>
      </c>
      <c r="I1188" s="61">
        <v>1.29</v>
      </c>
      <c r="J1188" s="12">
        <f t="shared" si="76"/>
        <v>0</v>
      </c>
      <c r="K1188" s="11">
        <f t="shared" si="74"/>
        <v>1.29</v>
      </c>
      <c r="L1188" s="70"/>
      <c r="M1188" s="9">
        <f t="shared" si="75"/>
        <v>103.2</v>
      </c>
      <c r="N1188" s="9">
        <f t="shared" si="77"/>
        <v>103.2</v>
      </c>
    </row>
    <row r="1189" spans="1:14" s="8" customFormat="1" ht="15.75" customHeight="1">
      <c r="A1189" s="44" t="s">
        <v>2426</v>
      </c>
      <c r="C1189" s="47">
        <v>65188012</v>
      </c>
      <c r="D1189" s="56" t="s">
        <v>23</v>
      </c>
      <c r="E1189" s="13" t="s">
        <v>0</v>
      </c>
      <c r="F1189" s="13">
        <v>45</v>
      </c>
      <c r="G1189" s="13">
        <v>100</v>
      </c>
      <c r="H1189" s="14" t="s">
        <v>1</v>
      </c>
      <c r="I1189" s="61">
        <v>1.52</v>
      </c>
      <c r="J1189" s="12">
        <f t="shared" si="76"/>
        <v>0</v>
      </c>
      <c r="K1189" s="11">
        <f t="shared" si="74"/>
        <v>1.52</v>
      </c>
      <c r="L1189" s="70"/>
      <c r="M1189" s="9">
        <f t="shared" si="75"/>
        <v>121.60000000000001</v>
      </c>
      <c r="N1189" s="9">
        <f t="shared" si="77"/>
        <v>121.6</v>
      </c>
    </row>
    <row r="1190" spans="1:14" s="8" customFormat="1" ht="15" customHeight="1">
      <c r="A1190" s="44" t="s">
        <v>2050</v>
      </c>
      <c r="C1190" s="47">
        <v>6518606</v>
      </c>
      <c r="D1190" s="56" t="s">
        <v>271</v>
      </c>
      <c r="E1190" s="13" t="s">
        <v>0</v>
      </c>
      <c r="F1190" s="13">
        <v>29</v>
      </c>
      <c r="G1190" s="13">
        <v>100</v>
      </c>
      <c r="H1190" s="14"/>
      <c r="I1190" s="61">
        <v>1.32</v>
      </c>
      <c r="J1190" s="12">
        <f t="shared" si="76"/>
        <v>0</v>
      </c>
      <c r="K1190" s="11">
        <f t="shared" si="74"/>
        <v>1.32</v>
      </c>
      <c r="L1190" s="70"/>
      <c r="M1190" s="9">
        <f t="shared" si="75"/>
        <v>105.60000000000001</v>
      </c>
      <c r="N1190" s="9">
        <f t="shared" si="77"/>
        <v>105.6</v>
      </c>
    </row>
    <row r="1191" spans="1:14" s="8" customFormat="1" ht="15" customHeight="1">
      <c r="A1191" s="44" t="s">
        <v>2051</v>
      </c>
      <c r="C1191" s="47">
        <v>6518608</v>
      </c>
      <c r="D1191" s="56" t="s">
        <v>270</v>
      </c>
      <c r="E1191" s="13" t="s">
        <v>0</v>
      </c>
      <c r="F1191" s="13">
        <v>34</v>
      </c>
      <c r="G1191" s="13">
        <v>100</v>
      </c>
      <c r="H1191" s="14"/>
      <c r="I1191" s="61">
        <v>1.44</v>
      </c>
      <c r="J1191" s="12">
        <f t="shared" si="76"/>
        <v>0</v>
      </c>
      <c r="K1191" s="11">
        <f t="shared" si="74"/>
        <v>1.44</v>
      </c>
      <c r="L1191" s="70"/>
      <c r="M1191" s="9">
        <f t="shared" si="75"/>
        <v>115.2</v>
      </c>
      <c r="N1191" s="9">
        <f t="shared" si="77"/>
        <v>115.2</v>
      </c>
    </row>
    <row r="1192" spans="1:14" s="8" customFormat="1" ht="15" customHeight="1">
      <c r="A1192" s="44" t="s">
        <v>2052</v>
      </c>
      <c r="C1192" s="47">
        <v>6518610</v>
      </c>
      <c r="D1192" s="56" t="s">
        <v>269</v>
      </c>
      <c r="E1192" s="13" t="s">
        <v>0</v>
      </c>
      <c r="F1192" s="13">
        <v>38</v>
      </c>
      <c r="G1192" s="13">
        <v>100</v>
      </c>
      <c r="H1192" s="14"/>
      <c r="I1192" s="61">
        <v>1.53</v>
      </c>
      <c r="J1192" s="12">
        <f t="shared" si="76"/>
        <v>0</v>
      </c>
      <c r="K1192" s="11">
        <f t="shared" si="74"/>
        <v>1.53</v>
      </c>
      <c r="L1192" s="70"/>
      <c r="M1192" s="9">
        <f t="shared" si="75"/>
        <v>122.4</v>
      </c>
      <c r="N1192" s="9">
        <f t="shared" si="77"/>
        <v>122.4</v>
      </c>
    </row>
    <row r="1193" spans="1:14" s="8" customFormat="1" ht="15" customHeight="1">
      <c r="A1193" s="44" t="s">
        <v>2053</v>
      </c>
      <c r="C1193" s="47">
        <v>6518612</v>
      </c>
      <c r="D1193" s="56" t="s">
        <v>268</v>
      </c>
      <c r="E1193" s="13" t="s">
        <v>0</v>
      </c>
      <c r="F1193" s="13">
        <v>37</v>
      </c>
      <c r="G1193" s="13">
        <v>100</v>
      </c>
      <c r="H1193" s="14"/>
      <c r="I1193" s="61">
        <v>1.8</v>
      </c>
      <c r="J1193" s="12">
        <f t="shared" si="76"/>
        <v>0</v>
      </c>
      <c r="K1193" s="11">
        <f t="shared" si="74"/>
        <v>1.8</v>
      </c>
      <c r="L1193" s="70"/>
      <c r="M1193" s="9">
        <f t="shared" si="75"/>
        <v>144</v>
      </c>
      <c r="N1193" s="9">
        <f t="shared" si="77"/>
        <v>144</v>
      </c>
    </row>
    <row r="1194" spans="1:14" s="8" customFormat="1" ht="22.5" customHeight="1">
      <c r="A1194" s="44" t="s">
        <v>2347</v>
      </c>
      <c r="C1194" s="47">
        <v>651868006</v>
      </c>
      <c r="D1194" s="56" t="s">
        <v>86</v>
      </c>
      <c r="E1194" s="13" t="s">
        <v>0</v>
      </c>
      <c r="F1194" s="13">
        <v>29</v>
      </c>
      <c r="G1194" s="13">
        <v>100</v>
      </c>
      <c r="H1194" s="14" t="s">
        <v>1</v>
      </c>
      <c r="I1194" s="61">
        <v>1.57</v>
      </c>
      <c r="J1194" s="12">
        <f t="shared" si="76"/>
        <v>0</v>
      </c>
      <c r="K1194" s="11">
        <f t="shared" si="74"/>
        <v>1.57</v>
      </c>
      <c r="L1194" s="70"/>
      <c r="M1194" s="9">
        <f t="shared" si="75"/>
        <v>125.60000000000001</v>
      </c>
      <c r="N1194" s="9">
        <f t="shared" si="77"/>
        <v>125.6</v>
      </c>
    </row>
    <row r="1195" spans="1:14" s="8" customFormat="1" ht="22.5" customHeight="1">
      <c r="A1195" s="44" t="s">
        <v>2348</v>
      </c>
      <c r="C1195" s="47">
        <v>651868008</v>
      </c>
      <c r="D1195" s="56" t="s">
        <v>85</v>
      </c>
      <c r="E1195" s="13" t="s">
        <v>0</v>
      </c>
      <c r="F1195" s="13">
        <v>34</v>
      </c>
      <c r="G1195" s="13">
        <v>100</v>
      </c>
      <c r="H1195" s="14" t="s">
        <v>1</v>
      </c>
      <c r="I1195" s="61">
        <v>1.57</v>
      </c>
      <c r="J1195" s="12">
        <f t="shared" si="76"/>
        <v>0</v>
      </c>
      <c r="K1195" s="11">
        <f t="shared" si="74"/>
        <v>1.57</v>
      </c>
      <c r="L1195" s="70"/>
      <c r="M1195" s="9">
        <f t="shared" si="75"/>
        <v>125.60000000000001</v>
      </c>
      <c r="N1195" s="9">
        <f t="shared" si="77"/>
        <v>125.6</v>
      </c>
    </row>
    <row r="1196" spans="1:14" s="8" customFormat="1" ht="22.5" customHeight="1">
      <c r="A1196" s="44" t="s">
        <v>2349</v>
      </c>
      <c r="C1196" s="47">
        <v>651868010</v>
      </c>
      <c r="D1196" s="56" t="s">
        <v>84</v>
      </c>
      <c r="E1196" s="13" t="s">
        <v>0</v>
      </c>
      <c r="F1196" s="13">
        <v>38</v>
      </c>
      <c r="G1196" s="13">
        <v>100</v>
      </c>
      <c r="H1196" s="14" t="s">
        <v>1</v>
      </c>
      <c r="I1196" s="61">
        <v>1.9</v>
      </c>
      <c r="J1196" s="12">
        <f t="shared" si="76"/>
        <v>0</v>
      </c>
      <c r="K1196" s="11">
        <f t="shared" si="74"/>
        <v>1.9</v>
      </c>
      <c r="L1196" s="70"/>
      <c r="M1196" s="9">
        <f t="shared" si="75"/>
        <v>152</v>
      </c>
      <c r="N1196" s="9">
        <f t="shared" si="77"/>
        <v>152</v>
      </c>
    </row>
    <row r="1197" spans="1:14" s="8" customFormat="1" ht="22.5" customHeight="1">
      <c r="A1197" s="44" t="s">
        <v>2350</v>
      </c>
      <c r="C1197" s="47">
        <v>651868012</v>
      </c>
      <c r="D1197" s="56" t="s">
        <v>83</v>
      </c>
      <c r="E1197" s="13" t="s">
        <v>0</v>
      </c>
      <c r="F1197" s="13">
        <v>42</v>
      </c>
      <c r="G1197" s="13">
        <v>100</v>
      </c>
      <c r="H1197" s="14" t="s">
        <v>1</v>
      </c>
      <c r="I1197" s="61">
        <v>2.35</v>
      </c>
      <c r="J1197" s="12">
        <f t="shared" si="76"/>
        <v>0</v>
      </c>
      <c r="K1197" s="11">
        <f t="shared" si="74"/>
        <v>2.35</v>
      </c>
      <c r="L1197" s="70"/>
      <c r="M1197" s="9">
        <f t="shared" si="75"/>
        <v>188</v>
      </c>
      <c r="N1197" s="9">
        <f t="shared" si="77"/>
        <v>188</v>
      </c>
    </row>
    <row r="1198" spans="1:14" s="8" customFormat="1" ht="22.5" customHeight="1">
      <c r="A1198" s="44" t="s">
        <v>2345</v>
      </c>
      <c r="C1198" s="47">
        <v>651867008</v>
      </c>
      <c r="D1198" s="56" t="s">
        <v>1228</v>
      </c>
      <c r="E1198" s="13" t="s">
        <v>0</v>
      </c>
      <c r="F1198" s="13">
        <v>37</v>
      </c>
      <c r="G1198" s="13">
        <v>100</v>
      </c>
      <c r="H1198" s="14" t="s">
        <v>62</v>
      </c>
      <c r="I1198" s="61">
        <v>5.83</v>
      </c>
      <c r="J1198" s="12">
        <f t="shared" si="76"/>
        <v>0</v>
      </c>
      <c r="K1198" s="11">
        <f t="shared" si="74"/>
        <v>5.83</v>
      </c>
      <c r="L1198" s="70"/>
      <c r="M1198" s="9">
        <f t="shared" si="75"/>
        <v>466.40000000000003</v>
      </c>
      <c r="N1198" s="9">
        <f t="shared" si="77"/>
        <v>466.4</v>
      </c>
    </row>
    <row r="1199" spans="1:14" s="8" customFormat="1" ht="22.5" customHeight="1">
      <c r="A1199" s="44" t="s">
        <v>2346</v>
      </c>
      <c r="C1199" s="47">
        <v>651867010</v>
      </c>
      <c r="D1199" s="56" t="s">
        <v>1229</v>
      </c>
      <c r="E1199" s="13" t="s">
        <v>0</v>
      </c>
      <c r="F1199" s="13">
        <v>37</v>
      </c>
      <c r="G1199" s="13">
        <v>100</v>
      </c>
      <c r="H1199" s="14" t="s">
        <v>62</v>
      </c>
      <c r="I1199" s="61">
        <v>7.24</v>
      </c>
      <c r="J1199" s="12">
        <f t="shared" si="76"/>
        <v>0</v>
      </c>
      <c r="K1199" s="11">
        <f t="shared" si="74"/>
        <v>7.24</v>
      </c>
      <c r="L1199" s="70"/>
      <c r="M1199" s="9">
        <f t="shared" si="75"/>
        <v>579.20000000000005</v>
      </c>
      <c r="N1199" s="9">
        <f t="shared" si="77"/>
        <v>579.20000000000005</v>
      </c>
    </row>
    <row r="1200" spans="1:14" s="8" customFormat="1" ht="15" customHeight="1">
      <c r="A1200" s="44" t="s">
        <v>2046</v>
      </c>
      <c r="C1200" s="47">
        <v>6517706</v>
      </c>
      <c r="D1200" s="56" t="s">
        <v>275</v>
      </c>
      <c r="E1200" s="13" t="s">
        <v>0</v>
      </c>
      <c r="F1200" s="13">
        <v>24</v>
      </c>
      <c r="G1200" s="13">
        <v>25</v>
      </c>
      <c r="H1200" s="14" t="s">
        <v>62</v>
      </c>
      <c r="I1200" s="61">
        <v>4</v>
      </c>
      <c r="J1200" s="12">
        <f t="shared" si="76"/>
        <v>0</v>
      </c>
      <c r="K1200" s="11">
        <f t="shared" si="74"/>
        <v>4</v>
      </c>
      <c r="L1200" s="70"/>
      <c r="M1200" s="9">
        <f t="shared" si="75"/>
        <v>320</v>
      </c>
      <c r="N1200" s="9">
        <f t="shared" si="77"/>
        <v>320</v>
      </c>
    </row>
    <row r="1201" spans="1:14" s="8" customFormat="1" ht="15" customHeight="1">
      <c r="A1201" s="44" t="s">
        <v>2047</v>
      </c>
      <c r="C1201" s="47">
        <v>6517708</v>
      </c>
      <c r="D1201" s="56" t="s">
        <v>274</v>
      </c>
      <c r="E1201" s="13" t="s">
        <v>0</v>
      </c>
      <c r="F1201" s="13">
        <v>30</v>
      </c>
      <c r="G1201" s="13">
        <v>25</v>
      </c>
      <c r="H1201" s="14" t="s">
        <v>62</v>
      </c>
      <c r="I1201" s="61">
        <v>4.4400000000000004</v>
      </c>
      <c r="J1201" s="12">
        <f t="shared" si="76"/>
        <v>0</v>
      </c>
      <c r="K1201" s="11">
        <f t="shared" si="74"/>
        <v>4.4400000000000004</v>
      </c>
      <c r="L1201" s="70"/>
      <c r="M1201" s="9">
        <f t="shared" si="75"/>
        <v>355.2</v>
      </c>
      <c r="N1201" s="9">
        <f t="shared" si="77"/>
        <v>355.2</v>
      </c>
    </row>
    <row r="1202" spans="1:14" s="8" customFormat="1" ht="15" customHeight="1">
      <c r="A1202" s="44" t="s">
        <v>2048</v>
      </c>
      <c r="C1202" s="47">
        <v>6517710</v>
      </c>
      <c r="D1202" s="56" t="s">
        <v>273</v>
      </c>
      <c r="E1202" s="13" t="s">
        <v>0</v>
      </c>
      <c r="F1202" s="13">
        <v>36</v>
      </c>
      <c r="G1202" s="13">
        <v>100</v>
      </c>
      <c r="H1202" s="14" t="s">
        <v>62</v>
      </c>
      <c r="I1202" s="61">
        <v>5.53</v>
      </c>
      <c r="J1202" s="12">
        <f t="shared" si="76"/>
        <v>0</v>
      </c>
      <c r="K1202" s="11">
        <f t="shared" si="74"/>
        <v>5.53</v>
      </c>
      <c r="L1202" s="70"/>
      <c r="M1202" s="9">
        <f t="shared" si="75"/>
        <v>442.40000000000003</v>
      </c>
      <c r="N1202" s="9">
        <f t="shared" si="77"/>
        <v>442.4</v>
      </c>
    </row>
    <row r="1203" spans="1:14" s="8" customFormat="1" ht="15" customHeight="1">
      <c r="A1203" s="44" t="s">
        <v>2049</v>
      </c>
      <c r="C1203" s="47">
        <v>6517712</v>
      </c>
      <c r="D1203" s="56" t="s">
        <v>272</v>
      </c>
      <c r="E1203" s="13" t="s">
        <v>0</v>
      </c>
      <c r="F1203" s="13">
        <v>41</v>
      </c>
      <c r="G1203" s="13">
        <v>100</v>
      </c>
      <c r="H1203" s="14" t="s">
        <v>62</v>
      </c>
      <c r="I1203" s="61">
        <v>6.76</v>
      </c>
      <c r="J1203" s="12">
        <f t="shared" si="76"/>
        <v>0</v>
      </c>
      <c r="K1203" s="11">
        <f t="shared" si="74"/>
        <v>6.76</v>
      </c>
      <c r="L1203" s="70"/>
      <c r="M1203" s="9">
        <f t="shared" si="75"/>
        <v>540.79999999999995</v>
      </c>
      <c r="N1203" s="9">
        <f t="shared" si="77"/>
        <v>540.79999999999995</v>
      </c>
    </row>
    <row r="1204" spans="1:14" s="8" customFormat="1" ht="15.75" customHeight="1">
      <c r="A1204" s="44" t="s">
        <v>2450</v>
      </c>
      <c r="C1204" s="47">
        <v>665185108</v>
      </c>
      <c r="D1204" s="56" t="s">
        <v>1262</v>
      </c>
      <c r="E1204" s="13" t="s">
        <v>0</v>
      </c>
      <c r="F1204" s="13">
        <v>55</v>
      </c>
      <c r="G1204" s="13">
        <v>200</v>
      </c>
      <c r="H1204" s="14" t="s">
        <v>1</v>
      </c>
      <c r="I1204" s="61">
        <v>2.31</v>
      </c>
      <c r="J1204" s="12">
        <f t="shared" si="76"/>
        <v>0</v>
      </c>
      <c r="K1204" s="11">
        <f t="shared" si="74"/>
        <v>2.31</v>
      </c>
      <c r="L1204" s="70"/>
      <c r="M1204" s="9">
        <f t="shared" si="75"/>
        <v>184.8</v>
      </c>
      <c r="N1204" s="9">
        <f t="shared" si="77"/>
        <v>184.8</v>
      </c>
    </row>
    <row r="1205" spans="1:14" s="8" customFormat="1" ht="15.75" customHeight="1">
      <c r="A1205" s="44" t="s">
        <v>2451</v>
      </c>
      <c r="C1205" s="47">
        <v>665185110</v>
      </c>
      <c r="D1205" s="56" t="s">
        <v>1263</v>
      </c>
      <c r="E1205" s="13" t="s">
        <v>0</v>
      </c>
      <c r="F1205" s="13">
        <v>36</v>
      </c>
      <c r="G1205" s="13">
        <v>20</v>
      </c>
      <c r="H1205" s="14" t="s">
        <v>1</v>
      </c>
      <c r="I1205" s="61">
        <v>2.58</v>
      </c>
      <c r="J1205" s="12">
        <f t="shared" si="76"/>
        <v>0</v>
      </c>
      <c r="K1205" s="11">
        <f t="shared" si="74"/>
        <v>2.58</v>
      </c>
      <c r="L1205" s="70"/>
      <c r="M1205" s="9">
        <f t="shared" si="75"/>
        <v>206.4</v>
      </c>
      <c r="N1205" s="9">
        <f t="shared" si="77"/>
        <v>206.4</v>
      </c>
    </row>
    <row r="1206" spans="1:14" s="8" customFormat="1" ht="15.75" customHeight="1">
      <c r="A1206" s="44" t="s">
        <v>2452</v>
      </c>
      <c r="C1206" s="47">
        <v>665185112</v>
      </c>
      <c r="D1206" s="56" t="s">
        <v>1264</v>
      </c>
      <c r="E1206" s="13" t="s">
        <v>0</v>
      </c>
      <c r="F1206" s="13">
        <v>65</v>
      </c>
      <c r="G1206" s="13">
        <v>20</v>
      </c>
      <c r="H1206" s="14" t="s">
        <v>1</v>
      </c>
      <c r="I1206" s="61">
        <v>3.21</v>
      </c>
      <c r="J1206" s="12">
        <f t="shared" si="76"/>
        <v>0</v>
      </c>
      <c r="K1206" s="11">
        <f t="shared" si="74"/>
        <v>3.21</v>
      </c>
      <c r="L1206" s="70"/>
      <c r="M1206" s="9">
        <f t="shared" si="75"/>
        <v>256.8</v>
      </c>
      <c r="N1206" s="9">
        <f t="shared" si="77"/>
        <v>256.8</v>
      </c>
    </row>
    <row r="1207" spans="1:14" s="8" customFormat="1" ht="15" customHeight="1">
      <c r="A1207" s="44" t="s">
        <v>2084</v>
      </c>
      <c r="C1207" s="47">
        <v>652785004</v>
      </c>
      <c r="D1207" s="56" t="s">
        <v>1128</v>
      </c>
      <c r="E1207" s="13" t="s">
        <v>0</v>
      </c>
      <c r="F1207" s="13">
        <v>83</v>
      </c>
      <c r="G1207" s="13">
        <v>150</v>
      </c>
      <c r="H1207" s="14" t="s">
        <v>1</v>
      </c>
      <c r="I1207" s="61">
        <v>3.39</v>
      </c>
      <c r="J1207" s="12">
        <f t="shared" si="76"/>
        <v>0</v>
      </c>
      <c r="K1207" s="11">
        <f t="shared" si="74"/>
        <v>3.39</v>
      </c>
      <c r="L1207" s="70"/>
      <c r="M1207" s="9">
        <f t="shared" si="75"/>
        <v>271.2</v>
      </c>
      <c r="N1207" s="9">
        <f t="shared" si="77"/>
        <v>271.2</v>
      </c>
    </row>
    <row r="1208" spans="1:14" s="8" customFormat="1" ht="15" customHeight="1">
      <c r="A1208" s="44" t="s">
        <v>2085</v>
      </c>
      <c r="C1208" s="47">
        <v>652785006</v>
      </c>
      <c r="D1208" s="56" t="s">
        <v>1129</v>
      </c>
      <c r="E1208" s="13" t="s">
        <v>0</v>
      </c>
      <c r="F1208" s="13">
        <v>94</v>
      </c>
      <c r="G1208" s="13">
        <v>100</v>
      </c>
      <c r="H1208" s="14" t="s">
        <v>1</v>
      </c>
      <c r="I1208" s="61">
        <v>3.68</v>
      </c>
      <c r="J1208" s="12">
        <f t="shared" si="76"/>
        <v>0</v>
      </c>
      <c r="K1208" s="11">
        <f t="shared" si="74"/>
        <v>3.68</v>
      </c>
      <c r="L1208" s="70"/>
      <c r="M1208" s="9">
        <f t="shared" si="75"/>
        <v>294.40000000000003</v>
      </c>
      <c r="N1208" s="9">
        <f t="shared" si="77"/>
        <v>294.40000000000003</v>
      </c>
    </row>
    <row r="1209" spans="1:14" s="8" customFormat="1" ht="15" customHeight="1">
      <c r="A1209" s="44" t="s">
        <v>2086</v>
      </c>
      <c r="C1209" s="47">
        <v>652785008</v>
      </c>
      <c r="D1209" s="56" t="s">
        <v>1130</v>
      </c>
      <c r="E1209" s="13" t="s">
        <v>0</v>
      </c>
      <c r="F1209" s="13">
        <v>105</v>
      </c>
      <c r="G1209" s="13">
        <v>100</v>
      </c>
      <c r="H1209" s="14" t="s">
        <v>1</v>
      </c>
      <c r="I1209" s="61">
        <v>3.89</v>
      </c>
      <c r="J1209" s="12">
        <f t="shared" si="76"/>
        <v>0</v>
      </c>
      <c r="K1209" s="11">
        <f t="shared" si="74"/>
        <v>3.89</v>
      </c>
      <c r="L1209" s="70"/>
      <c r="M1209" s="9">
        <f t="shared" si="75"/>
        <v>311.2</v>
      </c>
      <c r="N1209" s="9">
        <f t="shared" si="77"/>
        <v>311.2</v>
      </c>
    </row>
    <row r="1210" spans="1:14" s="8" customFormat="1" ht="15" customHeight="1">
      <c r="A1210" s="44" t="s">
        <v>2087</v>
      </c>
      <c r="C1210" s="47">
        <v>652785204</v>
      </c>
      <c r="D1210" s="56" t="s">
        <v>1131</v>
      </c>
      <c r="E1210" s="13" t="s">
        <v>0</v>
      </c>
      <c r="F1210" s="13">
        <v>106</v>
      </c>
      <c r="G1210" s="13">
        <v>100</v>
      </c>
      <c r="H1210" s="14" t="s">
        <v>1</v>
      </c>
      <c r="I1210" s="61">
        <v>3.92</v>
      </c>
      <c r="J1210" s="12">
        <f t="shared" si="76"/>
        <v>0</v>
      </c>
      <c r="K1210" s="11">
        <f t="shared" si="74"/>
        <v>3.92</v>
      </c>
      <c r="L1210" s="70"/>
      <c r="M1210" s="9">
        <f t="shared" si="75"/>
        <v>313.60000000000002</v>
      </c>
      <c r="N1210" s="9">
        <f t="shared" si="77"/>
        <v>313.60000000000002</v>
      </c>
    </row>
    <row r="1211" spans="1:14" s="8" customFormat="1" ht="15" customHeight="1">
      <c r="A1211" s="44" t="s">
        <v>2088</v>
      </c>
      <c r="C1211" s="47">
        <v>652785206</v>
      </c>
      <c r="D1211" s="56" t="s">
        <v>1132</v>
      </c>
      <c r="E1211" s="13" t="s">
        <v>0</v>
      </c>
      <c r="F1211" s="13">
        <v>111</v>
      </c>
      <c r="G1211" s="13">
        <v>100</v>
      </c>
      <c r="H1211" s="14" t="s">
        <v>1</v>
      </c>
      <c r="I1211" s="61">
        <v>4.47</v>
      </c>
      <c r="J1211" s="12">
        <f t="shared" si="76"/>
        <v>0</v>
      </c>
      <c r="K1211" s="11">
        <f t="shared" si="74"/>
        <v>4.47</v>
      </c>
      <c r="L1211" s="70"/>
      <c r="M1211" s="9">
        <f t="shared" si="75"/>
        <v>357.6</v>
      </c>
      <c r="N1211" s="9">
        <f t="shared" si="77"/>
        <v>357.6</v>
      </c>
    </row>
    <row r="1212" spans="1:14" s="8" customFormat="1" ht="15" customHeight="1">
      <c r="A1212" s="44" t="s">
        <v>2089</v>
      </c>
      <c r="C1212" s="47">
        <v>652785804</v>
      </c>
      <c r="D1212" s="56" t="s">
        <v>1133</v>
      </c>
      <c r="E1212" s="13" t="s">
        <v>0</v>
      </c>
      <c r="F1212" s="13">
        <v>72</v>
      </c>
      <c r="G1212" s="13">
        <v>15</v>
      </c>
      <c r="H1212" s="14" t="s">
        <v>1</v>
      </c>
      <c r="I1212" s="61">
        <v>3.06</v>
      </c>
      <c r="J1212" s="12">
        <f t="shared" si="76"/>
        <v>0</v>
      </c>
      <c r="K1212" s="11">
        <f t="shared" si="74"/>
        <v>3.06</v>
      </c>
      <c r="L1212" s="70"/>
      <c r="M1212" s="9">
        <f t="shared" si="75"/>
        <v>244.8</v>
      </c>
      <c r="N1212" s="9">
        <f t="shared" si="77"/>
        <v>244.8</v>
      </c>
    </row>
    <row r="1213" spans="1:14" s="8" customFormat="1" ht="15" customHeight="1">
      <c r="A1213" s="44" t="s">
        <v>2090</v>
      </c>
      <c r="C1213" s="47">
        <v>652785805</v>
      </c>
      <c r="D1213" s="56" t="s">
        <v>1134</v>
      </c>
      <c r="E1213" s="13" t="s">
        <v>0</v>
      </c>
      <c r="F1213" s="13">
        <v>79</v>
      </c>
      <c r="G1213" s="13">
        <v>15</v>
      </c>
      <c r="H1213" s="14" t="s">
        <v>1</v>
      </c>
      <c r="I1213" s="61">
        <v>3.19</v>
      </c>
      <c r="J1213" s="12">
        <f t="shared" si="76"/>
        <v>0</v>
      </c>
      <c r="K1213" s="11">
        <f t="shared" si="74"/>
        <v>3.19</v>
      </c>
      <c r="L1213" s="70"/>
      <c r="M1213" s="9">
        <f t="shared" si="75"/>
        <v>255.20000000000002</v>
      </c>
      <c r="N1213" s="9">
        <f t="shared" si="77"/>
        <v>255.2</v>
      </c>
    </row>
    <row r="1214" spans="1:14" s="8" customFormat="1" ht="15" customHeight="1">
      <c r="A1214" s="44" t="s">
        <v>2091</v>
      </c>
      <c r="C1214" s="47">
        <v>652785806</v>
      </c>
      <c r="D1214" s="56" t="s">
        <v>1135</v>
      </c>
      <c r="E1214" s="13" t="s">
        <v>0</v>
      </c>
      <c r="F1214" s="13">
        <v>82</v>
      </c>
      <c r="G1214" s="13">
        <v>5</v>
      </c>
      <c r="H1214" s="14" t="s">
        <v>1</v>
      </c>
      <c r="I1214" s="61">
        <v>3.19</v>
      </c>
      <c r="J1214" s="12">
        <f t="shared" si="76"/>
        <v>0</v>
      </c>
      <c r="K1214" s="11">
        <f t="shared" si="74"/>
        <v>3.19</v>
      </c>
      <c r="L1214" s="70"/>
      <c r="M1214" s="9">
        <f t="shared" si="75"/>
        <v>255.20000000000002</v>
      </c>
      <c r="N1214" s="9">
        <f t="shared" si="77"/>
        <v>255.2</v>
      </c>
    </row>
    <row r="1215" spans="1:14" s="8" customFormat="1" ht="15" customHeight="1">
      <c r="A1215" s="44" t="s">
        <v>2092</v>
      </c>
      <c r="C1215" s="47">
        <v>652785808</v>
      </c>
      <c r="D1215" s="56" t="s">
        <v>1136</v>
      </c>
      <c r="E1215" s="13" t="s">
        <v>0</v>
      </c>
      <c r="F1215" s="13">
        <v>88</v>
      </c>
      <c r="G1215" s="13">
        <v>5</v>
      </c>
      <c r="H1215" s="14" t="s">
        <v>1</v>
      </c>
      <c r="I1215" s="61">
        <v>3.74</v>
      </c>
      <c r="J1215" s="12">
        <f t="shared" si="76"/>
        <v>0</v>
      </c>
      <c r="K1215" s="11">
        <f t="shared" si="74"/>
        <v>3.74</v>
      </c>
      <c r="L1215" s="70"/>
      <c r="M1215" s="9">
        <f t="shared" si="75"/>
        <v>299.2</v>
      </c>
      <c r="N1215" s="9">
        <f t="shared" si="77"/>
        <v>299.2</v>
      </c>
    </row>
    <row r="1216" spans="1:14" s="8" customFormat="1" ht="20.45" customHeight="1">
      <c r="A1216" s="44" t="s">
        <v>2093</v>
      </c>
      <c r="C1216" s="47">
        <v>6527734</v>
      </c>
      <c r="D1216" s="56" t="s">
        <v>240</v>
      </c>
      <c r="E1216" s="13" t="s">
        <v>0</v>
      </c>
      <c r="F1216" s="13">
        <v>70</v>
      </c>
      <c r="G1216" s="13">
        <v>25</v>
      </c>
      <c r="H1216" s="14" t="s">
        <v>62</v>
      </c>
      <c r="I1216" s="61">
        <v>10.220000000000001</v>
      </c>
      <c r="J1216" s="12">
        <f t="shared" si="76"/>
        <v>0</v>
      </c>
      <c r="K1216" s="11">
        <f t="shared" si="74"/>
        <v>10.220000000000001</v>
      </c>
      <c r="L1216" s="70"/>
      <c r="M1216" s="9">
        <f t="shared" si="75"/>
        <v>817.6</v>
      </c>
      <c r="N1216" s="9">
        <f t="shared" si="77"/>
        <v>817.6</v>
      </c>
    </row>
    <row r="1217" spans="1:14" s="8" customFormat="1" ht="20.45" customHeight="1">
      <c r="A1217" s="44" t="s">
        <v>2094</v>
      </c>
      <c r="C1217" s="47">
        <v>6527744</v>
      </c>
      <c r="D1217" s="56" t="s">
        <v>239</v>
      </c>
      <c r="E1217" s="13" t="s">
        <v>0</v>
      </c>
      <c r="F1217" s="13">
        <v>88</v>
      </c>
      <c r="G1217" s="13">
        <v>25</v>
      </c>
      <c r="H1217" s="14" t="s">
        <v>62</v>
      </c>
      <c r="I1217" s="61">
        <v>13.31</v>
      </c>
      <c r="J1217" s="12">
        <f t="shared" si="76"/>
        <v>0</v>
      </c>
      <c r="K1217" s="11">
        <f t="shared" si="74"/>
        <v>13.31</v>
      </c>
      <c r="L1217" s="70"/>
      <c r="M1217" s="9">
        <f t="shared" si="75"/>
        <v>1064.8</v>
      </c>
      <c r="N1217" s="9">
        <f t="shared" si="77"/>
        <v>1064.8</v>
      </c>
    </row>
    <row r="1218" spans="1:14" s="8" customFormat="1" ht="20.45" customHeight="1">
      <c r="A1218" s="44" t="s">
        <v>2095</v>
      </c>
      <c r="C1218" s="47">
        <v>6527754</v>
      </c>
      <c r="D1218" s="56" t="s">
        <v>238</v>
      </c>
      <c r="E1218" s="13" t="s">
        <v>0</v>
      </c>
      <c r="F1218" s="13">
        <v>90</v>
      </c>
      <c r="G1218" s="13">
        <v>25</v>
      </c>
      <c r="H1218" s="14" t="s">
        <v>62</v>
      </c>
      <c r="I1218" s="61">
        <v>19.36</v>
      </c>
      <c r="J1218" s="12">
        <f t="shared" si="76"/>
        <v>0</v>
      </c>
      <c r="K1218" s="11">
        <f t="shared" si="74"/>
        <v>19.36</v>
      </c>
      <c r="L1218" s="70"/>
      <c r="M1218" s="9">
        <f t="shared" si="75"/>
        <v>1548.8</v>
      </c>
      <c r="N1218" s="9">
        <f t="shared" si="77"/>
        <v>1548.8</v>
      </c>
    </row>
    <row r="1219" spans="1:14" s="8" customFormat="1" ht="59.25" customHeight="1">
      <c r="A1219" s="44" t="s">
        <v>2042</v>
      </c>
      <c r="C1219" s="47">
        <v>6517016</v>
      </c>
      <c r="D1219" s="56" t="s">
        <v>1123</v>
      </c>
      <c r="E1219" s="13" t="s">
        <v>0</v>
      </c>
      <c r="F1219" s="13">
        <v>80</v>
      </c>
      <c r="G1219" s="13">
        <v>50</v>
      </c>
      <c r="H1219" s="14"/>
      <c r="I1219" s="61">
        <v>4.68</v>
      </c>
      <c r="J1219" s="12">
        <f t="shared" si="76"/>
        <v>0</v>
      </c>
      <c r="K1219" s="11">
        <f t="shared" si="74"/>
        <v>4.68</v>
      </c>
      <c r="L1219" s="10"/>
      <c r="M1219" s="9">
        <f t="shared" si="75"/>
        <v>374.40000000000003</v>
      </c>
      <c r="N1219" s="9">
        <f t="shared" si="77"/>
        <v>374.4</v>
      </c>
    </row>
    <row r="1220" spans="1:14" s="8" customFormat="1" ht="67.5" customHeight="1">
      <c r="A1220" s="44" t="s">
        <v>767</v>
      </c>
      <c r="C1220" s="47">
        <v>65178016</v>
      </c>
      <c r="D1220" s="56" t="s">
        <v>1124</v>
      </c>
      <c r="E1220" s="13" t="s">
        <v>0</v>
      </c>
      <c r="F1220" s="13">
        <v>84</v>
      </c>
      <c r="G1220" s="13">
        <v>50</v>
      </c>
      <c r="H1220" s="14" t="s">
        <v>1</v>
      </c>
      <c r="I1220" s="61">
        <v>8.94</v>
      </c>
      <c r="J1220" s="12">
        <f t="shared" si="76"/>
        <v>0</v>
      </c>
      <c r="K1220" s="11">
        <f t="shared" si="74"/>
        <v>8.94</v>
      </c>
      <c r="L1220" s="51"/>
      <c r="M1220" s="9">
        <f t="shared" si="75"/>
        <v>715.2</v>
      </c>
      <c r="N1220" s="9">
        <f t="shared" si="77"/>
        <v>715.2</v>
      </c>
    </row>
    <row r="1221" spans="1:14" s="8" customFormat="1" ht="15" customHeight="1">
      <c r="A1221" s="44" t="s">
        <v>2096</v>
      </c>
      <c r="C1221" s="47">
        <v>6533006</v>
      </c>
      <c r="D1221" s="56" t="s">
        <v>237</v>
      </c>
      <c r="E1221" s="13" t="s">
        <v>0</v>
      </c>
      <c r="F1221" s="13">
        <v>1</v>
      </c>
      <c r="G1221" s="13">
        <v>100</v>
      </c>
      <c r="H1221" s="14"/>
      <c r="I1221" s="61">
        <v>0.06</v>
      </c>
      <c r="J1221" s="12">
        <f t="shared" si="76"/>
        <v>0</v>
      </c>
      <c r="K1221" s="11">
        <f t="shared" si="74"/>
        <v>0.06</v>
      </c>
      <c r="L1221" s="70"/>
      <c r="M1221" s="9">
        <f t="shared" si="75"/>
        <v>4.8</v>
      </c>
      <c r="N1221" s="9">
        <f t="shared" si="77"/>
        <v>4.8</v>
      </c>
    </row>
    <row r="1222" spans="1:14" s="8" customFormat="1" ht="15" customHeight="1">
      <c r="A1222" s="44" t="s">
        <v>2097</v>
      </c>
      <c r="C1222" s="47">
        <v>6533008</v>
      </c>
      <c r="D1222" s="56" t="s">
        <v>236</v>
      </c>
      <c r="E1222" s="13" t="s">
        <v>0</v>
      </c>
      <c r="F1222" s="13">
        <v>2</v>
      </c>
      <c r="G1222" s="13">
        <v>2500</v>
      </c>
      <c r="H1222" s="14"/>
      <c r="I1222" s="61">
        <v>0.08</v>
      </c>
      <c r="J1222" s="12">
        <f t="shared" si="76"/>
        <v>0</v>
      </c>
      <c r="K1222" s="11">
        <f t="shared" si="74"/>
        <v>0.08</v>
      </c>
      <c r="L1222" s="70"/>
      <c r="M1222" s="9">
        <f t="shared" si="75"/>
        <v>6.4</v>
      </c>
      <c r="N1222" s="9">
        <f t="shared" si="77"/>
        <v>6.4</v>
      </c>
    </row>
    <row r="1223" spans="1:14" s="8" customFormat="1" ht="15" customHeight="1">
      <c r="A1223" s="44" t="s">
        <v>2098</v>
      </c>
      <c r="C1223" s="47">
        <v>6533010</v>
      </c>
      <c r="D1223" s="56" t="s">
        <v>235</v>
      </c>
      <c r="E1223" s="13" t="s">
        <v>0</v>
      </c>
      <c r="F1223" s="13">
        <v>3</v>
      </c>
      <c r="G1223" s="13">
        <v>100</v>
      </c>
      <c r="H1223" s="14"/>
      <c r="I1223" s="61">
        <v>0.11</v>
      </c>
      <c r="J1223" s="12">
        <f t="shared" si="76"/>
        <v>0</v>
      </c>
      <c r="K1223" s="11">
        <f t="shared" si="74"/>
        <v>0.11</v>
      </c>
      <c r="L1223" s="70"/>
      <c r="M1223" s="9">
        <f t="shared" si="75"/>
        <v>8.8000000000000007</v>
      </c>
      <c r="N1223" s="9">
        <f t="shared" si="77"/>
        <v>8.8000000000000007</v>
      </c>
    </row>
    <row r="1224" spans="1:14" s="8" customFormat="1" ht="15" customHeight="1">
      <c r="A1224" s="44" t="s">
        <v>2099</v>
      </c>
      <c r="C1224" s="47">
        <v>6533012</v>
      </c>
      <c r="D1224" s="56" t="s">
        <v>234</v>
      </c>
      <c r="E1224" s="13" t="s">
        <v>0</v>
      </c>
      <c r="F1224" s="13">
        <v>6</v>
      </c>
      <c r="G1224" s="13">
        <v>100</v>
      </c>
      <c r="H1224" s="14"/>
      <c r="I1224" s="61">
        <v>0.13</v>
      </c>
      <c r="J1224" s="12">
        <f t="shared" si="76"/>
        <v>0</v>
      </c>
      <c r="K1224" s="11">
        <f t="shared" si="74"/>
        <v>0.13</v>
      </c>
      <c r="L1224" s="70"/>
      <c r="M1224" s="9">
        <f t="shared" si="75"/>
        <v>10.4</v>
      </c>
      <c r="N1224" s="9">
        <f t="shared" si="77"/>
        <v>10.4</v>
      </c>
    </row>
    <row r="1225" spans="1:14" s="8" customFormat="1" ht="15" customHeight="1">
      <c r="A1225" s="44" t="s">
        <v>2753</v>
      </c>
      <c r="C1225" s="47">
        <v>6533016</v>
      </c>
      <c r="D1225" s="56" t="s">
        <v>2754</v>
      </c>
      <c r="E1225" s="13" t="s">
        <v>0</v>
      </c>
      <c r="F1225" s="13">
        <v>112</v>
      </c>
      <c r="G1225" s="13">
        <v>100</v>
      </c>
      <c r="H1225" s="14"/>
      <c r="I1225" s="61">
        <v>0.28000000000000003</v>
      </c>
      <c r="J1225" s="12">
        <f t="shared" si="76"/>
        <v>0</v>
      </c>
      <c r="K1225" s="11">
        <f t="shared" si="74"/>
        <v>0.28000000000000003</v>
      </c>
      <c r="L1225" s="70"/>
      <c r="M1225" s="9">
        <f t="shared" si="75"/>
        <v>22.400000000000002</v>
      </c>
      <c r="N1225" s="9">
        <f t="shared" si="77"/>
        <v>22.4</v>
      </c>
    </row>
    <row r="1226" spans="1:14" s="8" customFormat="1" ht="15.75" customHeight="1">
      <c r="A1226" s="44" t="s">
        <v>2427</v>
      </c>
      <c r="C1226" s="47">
        <v>65381308</v>
      </c>
      <c r="D1226" s="56" t="s">
        <v>1244</v>
      </c>
      <c r="E1226" s="13" t="s">
        <v>0</v>
      </c>
      <c r="F1226" s="13">
        <v>7</v>
      </c>
      <c r="G1226" s="13">
        <v>100</v>
      </c>
      <c r="H1226" s="14" t="s">
        <v>1</v>
      </c>
      <c r="I1226" s="61">
        <v>0.24</v>
      </c>
      <c r="J1226" s="12">
        <f t="shared" si="76"/>
        <v>0</v>
      </c>
      <c r="K1226" s="11">
        <f t="shared" si="74"/>
        <v>0.24</v>
      </c>
      <c r="L1226" s="70"/>
      <c r="M1226" s="9">
        <f t="shared" si="75"/>
        <v>19.2</v>
      </c>
      <c r="N1226" s="9">
        <f t="shared" si="77"/>
        <v>19.2</v>
      </c>
    </row>
    <row r="1227" spans="1:14" s="8" customFormat="1" ht="15.75" customHeight="1">
      <c r="A1227" s="44" t="s">
        <v>2428</v>
      </c>
      <c r="C1227" s="47">
        <v>65381310</v>
      </c>
      <c r="D1227" s="56" t="s">
        <v>1245</v>
      </c>
      <c r="E1227" s="13" t="s">
        <v>0</v>
      </c>
      <c r="F1227" s="13">
        <v>8</v>
      </c>
      <c r="G1227" s="13">
        <v>100</v>
      </c>
      <c r="H1227" s="14" t="s">
        <v>1</v>
      </c>
      <c r="I1227" s="61">
        <v>0.18</v>
      </c>
      <c r="J1227" s="12">
        <f t="shared" si="76"/>
        <v>0</v>
      </c>
      <c r="K1227" s="11">
        <f t="shared" si="74"/>
        <v>0.18</v>
      </c>
      <c r="L1227" s="70"/>
      <c r="M1227" s="9">
        <f t="shared" si="75"/>
        <v>14.4</v>
      </c>
      <c r="N1227" s="9">
        <f t="shared" si="77"/>
        <v>14.4</v>
      </c>
    </row>
    <row r="1228" spans="1:14" s="8" customFormat="1" ht="15.75" customHeight="1">
      <c r="A1228" s="44" t="s">
        <v>2429</v>
      </c>
      <c r="C1228" s="47">
        <v>65381312</v>
      </c>
      <c r="D1228" s="56" t="s">
        <v>1246</v>
      </c>
      <c r="E1228" s="13" t="s">
        <v>0</v>
      </c>
      <c r="F1228" s="13">
        <v>7</v>
      </c>
      <c r="G1228" s="13">
        <v>100</v>
      </c>
      <c r="H1228" s="14" t="s">
        <v>1</v>
      </c>
      <c r="I1228" s="61">
        <v>0.24</v>
      </c>
      <c r="J1228" s="12">
        <f t="shared" si="76"/>
        <v>0</v>
      </c>
      <c r="K1228" s="11">
        <f t="shared" si="74"/>
        <v>0.24</v>
      </c>
      <c r="L1228" s="70"/>
      <c r="M1228" s="9">
        <f t="shared" si="75"/>
        <v>19.2</v>
      </c>
      <c r="N1228" s="9">
        <f t="shared" si="77"/>
        <v>19.2</v>
      </c>
    </row>
    <row r="1229" spans="1:14" s="8" customFormat="1" ht="15.75" customHeight="1">
      <c r="A1229" s="44" t="s">
        <v>2430</v>
      </c>
      <c r="C1229" s="47">
        <v>65381316</v>
      </c>
      <c r="D1229" s="56" t="s">
        <v>1247</v>
      </c>
      <c r="E1229" s="13" t="s">
        <v>0</v>
      </c>
      <c r="F1229" s="13">
        <v>11</v>
      </c>
      <c r="G1229" s="13">
        <v>100</v>
      </c>
      <c r="H1229" s="14" t="s">
        <v>1</v>
      </c>
      <c r="I1229" s="61">
        <v>1.04</v>
      </c>
      <c r="J1229" s="12">
        <f t="shared" si="76"/>
        <v>0</v>
      </c>
      <c r="K1229" s="11">
        <f t="shared" si="74"/>
        <v>1.04</v>
      </c>
      <c r="L1229" s="70"/>
      <c r="M1229" s="9">
        <f t="shared" si="75"/>
        <v>83.2</v>
      </c>
      <c r="N1229" s="9">
        <f t="shared" si="77"/>
        <v>83.2</v>
      </c>
    </row>
    <row r="1230" spans="1:14" s="8" customFormat="1" ht="15" customHeight="1">
      <c r="A1230" s="44" t="s">
        <v>2100</v>
      </c>
      <c r="C1230" s="47">
        <v>6533306</v>
      </c>
      <c r="D1230" s="56" t="s">
        <v>1137</v>
      </c>
      <c r="E1230" s="13" t="s">
        <v>0</v>
      </c>
      <c r="F1230" s="13">
        <v>8</v>
      </c>
      <c r="G1230" s="13">
        <v>1000</v>
      </c>
      <c r="H1230" s="14"/>
      <c r="I1230" s="61">
        <v>0.14000000000000001</v>
      </c>
      <c r="J1230" s="12">
        <f t="shared" si="76"/>
        <v>0</v>
      </c>
      <c r="K1230" s="11">
        <f t="shared" ref="K1230:K1293" si="78">I1230*((100-J1230)/100)</f>
        <v>0.14000000000000001</v>
      </c>
      <c r="L1230" s="70"/>
      <c r="M1230" s="9">
        <f t="shared" ref="M1230:M1293" si="79">_xlfn.CEILING.MATH(I1230*$N$2,0.02)</f>
        <v>11.200000000000001</v>
      </c>
      <c r="N1230" s="9">
        <f t="shared" si="77"/>
        <v>11.2</v>
      </c>
    </row>
    <row r="1231" spans="1:14" s="8" customFormat="1" ht="15" customHeight="1">
      <c r="A1231" s="44" t="s">
        <v>2101</v>
      </c>
      <c r="C1231" s="47">
        <v>6533308</v>
      </c>
      <c r="D1231" s="56" t="s">
        <v>1138</v>
      </c>
      <c r="E1231" s="13" t="s">
        <v>0</v>
      </c>
      <c r="F1231" s="13">
        <v>8</v>
      </c>
      <c r="G1231" s="13">
        <v>1000</v>
      </c>
      <c r="H1231" s="14"/>
      <c r="I1231" s="61">
        <v>0.15</v>
      </c>
      <c r="J1231" s="12">
        <f t="shared" si="76"/>
        <v>0</v>
      </c>
      <c r="K1231" s="11">
        <f t="shared" si="78"/>
        <v>0.15</v>
      </c>
      <c r="L1231" s="70"/>
      <c r="M1231" s="9">
        <f t="shared" si="79"/>
        <v>12</v>
      </c>
      <c r="N1231" s="9">
        <f t="shared" si="77"/>
        <v>12</v>
      </c>
    </row>
    <row r="1232" spans="1:14" s="8" customFormat="1" ht="15" customHeight="1">
      <c r="A1232" s="44" t="s">
        <v>2102</v>
      </c>
      <c r="C1232" s="47">
        <v>6533310</v>
      </c>
      <c r="D1232" s="56" t="s">
        <v>233</v>
      </c>
      <c r="E1232" s="13" t="s">
        <v>0</v>
      </c>
      <c r="F1232" s="13">
        <v>8</v>
      </c>
      <c r="G1232" s="13">
        <v>1000</v>
      </c>
      <c r="H1232" s="14"/>
      <c r="I1232" s="61">
        <v>0.16</v>
      </c>
      <c r="J1232" s="12">
        <f t="shared" si="76"/>
        <v>0</v>
      </c>
      <c r="K1232" s="11">
        <f t="shared" si="78"/>
        <v>0.16</v>
      </c>
      <c r="L1232" s="70"/>
      <c r="M1232" s="9">
        <f t="shared" si="79"/>
        <v>12.8</v>
      </c>
      <c r="N1232" s="9">
        <f t="shared" si="77"/>
        <v>12.8</v>
      </c>
    </row>
    <row r="1233" spans="1:14" s="8" customFormat="1" ht="15" customHeight="1">
      <c r="A1233" s="44" t="s">
        <v>2103</v>
      </c>
      <c r="C1233" s="47">
        <v>6533312</v>
      </c>
      <c r="D1233" s="56" t="s">
        <v>1139</v>
      </c>
      <c r="E1233" s="13" t="s">
        <v>0</v>
      </c>
      <c r="F1233" s="13">
        <v>7</v>
      </c>
      <c r="G1233" s="13">
        <v>100</v>
      </c>
      <c r="H1233" s="14"/>
      <c r="I1233" s="61">
        <v>0.2</v>
      </c>
      <c r="J1233" s="12">
        <f t="shared" ref="J1233:J1296" si="80">$J$13</f>
        <v>0</v>
      </c>
      <c r="K1233" s="11">
        <f t="shared" si="78"/>
        <v>0.2</v>
      </c>
      <c r="L1233" s="70"/>
      <c r="M1233" s="9">
        <f t="shared" si="79"/>
        <v>16</v>
      </c>
      <c r="N1233" s="9">
        <f t="shared" si="77"/>
        <v>16</v>
      </c>
    </row>
    <row r="1234" spans="1:14" s="8" customFormat="1" ht="15" customHeight="1">
      <c r="A1234" s="44" t="s">
        <v>2104</v>
      </c>
      <c r="C1234" s="47">
        <v>6533316</v>
      </c>
      <c r="D1234" s="56" t="s">
        <v>1140</v>
      </c>
      <c r="E1234" s="13" t="s">
        <v>0</v>
      </c>
      <c r="F1234" s="13">
        <v>6</v>
      </c>
      <c r="G1234" s="13">
        <v>100</v>
      </c>
      <c r="H1234" s="14"/>
      <c r="I1234" s="61">
        <v>0.42</v>
      </c>
      <c r="J1234" s="12">
        <f t="shared" si="80"/>
        <v>0</v>
      </c>
      <c r="K1234" s="11">
        <f t="shared" si="78"/>
        <v>0.42</v>
      </c>
      <c r="L1234" s="70"/>
      <c r="M1234" s="9">
        <f t="shared" si="79"/>
        <v>33.6</v>
      </c>
      <c r="N1234" s="9">
        <f t="shared" si="77"/>
        <v>33.6</v>
      </c>
    </row>
    <row r="1235" spans="1:14" s="8" customFormat="1" ht="15.75" customHeight="1">
      <c r="A1235" s="44" t="s">
        <v>2431</v>
      </c>
      <c r="C1235" s="47">
        <v>65381008</v>
      </c>
      <c r="D1235" s="56" t="s">
        <v>1248</v>
      </c>
      <c r="E1235" s="13" t="s">
        <v>0</v>
      </c>
      <c r="F1235" s="13">
        <v>2</v>
      </c>
      <c r="G1235" s="13">
        <v>100</v>
      </c>
      <c r="H1235" s="14" t="s">
        <v>1</v>
      </c>
      <c r="I1235" s="61">
        <v>0.56000000000000005</v>
      </c>
      <c r="J1235" s="12">
        <f t="shared" si="80"/>
        <v>0</v>
      </c>
      <c r="K1235" s="11">
        <f t="shared" si="78"/>
        <v>0.56000000000000005</v>
      </c>
      <c r="L1235" s="70"/>
      <c r="M1235" s="9">
        <f t="shared" si="79"/>
        <v>44.800000000000004</v>
      </c>
      <c r="N1235" s="9">
        <f t="shared" si="77"/>
        <v>44.8</v>
      </c>
    </row>
    <row r="1236" spans="1:14" s="8" customFormat="1" ht="15.75" customHeight="1">
      <c r="A1236" s="44" t="s">
        <v>2432</v>
      </c>
      <c r="C1236" s="47">
        <v>65381010</v>
      </c>
      <c r="D1236" s="56" t="s">
        <v>1249</v>
      </c>
      <c r="E1236" s="13" t="s">
        <v>0</v>
      </c>
      <c r="F1236" s="13">
        <v>3</v>
      </c>
      <c r="G1236" s="13">
        <v>100</v>
      </c>
      <c r="H1236" s="14" t="s">
        <v>1</v>
      </c>
      <c r="I1236" s="61">
        <v>0.57999999999999996</v>
      </c>
      <c r="J1236" s="12">
        <f t="shared" si="80"/>
        <v>0</v>
      </c>
      <c r="K1236" s="11">
        <f t="shared" si="78"/>
        <v>0.57999999999999996</v>
      </c>
      <c r="L1236" s="70"/>
      <c r="M1236" s="9">
        <f t="shared" si="79"/>
        <v>46.4</v>
      </c>
      <c r="N1236" s="9">
        <f t="shared" ref="N1236:N1299" si="81">M1236*(100-J1236)/100</f>
        <v>46.4</v>
      </c>
    </row>
    <row r="1237" spans="1:14" s="8" customFormat="1" ht="15.75" customHeight="1">
      <c r="A1237" s="44" t="s">
        <v>2433</v>
      </c>
      <c r="C1237" s="47">
        <v>65381012</v>
      </c>
      <c r="D1237" s="56" t="s">
        <v>1250</v>
      </c>
      <c r="E1237" s="13" t="s">
        <v>0</v>
      </c>
      <c r="F1237" s="13">
        <v>6</v>
      </c>
      <c r="G1237" s="13">
        <v>100</v>
      </c>
      <c r="H1237" s="14" t="s">
        <v>1</v>
      </c>
      <c r="I1237" s="61">
        <v>0.6</v>
      </c>
      <c r="J1237" s="12">
        <f t="shared" si="80"/>
        <v>0</v>
      </c>
      <c r="K1237" s="11">
        <f t="shared" si="78"/>
        <v>0.6</v>
      </c>
      <c r="L1237" s="70"/>
      <c r="M1237" s="9">
        <f t="shared" si="79"/>
        <v>48</v>
      </c>
      <c r="N1237" s="9">
        <f t="shared" si="81"/>
        <v>48</v>
      </c>
    </row>
    <row r="1238" spans="1:14" s="8" customFormat="1" ht="15.75" customHeight="1">
      <c r="A1238" s="44" t="s">
        <v>2434</v>
      </c>
      <c r="C1238" s="47">
        <v>65381016</v>
      </c>
      <c r="D1238" s="56" t="s">
        <v>1251</v>
      </c>
      <c r="E1238" s="13" t="s">
        <v>0</v>
      </c>
      <c r="F1238" s="13">
        <v>11</v>
      </c>
      <c r="G1238" s="13">
        <v>100</v>
      </c>
      <c r="H1238" s="14" t="s">
        <v>1</v>
      </c>
      <c r="I1238" s="61">
        <v>0.93</v>
      </c>
      <c r="J1238" s="12">
        <f t="shared" si="80"/>
        <v>0</v>
      </c>
      <c r="K1238" s="11">
        <f t="shared" si="78"/>
        <v>0.93</v>
      </c>
      <c r="L1238" s="70"/>
      <c r="M1238" s="9">
        <f t="shared" si="79"/>
        <v>74.400000000000006</v>
      </c>
      <c r="N1238" s="9">
        <f t="shared" si="81"/>
        <v>74.400000000000006</v>
      </c>
    </row>
    <row r="1239" spans="1:14" s="8" customFormat="1" ht="15" customHeight="1">
      <c r="A1239" s="44" t="s">
        <v>2113</v>
      </c>
      <c r="C1239" s="47">
        <v>6537006</v>
      </c>
      <c r="D1239" s="56" t="s">
        <v>1144</v>
      </c>
      <c r="E1239" s="13" t="s">
        <v>0</v>
      </c>
      <c r="F1239" s="13">
        <v>9</v>
      </c>
      <c r="G1239" s="13">
        <v>50</v>
      </c>
      <c r="H1239" s="14" t="s">
        <v>62</v>
      </c>
      <c r="I1239" s="61">
        <v>0.93</v>
      </c>
      <c r="J1239" s="12">
        <f t="shared" si="80"/>
        <v>0</v>
      </c>
      <c r="K1239" s="11">
        <f t="shared" si="78"/>
        <v>0.93</v>
      </c>
      <c r="L1239" s="70"/>
      <c r="M1239" s="9">
        <f t="shared" si="79"/>
        <v>74.400000000000006</v>
      </c>
      <c r="N1239" s="9">
        <f t="shared" si="81"/>
        <v>74.400000000000006</v>
      </c>
    </row>
    <row r="1240" spans="1:14" s="8" customFormat="1" ht="15" customHeight="1">
      <c r="A1240" s="44" t="s">
        <v>2114</v>
      </c>
      <c r="C1240" s="47">
        <v>6537008</v>
      </c>
      <c r="D1240" s="56" t="s">
        <v>1145</v>
      </c>
      <c r="E1240" s="13" t="s">
        <v>0</v>
      </c>
      <c r="F1240" s="13">
        <v>7</v>
      </c>
      <c r="G1240" s="13">
        <v>50</v>
      </c>
      <c r="H1240" s="14" t="s">
        <v>62</v>
      </c>
      <c r="I1240" s="61">
        <v>1.39</v>
      </c>
      <c r="J1240" s="12">
        <f t="shared" si="80"/>
        <v>0</v>
      </c>
      <c r="K1240" s="11">
        <f t="shared" si="78"/>
        <v>1.39</v>
      </c>
      <c r="L1240" s="70"/>
      <c r="M1240" s="9">
        <f t="shared" si="79"/>
        <v>111.2</v>
      </c>
      <c r="N1240" s="9">
        <f t="shared" si="81"/>
        <v>111.2</v>
      </c>
    </row>
    <row r="1241" spans="1:14" s="8" customFormat="1" ht="15" customHeight="1">
      <c r="A1241" s="44" t="s">
        <v>2115</v>
      </c>
      <c r="C1241" s="47">
        <v>6537010</v>
      </c>
      <c r="D1241" s="56" t="s">
        <v>1146</v>
      </c>
      <c r="E1241" s="13" t="s">
        <v>0</v>
      </c>
      <c r="F1241" s="13">
        <v>7</v>
      </c>
      <c r="G1241" s="13">
        <v>50</v>
      </c>
      <c r="H1241" s="14" t="s">
        <v>62</v>
      </c>
      <c r="I1241" s="61">
        <v>1.27</v>
      </c>
      <c r="J1241" s="12">
        <f t="shared" si="80"/>
        <v>0</v>
      </c>
      <c r="K1241" s="11">
        <f t="shared" si="78"/>
        <v>1.27</v>
      </c>
      <c r="L1241" s="70"/>
      <c r="M1241" s="9">
        <f t="shared" si="79"/>
        <v>101.60000000000001</v>
      </c>
      <c r="N1241" s="9">
        <f t="shared" si="81"/>
        <v>101.6</v>
      </c>
    </row>
    <row r="1242" spans="1:14" s="8" customFormat="1" ht="15" customHeight="1">
      <c r="A1242" s="44" t="s">
        <v>2116</v>
      </c>
      <c r="C1242" s="47">
        <v>6537012</v>
      </c>
      <c r="D1242" s="56" t="s">
        <v>227</v>
      </c>
      <c r="E1242" s="13" t="s">
        <v>0</v>
      </c>
      <c r="F1242" s="13">
        <v>4</v>
      </c>
      <c r="G1242" s="13">
        <v>50</v>
      </c>
      <c r="H1242" s="14" t="s">
        <v>62</v>
      </c>
      <c r="I1242" s="61">
        <v>2.99</v>
      </c>
      <c r="J1242" s="12">
        <f t="shared" si="80"/>
        <v>0</v>
      </c>
      <c r="K1242" s="11">
        <f t="shared" si="78"/>
        <v>2.99</v>
      </c>
      <c r="L1242" s="70"/>
      <c r="M1242" s="9">
        <f t="shared" si="79"/>
        <v>239.20000000000002</v>
      </c>
      <c r="N1242" s="9">
        <f t="shared" si="81"/>
        <v>239.2</v>
      </c>
    </row>
    <row r="1243" spans="1:14" s="8" customFormat="1" ht="15" customHeight="1">
      <c r="A1243" s="44" t="s">
        <v>2117</v>
      </c>
      <c r="C1243" s="47">
        <v>6537016</v>
      </c>
      <c r="D1243" s="56" t="s">
        <v>226</v>
      </c>
      <c r="E1243" s="13" t="s">
        <v>0</v>
      </c>
      <c r="F1243" s="13">
        <v>11</v>
      </c>
      <c r="G1243" s="13">
        <v>50</v>
      </c>
      <c r="H1243" s="14" t="s">
        <v>62</v>
      </c>
      <c r="I1243" s="61">
        <v>7.79</v>
      </c>
      <c r="J1243" s="12">
        <f t="shared" si="80"/>
        <v>0</v>
      </c>
      <c r="K1243" s="11">
        <f t="shared" si="78"/>
        <v>7.79</v>
      </c>
      <c r="L1243" s="70"/>
      <c r="M1243" s="9">
        <f t="shared" si="79"/>
        <v>623.20000000000005</v>
      </c>
      <c r="N1243" s="9">
        <f t="shared" si="81"/>
        <v>623.20000000000005</v>
      </c>
    </row>
    <row r="1244" spans="1:14" s="8" customFormat="1" ht="15" customHeight="1">
      <c r="A1244" s="44" t="s">
        <v>2109</v>
      </c>
      <c r="C1244" s="47">
        <v>6535008</v>
      </c>
      <c r="D1244" s="56" t="s">
        <v>231</v>
      </c>
      <c r="E1244" s="13" t="s">
        <v>0</v>
      </c>
      <c r="F1244" s="13">
        <v>18</v>
      </c>
      <c r="G1244" s="13">
        <v>250</v>
      </c>
      <c r="H1244" s="14"/>
      <c r="I1244" s="61">
        <v>0.96</v>
      </c>
      <c r="J1244" s="12">
        <f t="shared" si="80"/>
        <v>0</v>
      </c>
      <c r="K1244" s="11">
        <f t="shared" si="78"/>
        <v>0.96</v>
      </c>
      <c r="L1244" s="70"/>
      <c r="M1244" s="9">
        <f t="shared" si="79"/>
        <v>76.8</v>
      </c>
      <c r="N1244" s="9">
        <f t="shared" si="81"/>
        <v>76.8</v>
      </c>
    </row>
    <row r="1245" spans="1:14" s="8" customFormat="1" ht="15" customHeight="1">
      <c r="A1245" s="44" t="s">
        <v>2110</v>
      </c>
      <c r="C1245" s="47">
        <v>6535010</v>
      </c>
      <c r="D1245" s="56" t="s">
        <v>230</v>
      </c>
      <c r="E1245" s="13" t="s">
        <v>0</v>
      </c>
      <c r="F1245" s="13">
        <v>18</v>
      </c>
      <c r="G1245" s="13">
        <v>50</v>
      </c>
      <c r="H1245" s="14"/>
      <c r="I1245" s="61">
        <v>1</v>
      </c>
      <c r="J1245" s="12">
        <f t="shared" si="80"/>
        <v>0</v>
      </c>
      <c r="K1245" s="11">
        <f t="shared" si="78"/>
        <v>1</v>
      </c>
      <c r="L1245" s="70"/>
      <c r="M1245" s="9">
        <f t="shared" si="79"/>
        <v>80</v>
      </c>
      <c r="N1245" s="9">
        <f t="shared" si="81"/>
        <v>80</v>
      </c>
    </row>
    <row r="1246" spans="1:14" s="8" customFormat="1" ht="15" customHeight="1">
      <c r="A1246" s="44" t="s">
        <v>2755</v>
      </c>
      <c r="C1246" s="47">
        <v>6535109</v>
      </c>
      <c r="D1246" s="56" t="s">
        <v>4067</v>
      </c>
      <c r="E1246" s="13" t="s">
        <v>0</v>
      </c>
      <c r="F1246" s="13">
        <v>23.5</v>
      </c>
      <c r="G1246" s="13">
        <v>50</v>
      </c>
      <c r="H1246" s="14"/>
      <c r="I1246" s="61">
        <v>1.1000000000000001</v>
      </c>
      <c r="J1246" s="12">
        <f t="shared" si="80"/>
        <v>0</v>
      </c>
      <c r="K1246" s="11">
        <f t="shared" si="78"/>
        <v>1.1000000000000001</v>
      </c>
      <c r="L1246" s="70"/>
      <c r="M1246" s="9">
        <f t="shared" si="79"/>
        <v>88</v>
      </c>
      <c r="N1246" s="9">
        <f t="shared" si="81"/>
        <v>88</v>
      </c>
    </row>
    <row r="1247" spans="1:14" s="8" customFormat="1" ht="15" customHeight="1">
      <c r="A1247" s="44" t="s">
        <v>2111</v>
      </c>
      <c r="C1247" s="47">
        <v>6535110</v>
      </c>
      <c r="D1247" s="56" t="s">
        <v>229</v>
      </c>
      <c r="E1247" s="13" t="s">
        <v>0</v>
      </c>
      <c r="F1247" s="13">
        <v>22</v>
      </c>
      <c r="G1247" s="13">
        <v>250</v>
      </c>
      <c r="H1247" s="14"/>
      <c r="I1247" s="61">
        <v>1.1000000000000001</v>
      </c>
      <c r="J1247" s="12">
        <f t="shared" si="80"/>
        <v>0</v>
      </c>
      <c r="K1247" s="11">
        <f t="shared" si="78"/>
        <v>1.1000000000000001</v>
      </c>
      <c r="L1247" s="70"/>
      <c r="M1247" s="9">
        <f t="shared" si="79"/>
        <v>88</v>
      </c>
      <c r="N1247" s="9">
        <f t="shared" si="81"/>
        <v>88</v>
      </c>
    </row>
    <row r="1248" spans="1:14" s="8" customFormat="1" ht="15" customHeight="1">
      <c r="A1248" s="44" t="s">
        <v>2112</v>
      </c>
      <c r="C1248" s="47">
        <v>6535112</v>
      </c>
      <c r="D1248" s="56" t="s">
        <v>228</v>
      </c>
      <c r="E1248" s="13" t="s">
        <v>0</v>
      </c>
      <c r="F1248" s="13">
        <v>20</v>
      </c>
      <c r="G1248" s="13">
        <v>50</v>
      </c>
      <c r="H1248" s="14"/>
      <c r="I1248" s="61">
        <v>1.17</v>
      </c>
      <c r="J1248" s="12">
        <f t="shared" si="80"/>
        <v>0</v>
      </c>
      <c r="K1248" s="11">
        <f t="shared" si="78"/>
        <v>1.17</v>
      </c>
      <c r="L1248" s="70"/>
      <c r="M1248" s="9">
        <f t="shared" si="79"/>
        <v>93.600000000000009</v>
      </c>
      <c r="N1248" s="9">
        <f t="shared" si="81"/>
        <v>93.6</v>
      </c>
    </row>
    <row r="1249" spans="1:14" s="8" customFormat="1" ht="24" customHeight="1">
      <c r="A1249" s="44" t="s">
        <v>2121</v>
      </c>
      <c r="C1249" s="47">
        <v>6537813</v>
      </c>
      <c r="D1249" s="56" t="s">
        <v>222</v>
      </c>
      <c r="E1249" s="13" t="s">
        <v>0</v>
      </c>
      <c r="F1249" s="13">
        <v>30</v>
      </c>
      <c r="G1249" s="13">
        <v>50</v>
      </c>
      <c r="H1249" s="14" t="s">
        <v>62</v>
      </c>
      <c r="I1249" s="61">
        <v>2.64</v>
      </c>
      <c r="J1249" s="12">
        <f t="shared" si="80"/>
        <v>0</v>
      </c>
      <c r="K1249" s="11">
        <f t="shared" si="78"/>
        <v>2.64</v>
      </c>
      <c r="L1249" s="10"/>
      <c r="M1249" s="9">
        <f t="shared" si="79"/>
        <v>211.20000000000002</v>
      </c>
      <c r="N1249" s="9">
        <f t="shared" si="81"/>
        <v>211.2</v>
      </c>
    </row>
    <row r="1250" spans="1:14" s="8" customFormat="1" ht="15" customHeight="1">
      <c r="A1250" s="44" t="s">
        <v>2105</v>
      </c>
      <c r="C1250" s="47">
        <v>6533506</v>
      </c>
      <c r="D1250" s="56" t="s">
        <v>1141</v>
      </c>
      <c r="E1250" s="13" t="s">
        <v>0</v>
      </c>
      <c r="F1250" s="13">
        <v>24.01</v>
      </c>
      <c r="G1250" s="13">
        <v>50</v>
      </c>
      <c r="H1250" s="14"/>
      <c r="I1250" s="61">
        <v>1.24</v>
      </c>
      <c r="J1250" s="12">
        <f t="shared" si="80"/>
        <v>0</v>
      </c>
      <c r="K1250" s="11">
        <f t="shared" si="78"/>
        <v>1.24</v>
      </c>
      <c r="L1250" s="70"/>
      <c r="M1250" s="9">
        <f t="shared" si="79"/>
        <v>99.2</v>
      </c>
      <c r="N1250" s="9">
        <f t="shared" si="81"/>
        <v>99.2</v>
      </c>
    </row>
    <row r="1251" spans="1:14" s="8" customFormat="1" ht="15" customHeight="1">
      <c r="A1251" s="44" t="s">
        <v>2106</v>
      </c>
      <c r="C1251" s="47">
        <v>6533508</v>
      </c>
      <c r="D1251" s="56" t="s">
        <v>1142</v>
      </c>
      <c r="E1251" s="13" t="s">
        <v>0</v>
      </c>
      <c r="F1251" s="13">
        <v>26</v>
      </c>
      <c r="G1251" s="13">
        <v>250</v>
      </c>
      <c r="H1251" s="14"/>
      <c r="I1251" s="61">
        <v>0.45</v>
      </c>
      <c r="J1251" s="12">
        <f t="shared" si="80"/>
        <v>0</v>
      </c>
      <c r="K1251" s="11">
        <f t="shared" si="78"/>
        <v>0.45</v>
      </c>
      <c r="L1251" s="70"/>
      <c r="M1251" s="9">
        <f t="shared" si="79"/>
        <v>36</v>
      </c>
      <c r="N1251" s="9">
        <f t="shared" si="81"/>
        <v>36</v>
      </c>
    </row>
    <row r="1252" spans="1:14" s="8" customFormat="1" ht="15" customHeight="1">
      <c r="A1252" s="44" t="s">
        <v>2107</v>
      </c>
      <c r="C1252" s="47">
        <v>6533510</v>
      </c>
      <c r="D1252" s="56" t="s">
        <v>232</v>
      </c>
      <c r="E1252" s="13" t="s">
        <v>0</v>
      </c>
      <c r="F1252" s="13">
        <v>26</v>
      </c>
      <c r="G1252" s="13">
        <v>250</v>
      </c>
      <c r="H1252" s="14"/>
      <c r="I1252" s="61">
        <v>0.46</v>
      </c>
      <c r="J1252" s="12">
        <f t="shared" si="80"/>
        <v>0</v>
      </c>
      <c r="K1252" s="11">
        <f t="shared" si="78"/>
        <v>0.46</v>
      </c>
      <c r="L1252" s="70"/>
      <c r="M1252" s="9">
        <f t="shared" si="79"/>
        <v>36.800000000000004</v>
      </c>
      <c r="N1252" s="9">
        <f t="shared" si="81"/>
        <v>36.800000000000004</v>
      </c>
    </row>
    <row r="1253" spans="1:14" s="8" customFormat="1" ht="15" customHeight="1">
      <c r="A1253" s="44" t="s">
        <v>2108</v>
      </c>
      <c r="C1253" s="47">
        <v>6533512</v>
      </c>
      <c r="D1253" s="56" t="s">
        <v>1143</v>
      </c>
      <c r="E1253" s="13" t="s">
        <v>0</v>
      </c>
      <c r="F1253" s="13">
        <v>25</v>
      </c>
      <c r="G1253" s="13">
        <v>50</v>
      </c>
      <c r="H1253" s="14"/>
      <c r="I1253" s="61">
        <v>0.46</v>
      </c>
      <c r="J1253" s="12">
        <f t="shared" si="80"/>
        <v>0</v>
      </c>
      <c r="K1253" s="11">
        <f t="shared" si="78"/>
        <v>0.46</v>
      </c>
      <c r="L1253" s="70"/>
      <c r="M1253" s="9">
        <f t="shared" si="79"/>
        <v>36.800000000000004</v>
      </c>
      <c r="N1253" s="9">
        <f t="shared" si="81"/>
        <v>36.800000000000004</v>
      </c>
    </row>
    <row r="1254" spans="1:14" s="8" customFormat="1" ht="15.75" customHeight="1">
      <c r="A1254" s="44" t="s">
        <v>2435</v>
      </c>
      <c r="C1254" s="47">
        <v>65381508</v>
      </c>
      <c r="D1254" s="56" t="s">
        <v>4068</v>
      </c>
      <c r="E1254" s="13" t="s">
        <v>0</v>
      </c>
      <c r="F1254" s="13">
        <v>26</v>
      </c>
      <c r="G1254" s="13">
        <v>50</v>
      </c>
      <c r="H1254" s="14" t="s">
        <v>1</v>
      </c>
      <c r="I1254" s="61">
        <v>0.85</v>
      </c>
      <c r="J1254" s="12">
        <f t="shared" si="80"/>
        <v>0</v>
      </c>
      <c r="K1254" s="11">
        <f t="shared" si="78"/>
        <v>0.85</v>
      </c>
      <c r="L1254" s="70"/>
      <c r="M1254" s="9">
        <f t="shared" si="79"/>
        <v>68</v>
      </c>
      <c r="N1254" s="9">
        <f t="shared" si="81"/>
        <v>68</v>
      </c>
    </row>
    <row r="1255" spans="1:14" s="8" customFormat="1" ht="15.75" customHeight="1">
      <c r="A1255" s="44" t="s">
        <v>2436</v>
      </c>
      <c r="C1255" s="47">
        <v>65381510</v>
      </c>
      <c r="D1255" s="56" t="s">
        <v>4069</v>
      </c>
      <c r="E1255" s="13" t="s">
        <v>0</v>
      </c>
      <c r="F1255" s="13">
        <v>26</v>
      </c>
      <c r="G1255" s="13">
        <v>50</v>
      </c>
      <c r="H1255" s="14" t="s">
        <v>1</v>
      </c>
      <c r="I1255" s="61">
        <v>0.85</v>
      </c>
      <c r="J1255" s="12">
        <f t="shared" si="80"/>
        <v>0</v>
      </c>
      <c r="K1255" s="11">
        <f t="shared" si="78"/>
        <v>0.85</v>
      </c>
      <c r="L1255" s="70"/>
      <c r="M1255" s="9">
        <f t="shared" si="79"/>
        <v>68</v>
      </c>
      <c r="N1255" s="9">
        <f t="shared" si="81"/>
        <v>68</v>
      </c>
    </row>
    <row r="1256" spans="1:14" s="8" customFormat="1" ht="15.75" customHeight="1">
      <c r="A1256" s="44" t="s">
        <v>2437</v>
      </c>
      <c r="C1256" s="47">
        <v>65381512</v>
      </c>
      <c r="D1256" s="56" t="s">
        <v>4070</v>
      </c>
      <c r="E1256" s="13" t="s">
        <v>0</v>
      </c>
      <c r="F1256" s="13">
        <v>26</v>
      </c>
      <c r="G1256" s="13">
        <v>50</v>
      </c>
      <c r="H1256" s="14" t="s">
        <v>1</v>
      </c>
      <c r="I1256" s="61">
        <v>0.93</v>
      </c>
      <c r="J1256" s="12">
        <f t="shared" si="80"/>
        <v>0</v>
      </c>
      <c r="K1256" s="11">
        <f t="shared" si="78"/>
        <v>0.93</v>
      </c>
      <c r="L1256" s="70"/>
      <c r="M1256" s="9">
        <f t="shared" si="79"/>
        <v>74.400000000000006</v>
      </c>
      <c r="N1256" s="9">
        <f t="shared" si="81"/>
        <v>74.400000000000006</v>
      </c>
    </row>
    <row r="1257" spans="1:14" s="8" customFormat="1" ht="15" customHeight="1">
      <c r="A1257" s="44" t="s">
        <v>2118</v>
      </c>
      <c r="C1257" s="47">
        <v>6537508</v>
      </c>
      <c r="D1257" s="56" t="s">
        <v>225</v>
      </c>
      <c r="E1257" s="13" t="s">
        <v>0</v>
      </c>
      <c r="F1257" s="13">
        <v>28</v>
      </c>
      <c r="G1257" s="13">
        <v>100</v>
      </c>
      <c r="H1257" s="14" t="s">
        <v>62</v>
      </c>
      <c r="I1257" s="61">
        <v>3.02</v>
      </c>
      <c r="J1257" s="12">
        <f t="shared" si="80"/>
        <v>0</v>
      </c>
      <c r="K1257" s="11">
        <f t="shared" si="78"/>
        <v>3.02</v>
      </c>
      <c r="L1257" s="70"/>
      <c r="M1257" s="9">
        <f t="shared" si="79"/>
        <v>241.6</v>
      </c>
      <c r="N1257" s="9">
        <f t="shared" si="81"/>
        <v>241.6</v>
      </c>
    </row>
    <row r="1258" spans="1:14" s="8" customFormat="1" ht="15" customHeight="1">
      <c r="A1258" s="44" t="s">
        <v>2119</v>
      </c>
      <c r="C1258" s="47">
        <v>6537510</v>
      </c>
      <c r="D1258" s="56" t="s">
        <v>224</v>
      </c>
      <c r="E1258" s="13" t="s">
        <v>0</v>
      </c>
      <c r="F1258" s="13">
        <v>20</v>
      </c>
      <c r="G1258" s="13">
        <v>100</v>
      </c>
      <c r="H1258" s="14" t="s">
        <v>62</v>
      </c>
      <c r="I1258" s="61">
        <v>2.99</v>
      </c>
      <c r="J1258" s="12">
        <f t="shared" si="80"/>
        <v>0</v>
      </c>
      <c r="K1258" s="11">
        <f t="shared" si="78"/>
        <v>2.99</v>
      </c>
      <c r="L1258" s="70"/>
      <c r="M1258" s="9">
        <f t="shared" si="79"/>
        <v>239.20000000000002</v>
      </c>
      <c r="N1258" s="9">
        <f t="shared" si="81"/>
        <v>239.2</v>
      </c>
    </row>
    <row r="1259" spans="1:14" s="8" customFormat="1" ht="15" customHeight="1">
      <c r="A1259" s="44" t="s">
        <v>2120</v>
      </c>
      <c r="C1259" s="47">
        <v>6537512</v>
      </c>
      <c r="D1259" s="56" t="s">
        <v>223</v>
      </c>
      <c r="E1259" s="13" t="s">
        <v>0</v>
      </c>
      <c r="F1259" s="13">
        <v>22</v>
      </c>
      <c r="G1259" s="13">
        <v>100</v>
      </c>
      <c r="H1259" s="14" t="s">
        <v>62</v>
      </c>
      <c r="I1259" s="61">
        <v>3.54</v>
      </c>
      <c r="J1259" s="12">
        <f t="shared" si="80"/>
        <v>0</v>
      </c>
      <c r="K1259" s="11">
        <f t="shared" si="78"/>
        <v>3.54</v>
      </c>
      <c r="L1259" s="70"/>
      <c r="M1259" s="9">
        <f t="shared" si="79"/>
        <v>283.2</v>
      </c>
      <c r="N1259" s="9">
        <f t="shared" si="81"/>
        <v>283.2</v>
      </c>
    </row>
    <row r="1260" spans="1:14" s="8" customFormat="1" ht="15" customHeight="1">
      <c r="A1260" s="44" t="s">
        <v>2296</v>
      </c>
      <c r="C1260" s="47">
        <v>66588009</v>
      </c>
      <c r="D1260" s="56" t="s">
        <v>1200</v>
      </c>
      <c r="E1260" s="13" t="s">
        <v>0</v>
      </c>
      <c r="F1260" s="13">
        <v>100</v>
      </c>
      <c r="G1260" s="13">
        <v>50</v>
      </c>
      <c r="H1260" s="14" t="s">
        <v>1</v>
      </c>
      <c r="I1260" s="61">
        <v>1.75</v>
      </c>
      <c r="J1260" s="12">
        <f t="shared" si="80"/>
        <v>0</v>
      </c>
      <c r="K1260" s="11">
        <f t="shared" si="78"/>
        <v>1.75</v>
      </c>
      <c r="L1260" s="70"/>
      <c r="M1260" s="9">
        <f t="shared" si="79"/>
        <v>140</v>
      </c>
      <c r="N1260" s="9">
        <f t="shared" si="81"/>
        <v>140</v>
      </c>
    </row>
    <row r="1261" spans="1:14" s="8" customFormat="1" ht="15" customHeight="1">
      <c r="A1261" s="44" t="s">
        <v>2297</v>
      </c>
      <c r="C1261" s="47">
        <v>66588010</v>
      </c>
      <c r="D1261" s="56" t="s">
        <v>1201</v>
      </c>
      <c r="E1261" s="13" t="s">
        <v>0</v>
      </c>
      <c r="F1261" s="13">
        <v>95</v>
      </c>
      <c r="G1261" s="13">
        <v>50</v>
      </c>
      <c r="H1261" s="14" t="s">
        <v>1</v>
      </c>
      <c r="I1261" s="61">
        <v>1.75</v>
      </c>
      <c r="J1261" s="12">
        <f t="shared" si="80"/>
        <v>0</v>
      </c>
      <c r="K1261" s="11">
        <f t="shared" si="78"/>
        <v>1.75</v>
      </c>
      <c r="L1261" s="70"/>
      <c r="M1261" s="9">
        <f t="shared" si="79"/>
        <v>140</v>
      </c>
      <c r="N1261" s="9">
        <f t="shared" si="81"/>
        <v>140</v>
      </c>
    </row>
    <row r="1262" spans="1:14" s="8" customFormat="1" ht="15" customHeight="1">
      <c r="A1262" s="44" t="s">
        <v>2298</v>
      </c>
      <c r="C1262" s="47">
        <v>66588012</v>
      </c>
      <c r="D1262" s="56" t="s">
        <v>1202</v>
      </c>
      <c r="E1262" s="13" t="s">
        <v>0</v>
      </c>
      <c r="F1262" s="13">
        <v>88</v>
      </c>
      <c r="G1262" s="13">
        <v>50</v>
      </c>
      <c r="H1262" s="14" t="s">
        <v>1</v>
      </c>
      <c r="I1262" s="61">
        <v>1.75</v>
      </c>
      <c r="J1262" s="12">
        <f t="shared" si="80"/>
        <v>0</v>
      </c>
      <c r="K1262" s="11">
        <f t="shared" si="78"/>
        <v>1.75</v>
      </c>
      <c r="L1262" s="70"/>
      <c r="M1262" s="9">
        <f t="shared" si="79"/>
        <v>140</v>
      </c>
      <c r="N1262" s="9">
        <f t="shared" si="81"/>
        <v>140</v>
      </c>
    </row>
    <row r="1263" spans="1:14" s="8" customFormat="1" ht="15" customHeight="1">
      <c r="A1263" s="44" t="s">
        <v>2299</v>
      </c>
      <c r="C1263" s="47">
        <v>66588016</v>
      </c>
      <c r="D1263" s="56" t="s">
        <v>1203</v>
      </c>
      <c r="E1263" s="13" t="s">
        <v>0</v>
      </c>
      <c r="F1263" s="13">
        <v>95</v>
      </c>
      <c r="G1263" s="13">
        <v>50</v>
      </c>
      <c r="H1263" s="14" t="s">
        <v>1</v>
      </c>
      <c r="I1263" s="61">
        <v>2.58</v>
      </c>
      <c r="J1263" s="12">
        <f t="shared" si="80"/>
        <v>0</v>
      </c>
      <c r="K1263" s="11">
        <f t="shared" si="78"/>
        <v>2.58</v>
      </c>
      <c r="L1263" s="70"/>
      <c r="M1263" s="9">
        <f t="shared" si="79"/>
        <v>206.4</v>
      </c>
      <c r="N1263" s="9">
        <f t="shared" si="81"/>
        <v>206.4</v>
      </c>
    </row>
    <row r="1264" spans="1:14" s="8" customFormat="1" ht="15" customHeight="1">
      <c r="A1264" s="44" t="s">
        <v>2136</v>
      </c>
      <c r="C1264" s="47">
        <v>6571008</v>
      </c>
      <c r="D1264" s="56" t="s">
        <v>212</v>
      </c>
      <c r="E1264" s="13" t="s">
        <v>0</v>
      </c>
      <c r="F1264" s="13">
        <v>100</v>
      </c>
      <c r="G1264" s="13">
        <v>50</v>
      </c>
      <c r="H1264" s="14" t="s">
        <v>62</v>
      </c>
      <c r="I1264" s="61">
        <v>11.46</v>
      </c>
      <c r="J1264" s="12">
        <f t="shared" si="80"/>
        <v>0</v>
      </c>
      <c r="K1264" s="11">
        <f t="shared" si="78"/>
        <v>11.46</v>
      </c>
      <c r="L1264" s="70"/>
      <c r="M1264" s="9">
        <f t="shared" si="79"/>
        <v>916.80000000000007</v>
      </c>
      <c r="N1264" s="9">
        <f t="shared" si="81"/>
        <v>916.8</v>
      </c>
    </row>
    <row r="1265" spans="1:14" s="8" customFormat="1" ht="15" customHeight="1">
      <c r="A1265" s="44" t="s">
        <v>2137</v>
      </c>
      <c r="C1265" s="47">
        <v>6571010</v>
      </c>
      <c r="D1265" s="56" t="s">
        <v>211</v>
      </c>
      <c r="E1265" s="13" t="s">
        <v>0</v>
      </c>
      <c r="F1265" s="13">
        <v>93</v>
      </c>
      <c r="G1265" s="13">
        <v>50</v>
      </c>
      <c r="H1265" s="14" t="s">
        <v>62</v>
      </c>
      <c r="I1265" s="61">
        <v>11.32</v>
      </c>
      <c r="J1265" s="12">
        <f t="shared" si="80"/>
        <v>0</v>
      </c>
      <c r="K1265" s="11">
        <f t="shared" si="78"/>
        <v>11.32</v>
      </c>
      <c r="L1265" s="70"/>
      <c r="M1265" s="9">
        <f t="shared" si="79"/>
        <v>905.6</v>
      </c>
      <c r="N1265" s="9">
        <f t="shared" si="81"/>
        <v>905.6</v>
      </c>
    </row>
    <row r="1266" spans="1:14" s="8" customFormat="1" ht="15" customHeight="1">
      <c r="A1266" s="44" t="s">
        <v>2138</v>
      </c>
      <c r="C1266" s="47">
        <v>6571012</v>
      </c>
      <c r="D1266" s="56" t="s">
        <v>210</v>
      </c>
      <c r="E1266" s="13" t="s">
        <v>0</v>
      </c>
      <c r="F1266" s="13">
        <v>90</v>
      </c>
      <c r="G1266" s="13">
        <v>50</v>
      </c>
      <c r="H1266" s="14" t="s">
        <v>62</v>
      </c>
      <c r="I1266" s="61">
        <v>12.780000000000001</v>
      </c>
      <c r="J1266" s="12">
        <f t="shared" si="80"/>
        <v>0</v>
      </c>
      <c r="K1266" s="11">
        <f t="shared" si="78"/>
        <v>12.780000000000001</v>
      </c>
      <c r="L1266" s="70"/>
      <c r="M1266" s="9">
        <f t="shared" si="79"/>
        <v>1022.4</v>
      </c>
      <c r="N1266" s="9">
        <f t="shared" si="81"/>
        <v>1022.4</v>
      </c>
    </row>
    <row r="1267" spans="1:14" s="8" customFormat="1" ht="17.25" customHeight="1">
      <c r="A1267" s="44" t="s">
        <v>2123</v>
      </c>
      <c r="C1267" s="47">
        <v>6566000</v>
      </c>
      <c r="D1267" s="56" t="s">
        <v>220</v>
      </c>
      <c r="E1267" s="13" t="s">
        <v>0</v>
      </c>
      <c r="F1267" s="13">
        <v>6</v>
      </c>
      <c r="G1267" s="13">
        <v>50</v>
      </c>
      <c r="H1267" s="14"/>
      <c r="I1267" s="61">
        <v>0.67</v>
      </c>
      <c r="J1267" s="12">
        <f t="shared" si="80"/>
        <v>0</v>
      </c>
      <c r="K1267" s="11">
        <f t="shared" si="78"/>
        <v>0.67</v>
      </c>
      <c r="L1267" s="70"/>
      <c r="M1267" s="9">
        <f t="shared" si="79"/>
        <v>53.6</v>
      </c>
      <c r="N1267" s="9">
        <f t="shared" si="81"/>
        <v>53.6</v>
      </c>
    </row>
    <row r="1268" spans="1:14" s="8" customFormat="1" ht="17.25" customHeight="1">
      <c r="A1268" s="44" t="s">
        <v>2124</v>
      </c>
      <c r="C1268" s="47">
        <v>6566001</v>
      </c>
      <c r="D1268" s="56" t="s">
        <v>219</v>
      </c>
      <c r="E1268" s="13" t="s">
        <v>0</v>
      </c>
      <c r="F1268" s="13">
        <v>3</v>
      </c>
      <c r="G1268" s="13">
        <v>50</v>
      </c>
      <c r="H1268" s="14"/>
      <c r="I1268" s="61">
        <v>0.67</v>
      </c>
      <c r="J1268" s="12">
        <f t="shared" si="80"/>
        <v>0</v>
      </c>
      <c r="K1268" s="11">
        <f t="shared" si="78"/>
        <v>0.67</v>
      </c>
      <c r="L1268" s="70"/>
      <c r="M1268" s="9">
        <f t="shared" si="79"/>
        <v>53.6</v>
      </c>
      <c r="N1268" s="9">
        <f t="shared" si="81"/>
        <v>53.6</v>
      </c>
    </row>
    <row r="1269" spans="1:14" s="8" customFormat="1" ht="17.25" customHeight="1">
      <c r="A1269" s="44" t="s">
        <v>2125</v>
      </c>
      <c r="C1269" s="47">
        <v>6566002</v>
      </c>
      <c r="D1269" s="56" t="s">
        <v>218</v>
      </c>
      <c r="E1269" s="13" t="s">
        <v>0</v>
      </c>
      <c r="F1269" s="13">
        <v>4</v>
      </c>
      <c r="G1269" s="13">
        <v>25</v>
      </c>
      <c r="H1269" s="14"/>
      <c r="I1269" s="61">
        <v>0.67</v>
      </c>
      <c r="J1269" s="12">
        <f t="shared" si="80"/>
        <v>0</v>
      </c>
      <c r="K1269" s="11">
        <f t="shared" si="78"/>
        <v>0.67</v>
      </c>
      <c r="L1269" s="70"/>
      <c r="M1269" s="9">
        <f t="shared" si="79"/>
        <v>53.6</v>
      </c>
      <c r="N1269" s="9">
        <f t="shared" si="81"/>
        <v>53.6</v>
      </c>
    </row>
    <row r="1270" spans="1:14" s="8" customFormat="1" ht="17.25" customHeight="1">
      <c r="A1270" s="44" t="s">
        <v>2126</v>
      </c>
      <c r="C1270" s="47">
        <v>6566030</v>
      </c>
      <c r="D1270" s="56" t="s">
        <v>216</v>
      </c>
      <c r="E1270" s="13" t="s">
        <v>0</v>
      </c>
      <c r="F1270" s="13">
        <v>8</v>
      </c>
      <c r="G1270" s="13">
        <v>20</v>
      </c>
      <c r="H1270" s="14"/>
      <c r="I1270" s="61">
        <v>1.48</v>
      </c>
      <c r="J1270" s="12">
        <f t="shared" si="80"/>
        <v>0</v>
      </c>
      <c r="K1270" s="11">
        <f t="shared" si="78"/>
        <v>1.48</v>
      </c>
      <c r="L1270" s="70"/>
      <c r="M1270" s="9">
        <f t="shared" si="79"/>
        <v>118.4</v>
      </c>
      <c r="N1270" s="9">
        <f t="shared" si="81"/>
        <v>118.4</v>
      </c>
    </row>
    <row r="1271" spans="1:14" s="8" customFormat="1" ht="17.25" customHeight="1">
      <c r="A1271" s="44" t="s">
        <v>2127</v>
      </c>
      <c r="C1271" s="47">
        <v>6566035</v>
      </c>
      <c r="D1271" s="56" t="s">
        <v>215</v>
      </c>
      <c r="E1271" s="13" t="s">
        <v>0</v>
      </c>
      <c r="F1271" s="13">
        <v>8</v>
      </c>
      <c r="G1271" s="13">
        <v>20</v>
      </c>
      <c r="H1271" s="14"/>
      <c r="I1271" s="61">
        <v>2.42</v>
      </c>
      <c r="J1271" s="12">
        <f t="shared" si="80"/>
        <v>0</v>
      </c>
      <c r="K1271" s="11">
        <f t="shared" si="78"/>
        <v>2.42</v>
      </c>
      <c r="L1271" s="70"/>
      <c r="M1271" s="9">
        <f t="shared" si="79"/>
        <v>193.6</v>
      </c>
      <c r="N1271" s="9">
        <f t="shared" si="81"/>
        <v>193.6</v>
      </c>
    </row>
    <row r="1272" spans="1:14" s="8" customFormat="1" ht="17.25" customHeight="1">
      <c r="A1272" s="44" t="s">
        <v>2128</v>
      </c>
      <c r="C1272" s="47">
        <v>6566021</v>
      </c>
      <c r="D1272" s="56" t="s">
        <v>217</v>
      </c>
      <c r="E1272" s="13" t="s">
        <v>0</v>
      </c>
      <c r="F1272" s="13">
        <v>4</v>
      </c>
      <c r="G1272" s="13">
        <v>50</v>
      </c>
      <c r="H1272" s="14"/>
      <c r="I1272" s="61">
        <v>0.79</v>
      </c>
      <c r="J1272" s="12">
        <f t="shared" si="80"/>
        <v>0</v>
      </c>
      <c r="K1272" s="11">
        <f t="shared" si="78"/>
        <v>0.79</v>
      </c>
      <c r="L1272" s="70"/>
      <c r="M1272" s="9">
        <f t="shared" si="79"/>
        <v>63.2</v>
      </c>
      <c r="N1272" s="9">
        <f t="shared" si="81"/>
        <v>63.2</v>
      </c>
    </row>
    <row r="1273" spans="1:14" s="8" customFormat="1" ht="17.25" customHeight="1">
      <c r="A1273" s="44" t="s">
        <v>2129</v>
      </c>
      <c r="C1273" s="47">
        <v>6566041</v>
      </c>
      <c r="D1273" s="56" t="s">
        <v>214</v>
      </c>
      <c r="E1273" s="13" t="s">
        <v>0</v>
      </c>
      <c r="F1273" s="13">
        <v>10</v>
      </c>
      <c r="G1273" s="13">
        <v>50</v>
      </c>
      <c r="H1273" s="14"/>
      <c r="I1273" s="61">
        <v>0.92</v>
      </c>
      <c r="J1273" s="12">
        <f t="shared" si="80"/>
        <v>0</v>
      </c>
      <c r="K1273" s="11">
        <f t="shared" si="78"/>
        <v>0.92</v>
      </c>
      <c r="L1273" s="70"/>
      <c r="M1273" s="9">
        <f t="shared" si="79"/>
        <v>73.600000000000009</v>
      </c>
      <c r="N1273" s="9">
        <f t="shared" si="81"/>
        <v>73.600000000000009</v>
      </c>
    </row>
    <row r="1274" spans="1:14" s="8" customFormat="1" ht="17.25" customHeight="1">
      <c r="A1274" s="44" t="s">
        <v>2130</v>
      </c>
      <c r="C1274" s="47">
        <v>6566051</v>
      </c>
      <c r="D1274" s="56" t="s">
        <v>1147</v>
      </c>
      <c r="E1274" s="13" t="s">
        <v>0</v>
      </c>
      <c r="F1274" s="13">
        <v>4</v>
      </c>
      <c r="G1274" s="13">
        <v>40</v>
      </c>
      <c r="H1274" s="14"/>
      <c r="I1274" s="61">
        <v>2.7</v>
      </c>
      <c r="J1274" s="12">
        <f t="shared" si="80"/>
        <v>0</v>
      </c>
      <c r="K1274" s="11">
        <f t="shared" si="78"/>
        <v>2.7</v>
      </c>
      <c r="L1274" s="70"/>
      <c r="M1274" s="9">
        <f t="shared" si="79"/>
        <v>216</v>
      </c>
      <c r="N1274" s="9">
        <f t="shared" si="81"/>
        <v>216</v>
      </c>
    </row>
    <row r="1275" spans="1:14" s="8" customFormat="1" ht="27" customHeight="1">
      <c r="A1275" s="44" t="s">
        <v>3884</v>
      </c>
      <c r="C1275" s="47">
        <v>6566808</v>
      </c>
      <c r="D1275" s="56" t="s">
        <v>4123</v>
      </c>
      <c r="E1275" s="13" t="s">
        <v>0</v>
      </c>
      <c r="F1275" s="13"/>
      <c r="G1275" s="13">
        <v>1</v>
      </c>
      <c r="H1275" s="14"/>
      <c r="I1275" s="61">
        <v>3.6</v>
      </c>
      <c r="J1275" s="12">
        <f t="shared" si="80"/>
        <v>0</v>
      </c>
      <c r="K1275" s="11">
        <f t="shared" si="78"/>
        <v>3.6</v>
      </c>
      <c r="L1275" s="70"/>
      <c r="M1275" s="9">
        <f t="shared" si="79"/>
        <v>288</v>
      </c>
      <c r="N1275" s="9">
        <f t="shared" si="81"/>
        <v>288</v>
      </c>
    </row>
    <row r="1276" spans="1:14" s="8" customFormat="1" ht="27" customHeight="1">
      <c r="A1276" s="44" t="s">
        <v>2131</v>
      </c>
      <c r="C1276" s="47">
        <v>6566810</v>
      </c>
      <c r="D1276" s="56" t="s">
        <v>1148</v>
      </c>
      <c r="E1276" s="13" t="s">
        <v>0</v>
      </c>
      <c r="F1276" s="13">
        <v>67</v>
      </c>
      <c r="G1276" s="13">
        <v>1</v>
      </c>
      <c r="H1276" s="14"/>
      <c r="I1276" s="61">
        <v>4.92</v>
      </c>
      <c r="J1276" s="12">
        <f t="shared" si="80"/>
        <v>0</v>
      </c>
      <c r="K1276" s="11">
        <f t="shared" si="78"/>
        <v>4.92</v>
      </c>
      <c r="L1276" s="70"/>
      <c r="M1276" s="9">
        <f t="shared" si="79"/>
        <v>393.6</v>
      </c>
      <c r="N1276" s="9">
        <f t="shared" si="81"/>
        <v>393.6</v>
      </c>
    </row>
    <row r="1277" spans="1:14" s="8" customFormat="1" ht="27" customHeight="1">
      <c r="A1277" s="44" t="s">
        <v>2132</v>
      </c>
      <c r="C1277" s="47">
        <v>6566812</v>
      </c>
      <c r="D1277" s="56" t="s">
        <v>1149</v>
      </c>
      <c r="E1277" s="13" t="s">
        <v>0</v>
      </c>
      <c r="F1277" s="13">
        <v>80</v>
      </c>
      <c r="G1277" s="13">
        <v>1</v>
      </c>
      <c r="H1277" s="14"/>
      <c r="I1277" s="61">
        <v>6</v>
      </c>
      <c r="J1277" s="12">
        <f t="shared" si="80"/>
        <v>0</v>
      </c>
      <c r="K1277" s="11">
        <f t="shared" si="78"/>
        <v>6</v>
      </c>
      <c r="L1277" s="70"/>
      <c r="M1277" s="9">
        <f t="shared" si="79"/>
        <v>480</v>
      </c>
      <c r="N1277" s="9">
        <f t="shared" si="81"/>
        <v>480</v>
      </c>
    </row>
    <row r="1278" spans="1:14" s="8" customFormat="1" ht="37.5" customHeight="1">
      <c r="A1278" s="44" t="s">
        <v>2133</v>
      </c>
      <c r="C1278" s="47">
        <v>6566999</v>
      </c>
      <c r="D1278" s="56" t="s">
        <v>213</v>
      </c>
      <c r="E1278" s="13" t="s">
        <v>0</v>
      </c>
      <c r="F1278" s="13">
        <v>150</v>
      </c>
      <c r="G1278" s="13">
        <v>25</v>
      </c>
      <c r="H1278" s="14"/>
      <c r="I1278" s="61">
        <v>32.06</v>
      </c>
      <c r="J1278" s="12">
        <f t="shared" si="80"/>
        <v>0</v>
      </c>
      <c r="K1278" s="11">
        <f t="shared" si="78"/>
        <v>32.06</v>
      </c>
      <c r="L1278" s="10"/>
      <c r="M1278" s="9">
        <f t="shared" si="79"/>
        <v>2564.8000000000002</v>
      </c>
      <c r="N1278" s="9">
        <f t="shared" si="81"/>
        <v>2564.8000000000002</v>
      </c>
    </row>
    <row r="1279" spans="1:14" s="8" customFormat="1" ht="44.25" customHeight="1">
      <c r="A1279" s="44" t="s">
        <v>2134</v>
      </c>
      <c r="C1279" s="47">
        <v>6568001</v>
      </c>
      <c r="D1279" s="56" t="s">
        <v>4071</v>
      </c>
      <c r="E1279" s="13" t="s">
        <v>27</v>
      </c>
      <c r="F1279" s="13">
        <v>368</v>
      </c>
      <c r="G1279" s="13">
        <v>30</v>
      </c>
      <c r="H1279" s="14"/>
      <c r="I1279" s="61">
        <v>11.03</v>
      </c>
      <c r="J1279" s="12">
        <f t="shared" si="80"/>
        <v>0</v>
      </c>
      <c r="K1279" s="11">
        <f t="shared" si="78"/>
        <v>11.03</v>
      </c>
      <c r="L1279" s="10"/>
      <c r="M1279" s="9">
        <f t="shared" si="79"/>
        <v>882.4</v>
      </c>
      <c r="N1279" s="9">
        <f t="shared" si="81"/>
        <v>882.4</v>
      </c>
    </row>
    <row r="1280" spans="1:14" s="8" customFormat="1" ht="42" customHeight="1">
      <c r="A1280" s="44" t="s">
        <v>2135</v>
      </c>
      <c r="C1280" s="47">
        <v>6568041</v>
      </c>
      <c r="D1280" s="56" t="s">
        <v>4072</v>
      </c>
      <c r="E1280" s="13" t="s">
        <v>27</v>
      </c>
      <c r="F1280" s="13">
        <v>483</v>
      </c>
      <c r="G1280" s="13">
        <v>30</v>
      </c>
      <c r="H1280" s="14"/>
      <c r="I1280" s="61">
        <v>10.620000000000001</v>
      </c>
      <c r="J1280" s="12">
        <f t="shared" si="80"/>
        <v>0</v>
      </c>
      <c r="K1280" s="11">
        <f t="shared" si="78"/>
        <v>10.620000000000001</v>
      </c>
      <c r="L1280" s="51"/>
      <c r="M1280" s="9">
        <f t="shared" si="79"/>
        <v>849.6</v>
      </c>
      <c r="N1280" s="9">
        <f t="shared" si="81"/>
        <v>849.6</v>
      </c>
    </row>
    <row r="1281" spans="1:14" s="8" customFormat="1" ht="30.95" customHeight="1">
      <c r="A1281" s="44" t="s">
        <v>3885</v>
      </c>
      <c r="C1281" s="47">
        <v>6581818</v>
      </c>
      <c r="D1281" s="56" t="s">
        <v>4124</v>
      </c>
      <c r="E1281" s="13" t="s">
        <v>0</v>
      </c>
      <c r="F1281" s="13"/>
      <c r="G1281" s="13">
        <v>1</v>
      </c>
      <c r="H1281" s="14" t="s">
        <v>92</v>
      </c>
      <c r="I1281" s="61">
        <v>177.6</v>
      </c>
      <c r="J1281" s="12">
        <f t="shared" si="80"/>
        <v>0</v>
      </c>
      <c r="K1281" s="11">
        <f t="shared" si="78"/>
        <v>177.6</v>
      </c>
      <c r="L1281" s="70"/>
      <c r="M1281" s="9">
        <f t="shared" si="79"/>
        <v>14208</v>
      </c>
      <c r="N1281" s="9">
        <f t="shared" si="81"/>
        <v>14208</v>
      </c>
    </row>
    <row r="1282" spans="1:14" s="16" customFormat="1" ht="30.95" customHeight="1">
      <c r="A1282" s="45" t="s">
        <v>2796</v>
      </c>
      <c r="C1282" s="47">
        <v>6581820</v>
      </c>
      <c r="D1282" s="56" t="s">
        <v>2798</v>
      </c>
      <c r="E1282" s="13" t="s">
        <v>0</v>
      </c>
      <c r="F1282" s="13">
        <v>6360</v>
      </c>
      <c r="G1282" s="13">
        <v>1</v>
      </c>
      <c r="H1282" s="14" t="s">
        <v>92</v>
      </c>
      <c r="I1282" s="61">
        <v>177.6</v>
      </c>
      <c r="J1282" s="12">
        <f t="shared" si="80"/>
        <v>0</v>
      </c>
      <c r="K1282" s="11">
        <f t="shared" si="78"/>
        <v>177.6</v>
      </c>
      <c r="L1282" s="70"/>
      <c r="M1282" s="9">
        <f t="shared" si="79"/>
        <v>14208</v>
      </c>
      <c r="N1282" s="9">
        <f t="shared" si="81"/>
        <v>14208</v>
      </c>
    </row>
    <row r="1283" spans="1:14" s="16" customFormat="1" ht="30.95" customHeight="1">
      <c r="A1283" s="45" t="s">
        <v>2797</v>
      </c>
      <c r="C1283" s="47">
        <v>6581821</v>
      </c>
      <c r="D1283" s="56" t="s">
        <v>2799</v>
      </c>
      <c r="E1283" s="13" t="s">
        <v>0</v>
      </c>
      <c r="F1283" s="13">
        <v>7080</v>
      </c>
      <c r="G1283" s="13">
        <v>1</v>
      </c>
      <c r="H1283" s="14" t="s">
        <v>92</v>
      </c>
      <c r="I1283" s="61">
        <v>189.6</v>
      </c>
      <c r="J1283" s="12">
        <f t="shared" si="80"/>
        <v>0</v>
      </c>
      <c r="K1283" s="11">
        <f t="shared" si="78"/>
        <v>189.6</v>
      </c>
      <c r="L1283" s="70"/>
      <c r="M1283" s="9">
        <f t="shared" si="79"/>
        <v>15168</v>
      </c>
      <c r="N1283" s="9">
        <f t="shared" si="81"/>
        <v>15168</v>
      </c>
    </row>
    <row r="1284" spans="1:14" s="8" customFormat="1" ht="45.75" customHeight="1">
      <c r="A1284" s="44" t="s">
        <v>2144</v>
      </c>
      <c r="C1284" s="47">
        <v>6584001</v>
      </c>
      <c r="D1284" s="56" t="s">
        <v>1150</v>
      </c>
      <c r="E1284" s="13" t="s">
        <v>0</v>
      </c>
      <c r="F1284" s="13">
        <v>229</v>
      </c>
      <c r="G1284" s="13">
        <v>25</v>
      </c>
      <c r="H1284" s="14"/>
      <c r="I1284" s="61">
        <v>8.620000000000001</v>
      </c>
      <c r="J1284" s="12">
        <f t="shared" si="80"/>
        <v>0</v>
      </c>
      <c r="K1284" s="11">
        <f t="shared" si="78"/>
        <v>8.620000000000001</v>
      </c>
      <c r="L1284" s="10"/>
      <c r="M1284" s="9">
        <f t="shared" si="79"/>
        <v>689.6</v>
      </c>
      <c r="N1284" s="9">
        <f t="shared" si="81"/>
        <v>689.6</v>
      </c>
    </row>
    <row r="1285" spans="1:14" s="8" customFormat="1" ht="32.25" customHeight="1">
      <c r="A1285" s="44" t="s">
        <v>2145</v>
      </c>
      <c r="C1285" s="47">
        <v>6584002</v>
      </c>
      <c r="D1285" s="56" t="s">
        <v>1151</v>
      </c>
      <c r="E1285" s="13" t="s">
        <v>0</v>
      </c>
      <c r="F1285" s="13">
        <v>172</v>
      </c>
      <c r="G1285" s="13">
        <v>25</v>
      </c>
      <c r="H1285" s="14"/>
      <c r="I1285" s="61">
        <v>7.55</v>
      </c>
      <c r="J1285" s="12">
        <f t="shared" si="80"/>
        <v>0</v>
      </c>
      <c r="K1285" s="11">
        <f t="shared" si="78"/>
        <v>7.55</v>
      </c>
      <c r="L1285" s="10"/>
      <c r="M1285" s="9">
        <f t="shared" si="79"/>
        <v>604</v>
      </c>
      <c r="N1285" s="9">
        <f t="shared" si="81"/>
        <v>604</v>
      </c>
    </row>
    <row r="1286" spans="1:14" s="8" customFormat="1" ht="27" customHeight="1">
      <c r="A1286" s="44" t="s">
        <v>2146</v>
      </c>
      <c r="C1286" s="47">
        <v>6584003</v>
      </c>
      <c r="D1286" s="56" t="s">
        <v>1152</v>
      </c>
      <c r="E1286" s="13" t="s">
        <v>0</v>
      </c>
      <c r="F1286" s="13">
        <v>104</v>
      </c>
      <c r="G1286" s="13">
        <v>25</v>
      </c>
      <c r="H1286" s="14"/>
      <c r="I1286" s="61">
        <v>6.5200000000000005</v>
      </c>
      <c r="J1286" s="12">
        <f t="shared" si="80"/>
        <v>0</v>
      </c>
      <c r="K1286" s="11">
        <f t="shared" si="78"/>
        <v>6.5200000000000005</v>
      </c>
      <c r="L1286" s="10"/>
      <c r="M1286" s="9">
        <f t="shared" si="79"/>
        <v>521.6</v>
      </c>
      <c r="N1286" s="9">
        <f t="shared" si="81"/>
        <v>521.6</v>
      </c>
    </row>
    <row r="1287" spans="1:14" s="8" customFormat="1" ht="47.25" customHeight="1">
      <c r="A1287" s="44" t="s">
        <v>2147</v>
      </c>
      <c r="C1287" s="47">
        <v>6584011</v>
      </c>
      <c r="D1287" s="56" t="s">
        <v>205</v>
      </c>
      <c r="E1287" s="13" t="s">
        <v>0</v>
      </c>
      <c r="F1287" s="13">
        <v>170</v>
      </c>
      <c r="G1287" s="13">
        <v>25</v>
      </c>
      <c r="H1287" s="14"/>
      <c r="I1287" s="61">
        <v>5.69</v>
      </c>
      <c r="J1287" s="12">
        <f t="shared" si="80"/>
        <v>0</v>
      </c>
      <c r="K1287" s="11">
        <f t="shared" si="78"/>
        <v>5.69</v>
      </c>
      <c r="L1287" s="10"/>
      <c r="M1287" s="9">
        <f t="shared" si="79"/>
        <v>455.2</v>
      </c>
      <c r="N1287" s="9">
        <f t="shared" si="81"/>
        <v>455.2</v>
      </c>
    </row>
    <row r="1288" spans="1:14" s="8" customFormat="1" ht="42.75" customHeight="1">
      <c r="A1288" s="44" t="s">
        <v>2148</v>
      </c>
      <c r="C1288" s="47">
        <v>6584051</v>
      </c>
      <c r="D1288" s="56" t="s">
        <v>1153</v>
      </c>
      <c r="E1288" s="13" t="s">
        <v>0</v>
      </c>
      <c r="F1288" s="13">
        <v>224</v>
      </c>
      <c r="G1288" s="13">
        <v>25</v>
      </c>
      <c r="H1288" s="14"/>
      <c r="I1288" s="61">
        <v>8.49</v>
      </c>
      <c r="J1288" s="12">
        <f t="shared" si="80"/>
        <v>0</v>
      </c>
      <c r="K1288" s="11">
        <f t="shared" si="78"/>
        <v>8.49</v>
      </c>
      <c r="L1288" s="10"/>
      <c r="M1288" s="9">
        <f t="shared" si="79"/>
        <v>679.2</v>
      </c>
      <c r="N1288" s="9">
        <f t="shared" si="81"/>
        <v>679.2</v>
      </c>
    </row>
    <row r="1289" spans="1:14" s="8" customFormat="1" ht="36.75" customHeight="1">
      <c r="A1289" s="44" t="s">
        <v>2149</v>
      </c>
      <c r="C1289" s="47">
        <v>6584052</v>
      </c>
      <c r="D1289" s="56" t="s">
        <v>1154</v>
      </c>
      <c r="E1289" s="13" t="s">
        <v>0</v>
      </c>
      <c r="F1289" s="13">
        <v>166</v>
      </c>
      <c r="G1289" s="13">
        <v>25</v>
      </c>
      <c r="H1289" s="14"/>
      <c r="I1289" s="61">
        <v>8.2899999999999991</v>
      </c>
      <c r="J1289" s="12">
        <f t="shared" si="80"/>
        <v>0</v>
      </c>
      <c r="K1289" s="11">
        <f t="shared" si="78"/>
        <v>8.2899999999999991</v>
      </c>
      <c r="L1289" s="10"/>
      <c r="M1289" s="9">
        <f t="shared" si="79"/>
        <v>663.2</v>
      </c>
      <c r="N1289" s="9">
        <f t="shared" si="81"/>
        <v>663.2</v>
      </c>
    </row>
    <row r="1290" spans="1:14" s="8" customFormat="1" ht="27.75" customHeight="1">
      <c r="A1290" s="44" t="s">
        <v>2150</v>
      </c>
      <c r="C1290" s="47">
        <v>6584053</v>
      </c>
      <c r="D1290" s="56" t="s">
        <v>1155</v>
      </c>
      <c r="E1290" s="13" t="s">
        <v>0</v>
      </c>
      <c r="F1290" s="13">
        <v>102</v>
      </c>
      <c r="G1290" s="13">
        <v>25</v>
      </c>
      <c r="H1290" s="14"/>
      <c r="I1290" s="61">
        <v>5.36</v>
      </c>
      <c r="J1290" s="12">
        <f t="shared" si="80"/>
        <v>0</v>
      </c>
      <c r="K1290" s="11">
        <f t="shared" si="78"/>
        <v>5.36</v>
      </c>
      <c r="L1290" s="10"/>
      <c r="M1290" s="9">
        <f t="shared" si="79"/>
        <v>428.8</v>
      </c>
      <c r="N1290" s="9">
        <f t="shared" si="81"/>
        <v>428.8</v>
      </c>
    </row>
    <row r="1291" spans="1:14" s="8" customFormat="1" ht="22.5" customHeight="1">
      <c r="A1291" s="44" t="s">
        <v>2151</v>
      </c>
      <c r="C1291" s="47">
        <v>6584090</v>
      </c>
      <c r="D1291" s="56" t="s">
        <v>1156</v>
      </c>
      <c r="E1291" s="13" t="s">
        <v>0</v>
      </c>
      <c r="F1291" s="13">
        <v>204</v>
      </c>
      <c r="G1291" s="13">
        <v>25</v>
      </c>
      <c r="H1291" s="14"/>
      <c r="I1291" s="61">
        <v>6.58</v>
      </c>
      <c r="J1291" s="12">
        <f t="shared" si="80"/>
        <v>0</v>
      </c>
      <c r="K1291" s="11">
        <f t="shared" si="78"/>
        <v>6.58</v>
      </c>
      <c r="L1291" s="10"/>
      <c r="M1291" s="9">
        <f t="shared" si="79"/>
        <v>526.4</v>
      </c>
      <c r="N1291" s="9">
        <f t="shared" si="81"/>
        <v>526.4</v>
      </c>
    </row>
    <row r="1292" spans="1:14" s="8" customFormat="1" ht="22.5" customHeight="1">
      <c r="A1292" s="44" t="s">
        <v>2152</v>
      </c>
      <c r="C1292" s="47">
        <v>6584091</v>
      </c>
      <c r="D1292" s="56" t="s">
        <v>1157</v>
      </c>
      <c r="E1292" s="13" t="s">
        <v>0</v>
      </c>
      <c r="F1292" s="13">
        <v>203</v>
      </c>
      <c r="G1292" s="13">
        <v>25</v>
      </c>
      <c r="H1292" s="14"/>
      <c r="I1292" s="61">
        <v>8.24</v>
      </c>
      <c r="J1292" s="12">
        <f t="shared" si="80"/>
        <v>0</v>
      </c>
      <c r="K1292" s="11">
        <f t="shared" si="78"/>
        <v>8.24</v>
      </c>
      <c r="L1292" s="10"/>
      <c r="M1292" s="9">
        <f t="shared" si="79"/>
        <v>659.2</v>
      </c>
      <c r="N1292" s="9">
        <f t="shared" si="81"/>
        <v>659.2</v>
      </c>
    </row>
    <row r="1293" spans="1:14" s="8" customFormat="1" ht="15" customHeight="1">
      <c r="A1293" s="44" t="s">
        <v>2153</v>
      </c>
      <c r="C1293" s="47">
        <v>6584150</v>
      </c>
      <c r="D1293" s="56" t="s">
        <v>204</v>
      </c>
      <c r="E1293" s="13" t="s">
        <v>0</v>
      </c>
      <c r="F1293" s="13">
        <v>139</v>
      </c>
      <c r="G1293" s="13">
        <v>25</v>
      </c>
      <c r="H1293" s="14"/>
      <c r="I1293" s="61">
        <v>7.83</v>
      </c>
      <c r="J1293" s="12">
        <f t="shared" si="80"/>
        <v>0</v>
      </c>
      <c r="K1293" s="11">
        <f t="shared" si="78"/>
        <v>7.83</v>
      </c>
      <c r="L1293" s="70"/>
      <c r="M1293" s="9">
        <f t="shared" si="79"/>
        <v>626.4</v>
      </c>
      <c r="N1293" s="9">
        <f t="shared" si="81"/>
        <v>626.4</v>
      </c>
    </row>
    <row r="1294" spans="1:14" s="8" customFormat="1" ht="15" customHeight="1">
      <c r="A1294" s="44" t="s">
        <v>2154</v>
      </c>
      <c r="C1294" s="47">
        <v>6584151</v>
      </c>
      <c r="D1294" s="56" t="s">
        <v>203</v>
      </c>
      <c r="E1294" s="13" t="s">
        <v>0</v>
      </c>
      <c r="F1294" s="13">
        <v>136</v>
      </c>
      <c r="G1294" s="13">
        <v>25</v>
      </c>
      <c r="H1294" s="14"/>
      <c r="I1294" s="61">
        <v>9.6300000000000008</v>
      </c>
      <c r="J1294" s="12">
        <f t="shared" si="80"/>
        <v>0</v>
      </c>
      <c r="K1294" s="11">
        <f t="shared" ref="K1294:K1358" si="82">I1294*((100-J1294)/100)</f>
        <v>9.6300000000000008</v>
      </c>
      <c r="L1294" s="70"/>
      <c r="M1294" s="9">
        <f t="shared" ref="M1294:M1358" si="83">_xlfn.CEILING.MATH(I1294*$N$2,0.02)</f>
        <v>770.4</v>
      </c>
      <c r="N1294" s="9">
        <f t="shared" si="81"/>
        <v>770.4</v>
      </c>
    </row>
    <row r="1295" spans="1:14" s="8" customFormat="1" ht="15" customHeight="1">
      <c r="A1295" s="44" t="s">
        <v>2155</v>
      </c>
      <c r="C1295" s="47">
        <v>6584152</v>
      </c>
      <c r="D1295" s="56" t="s">
        <v>202</v>
      </c>
      <c r="E1295" s="13" t="s">
        <v>0</v>
      </c>
      <c r="F1295" s="13">
        <v>144</v>
      </c>
      <c r="G1295" s="13">
        <v>25</v>
      </c>
      <c r="H1295" s="14"/>
      <c r="I1295" s="61">
        <v>10.25</v>
      </c>
      <c r="J1295" s="12">
        <f t="shared" si="80"/>
        <v>0</v>
      </c>
      <c r="K1295" s="11">
        <f t="shared" si="82"/>
        <v>10.25</v>
      </c>
      <c r="L1295" s="70"/>
      <c r="M1295" s="9">
        <f t="shared" si="83"/>
        <v>820</v>
      </c>
      <c r="N1295" s="9">
        <f t="shared" si="81"/>
        <v>820</v>
      </c>
    </row>
    <row r="1296" spans="1:14" s="8" customFormat="1" ht="15" customHeight="1">
      <c r="A1296" s="44" t="s">
        <v>2156</v>
      </c>
      <c r="C1296" s="47">
        <v>6584153</v>
      </c>
      <c r="D1296" s="56" t="s">
        <v>201</v>
      </c>
      <c r="E1296" s="13" t="s">
        <v>0</v>
      </c>
      <c r="F1296" s="13">
        <v>148</v>
      </c>
      <c r="G1296" s="13">
        <v>25</v>
      </c>
      <c r="H1296" s="14"/>
      <c r="I1296" s="61">
        <v>14.32</v>
      </c>
      <c r="J1296" s="12">
        <f t="shared" si="80"/>
        <v>0</v>
      </c>
      <c r="K1296" s="11">
        <f t="shared" si="82"/>
        <v>14.32</v>
      </c>
      <c r="L1296" s="70"/>
      <c r="M1296" s="9">
        <f t="shared" si="83"/>
        <v>1145.6000000000001</v>
      </c>
      <c r="N1296" s="9">
        <f t="shared" si="81"/>
        <v>1145.6000000000001</v>
      </c>
    </row>
    <row r="1297" spans="1:14" s="8" customFormat="1" ht="15" customHeight="1">
      <c r="A1297" s="44" t="s">
        <v>2157</v>
      </c>
      <c r="C1297" s="47">
        <v>6584156</v>
      </c>
      <c r="D1297" s="56" t="s">
        <v>200</v>
      </c>
      <c r="E1297" s="13" t="s">
        <v>0</v>
      </c>
      <c r="F1297" s="13">
        <v>195</v>
      </c>
      <c r="G1297" s="13">
        <v>25</v>
      </c>
      <c r="H1297" s="14"/>
      <c r="I1297" s="61">
        <v>10.19</v>
      </c>
      <c r="J1297" s="12">
        <f t="shared" ref="J1297:J1360" si="84">$J$13</f>
        <v>0</v>
      </c>
      <c r="K1297" s="11">
        <f t="shared" si="82"/>
        <v>10.19</v>
      </c>
      <c r="L1297" s="70"/>
      <c r="M1297" s="9">
        <f t="shared" si="83"/>
        <v>815.2</v>
      </c>
      <c r="N1297" s="9">
        <f t="shared" si="81"/>
        <v>815.2</v>
      </c>
    </row>
    <row r="1298" spans="1:14" s="8" customFormat="1" ht="33" customHeight="1">
      <c r="A1298" s="44" t="s">
        <v>2122</v>
      </c>
      <c r="C1298" s="47">
        <v>6543001</v>
      </c>
      <c r="D1298" s="56" t="s">
        <v>221</v>
      </c>
      <c r="E1298" s="13" t="s">
        <v>0</v>
      </c>
      <c r="F1298" s="13">
        <v>289</v>
      </c>
      <c r="G1298" s="13">
        <v>25</v>
      </c>
      <c r="H1298" s="14"/>
      <c r="I1298" s="61">
        <v>10.97</v>
      </c>
      <c r="J1298" s="12">
        <f t="shared" si="84"/>
        <v>0</v>
      </c>
      <c r="K1298" s="11">
        <f t="shared" si="82"/>
        <v>10.97</v>
      </c>
      <c r="L1298" s="10"/>
      <c r="M1298" s="9">
        <f t="shared" si="83"/>
        <v>877.6</v>
      </c>
      <c r="N1298" s="9">
        <f t="shared" si="81"/>
        <v>877.6</v>
      </c>
    </row>
    <row r="1299" spans="1:14" s="8" customFormat="1" ht="39.75" customHeight="1">
      <c r="A1299" s="44" t="s">
        <v>2158</v>
      </c>
      <c r="C1299" s="47">
        <v>6585011</v>
      </c>
      <c r="D1299" s="56" t="s">
        <v>1158</v>
      </c>
      <c r="E1299" s="13" t="s">
        <v>0</v>
      </c>
      <c r="F1299" s="13">
        <v>110</v>
      </c>
      <c r="G1299" s="13">
        <v>50</v>
      </c>
      <c r="H1299" s="14"/>
      <c r="I1299" s="61">
        <v>3.35</v>
      </c>
      <c r="J1299" s="12">
        <f t="shared" si="84"/>
        <v>0</v>
      </c>
      <c r="K1299" s="11">
        <f t="shared" si="82"/>
        <v>3.35</v>
      </c>
      <c r="L1299" s="10"/>
      <c r="M1299" s="9">
        <f t="shared" si="83"/>
        <v>268</v>
      </c>
      <c r="N1299" s="9">
        <f t="shared" si="81"/>
        <v>268</v>
      </c>
    </row>
    <row r="1300" spans="1:14" s="8" customFormat="1" ht="43.5" customHeight="1">
      <c r="A1300" s="44" t="s">
        <v>2159</v>
      </c>
      <c r="C1300" s="47">
        <v>6585014</v>
      </c>
      <c r="D1300" s="56" t="s">
        <v>1159</v>
      </c>
      <c r="E1300" s="13" t="s">
        <v>0</v>
      </c>
      <c r="F1300" s="13">
        <v>295</v>
      </c>
      <c r="G1300" s="13">
        <v>50</v>
      </c>
      <c r="H1300" s="14"/>
      <c r="I1300" s="61">
        <v>8.7100000000000009</v>
      </c>
      <c r="J1300" s="12">
        <f t="shared" si="84"/>
        <v>0</v>
      </c>
      <c r="K1300" s="11">
        <f t="shared" si="82"/>
        <v>8.7100000000000009</v>
      </c>
      <c r="L1300" s="10"/>
      <c r="M1300" s="9">
        <f t="shared" si="83"/>
        <v>696.80000000000007</v>
      </c>
      <c r="N1300" s="9">
        <f t="shared" ref="N1300:N1364" si="85">M1300*(100-J1300)/100</f>
        <v>696.8</v>
      </c>
    </row>
    <row r="1301" spans="1:14" s="8" customFormat="1" ht="27.75" customHeight="1">
      <c r="A1301" s="44" t="s">
        <v>2160</v>
      </c>
      <c r="C1301" s="47">
        <v>6585090</v>
      </c>
      <c r="D1301" s="56" t="s">
        <v>1160</v>
      </c>
      <c r="E1301" s="13" t="s">
        <v>0</v>
      </c>
      <c r="F1301" s="13">
        <v>124</v>
      </c>
      <c r="G1301" s="13">
        <v>50</v>
      </c>
      <c r="H1301" s="14"/>
      <c r="I1301" s="61">
        <v>2.4700000000000002</v>
      </c>
      <c r="J1301" s="12">
        <f t="shared" si="84"/>
        <v>0</v>
      </c>
      <c r="K1301" s="11">
        <f t="shared" si="82"/>
        <v>2.4700000000000002</v>
      </c>
      <c r="L1301" s="70"/>
      <c r="M1301" s="9">
        <f t="shared" si="83"/>
        <v>197.6</v>
      </c>
      <c r="N1301" s="9">
        <f t="shared" si="85"/>
        <v>197.6</v>
      </c>
    </row>
    <row r="1302" spans="1:14" s="8" customFormat="1" ht="33" customHeight="1">
      <c r="A1302" s="44" t="s">
        <v>2161</v>
      </c>
      <c r="C1302" s="47">
        <v>6585135</v>
      </c>
      <c r="D1302" s="56" t="s">
        <v>1161</v>
      </c>
      <c r="E1302" s="13" t="s">
        <v>0</v>
      </c>
      <c r="F1302" s="13">
        <v>97</v>
      </c>
      <c r="G1302" s="13">
        <v>50</v>
      </c>
      <c r="H1302" s="14"/>
      <c r="I1302" s="61">
        <v>3.18</v>
      </c>
      <c r="J1302" s="12">
        <f t="shared" si="84"/>
        <v>0</v>
      </c>
      <c r="K1302" s="11">
        <f t="shared" si="82"/>
        <v>3.18</v>
      </c>
      <c r="L1302" s="70"/>
      <c r="M1302" s="9">
        <f t="shared" si="83"/>
        <v>254.4</v>
      </c>
      <c r="N1302" s="9">
        <f t="shared" si="85"/>
        <v>254.4</v>
      </c>
    </row>
    <row r="1303" spans="1:14" s="8" customFormat="1" ht="42" customHeight="1">
      <c r="A1303" s="44" t="s">
        <v>2162</v>
      </c>
      <c r="C1303" s="47">
        <v>6587011</v>
      </c>
      <c r="D1303" s="56" t="s">
        <v>199</v>
      </c>
      <c r="E1303" s="13" t="s">
        <v>0</v>
      </c>
      <c r="F1303" s="13">
        <v>112</v>
      </c>
      <c r="G1303" s="13">
        <v>50</v>
      </c>
      <c r="H1303" s="14" t="s">
        <v>62</v>
      </c>
      <c r="I1303" s="61">
        <v>23.09</v>
      </c>
      <c r="J1303" s="12">
        <f t="shared" si="84"/>
        <v>0</v>
      </c>
      <c r="K1303" s="11">
        <f t="shared" si="82"/>
        <v>23.09</v>
      </c>
      <c r="L1303" s="10"/>
      <c r="M1303" s="9">
        <f t="shared" si="83"/>
        <v>1847.2</v>
      </c>
      <c r="N1303" s="9">
        <f t="shared" si="85"/>
        <v>1847.2</v>
      </c>
    </row>
    <row r="1304" spans="1:14" s="8" customFormat="1" ht="27" customHeight="1">
      <c r="A1304" s="44" t="s">
        <v>2163</v>
      </c>
      <c r="C1304" s="47">
        <v>6587090</v>
      </c>
      <c r="D1304" s="56" t="s">
        <v>4073</v>
      </c>
      <c r="E1304" s="13" t="s">
        <v>0</v>
      </c>
      <c r="F1304" s="13">
        <v>119</v>
      </c>
      <c r="G1304" s="13">
        <v>50</v>
      </c>
      <c r="H1304" s="14" t="s">
        <v>62</v>
      </c>
      <c r="I1304" s="61">
        <v>11.85</v>
      </c>
      <c r="J1304" s="12">
        <f t="shared" si="84"/>
        <v>0</v>
      </c>
      <c r="K1304" s="11">
        <f t="shared" si="82"/>
        <v>11.85</v>
      </c>
      <c r="L1304" s="10"/>
      <c r="M1304" s="9">
        <f t="shared" si="83"/>
        <v>948</v>
      </c>
      <c r="N1304" s="9">
        <f t="shared" si="85"/>
        <v>948</v>
      </c>
    </row>
    <row r="1305" spans="1:14" s="8" customFormat="1" ht="30" customHeight="1">
      <c r="A1305" s="44" t="s">
        <v>2164</v>
      </c>
      <c r="C1305" s="47">
        <v>6587135</v>
      </c>
      <c r="D1305" s="56" t="s">
        <v>4074</v>
      </c>
      <c r="E1305" s="13" t="s">
        <v>0</v>
      </c>
      <c r="F1305" s="13">
        <v>108</v>
      </c>
      <c r="G1305" s="13">
        <v>50</v>
      </c>
      <c r="H1305" s="14" t="s">
        <v>62</v>
      </c>
      <c r="I1305" s="61">
        <v>13.76</v>
      </c>
      <c r="J1305" s="12">
        <f t="shared" si="84"/>
        <v>0</v>
      </c>
      <c r="K1305" s="11">
        <f t="shared" si="82"/>
        <v>13.76</v>
      </c>
      <c r="L1305" s="10"/>
      <c r="M1305" s="9">
        <f t="shared" si="83"/>
        <v>1100.8</v>
      </c>
      <c r="N1305" s="9">
        <f t="shared" si="85"/>
        <v>1100.8</v>
      </c>
    </row>
    <row r="1306" spans="1:14" s="8" customFormat="1" ht="39.950000000000003" customHeight="1">
      <c r="A1306" s="44" t="s">
        <v>3886</v>
      </c>
      <c r="C1306" s="47">
        <v>6589109</v>
      </c>
      <c r="D1306" s="56" t="s">
        <v>4125</v>
      </c>
      <c r="E1306" s="13" t="s">
        <v>0</v>
      </c>
      <c r="F1306" s="13"/>
      <c r="G1306" s="13">
        <v>1</v>
      </c>
      <c r="H1306" s="14" t="s">
        <v>92</v>
      </c>
      <c r="I1306" s="61">
        <v>68.400000000000006</v>
      </c>
      <c r="J1306" s="12">
        <f t="shared" si="84"/>
        <v>0</v>
      </c>
      <c r="K1306" s="11">
        <f t="shared" si="82"/>
        <v>68.400000000000006</v>
      </c>
      <c r="L1306" s="70"/>
      <c r="M1306" s="9">
        <f t="shared" si="83"/>
        <v>5472</v>
      </c>
      <c r="N1306" s="9">
        <f t="shared" si="85"/>
        <v>5472</v>
      </c>
    </row>
    <row r="1307" spans="1:14" s="8" customFormat="1" ht="39.950000000000003" customHeight="1">
      <c r="A1307" s="44" t="s">
        <v>3899</v>
      </c>
      <c r="C1307" s="47">
        <v>6589100</v>
      </c>
      <c r="D1307" s="56" t="s">
        <v>3898</v>
      </c>
      <c r="E1307" s="13" t="s">
        <v>0</v>
      </c>
      <c r="F1307" s="13">
        <v>2036</v>
      </c>
      <c r="G1307" s="13">
        <v>1</v>
      </c>
      <c r="H1307" s="14" t="s">
        <v>92</v>
      </c>
      <c r="I1307" s="61">
        <v>70.8</v>
      </c>
      <c r="J1307" s="12">
        <f t="shared" si="84"/>
        <v>0</v>
      </c>
      <c r="K1307" s="11">
        <f t="shared" si="82"/>
        <v>70.8</v>
      </c>
      <c r="L1307" s="70"/>
      <c r="M1307" s="9">
        <f t="shared" si="83"/>
        <v>5664</v>
      </c>
      <c r="N1307" s="9">
        <f t="shared" si="85"/>
        <v>5664</v>
      </c>
    </row>
    <row r="1308" spans="1:14" s="8" customFormat="1" ht="39.950000000000003" customHeight="1">
      <c r="A1308" s="44" t="s">
        <v>2800</v>
      </c>
      <c r="C1308" s="47">
        <v>6589110</v>
      </c>
      <c r="D1308" s="56" t="s">
        <v>2805</v>
      </c>
      <c r="E1308" s="13" t="s">
        <v>0</v>
      </c>
      <c r="F1308" s="13">
        <v>1600</v>
      </c>
      <c r="G1308" s="13">
        <v>1</v>
      </c>
      <c r="H1308" s="14" t="s">
        <v>92</v>
      </c>
      <c r="I1308" s="61">
        <v>70.8</v>
      </c>
      <c r="J1308" s="12">
        <f t="shared" si="84"/>
        <v>0</v>
      </c>
      <c r="K1308" s="11">
        <f t="shared" si="82"/>
        <v>70.8</v>
      </c>
      <c r="L1308" s="70"/>
      <c r="M1308" s="9">
        <f t="shared" si="83"/>
        <v>5664</v>
      </c>
      <c r="N1308" s="9">
        <f t="shared" si="85"/>
        <v>5664</v>
      </c>
    </row>
    <row r="1309" spans="1:14" s="8" customFormat="1" ht="42.95" customHeight="1">
      <c r="A1309" s="44" t="s">
        <v>3892</v>
      </c>
      <c r="C1309" s="47">
        <v>6589118</v>
      </c>
      <c r="D1309" s="56" t="s">
        <v>4126</v>
      </c>
      <c r="E1309" s="13" t="s">
        <v>0</v>
      </c>
      <c r="F1309" s="13"/>
      <c r="G1309" s="13">
        <v>1</v>
      </c>
      <c r="H1309" s="14" t="s">
        <v>92</v>
      </c>
      <c r="I1309" s="61">
        <v>60</v>
      </c>
      <c r="J1309" s="12">
        <f t="shared" si="84"/>
        <v>0</v>
      </c>
      <c r="K1309" s="11">
        <f t="shared" si="82"/>
        <v>60</v>
      </c>
      <c r="L1309" s="70"/>
      <c r="M1309" s="9">
        <f t="shared" si="83"/>
        <v>4800</v>
      </c>
      <c r="N1309" s="9">
        <f t="shared" si="85"/>
        <v>4800</v>
      </c>
    </row>
    <row r="1310" spans="1:14" s="8" customFormat="1" ht="42.95" customHeight="1">
      <c r="A1310" s="44" t="s">
        <v>2801</v>
      </c>
      <c r="C1310" s="47">
        <v>6589111</v>
      </c>
      <c r="D1310" s="56" t="s">
        <v>2806</v>
      </c>
      <c r="E1310" s="13" t="s">
        <v>0</v>
      </c>
      <c r="F1310" s="13">
        <v>3060</v>
      </c>
      <c r="G1310" s="13">
        <v>1</v>
      </c>
      <c r="H1310" s="14" t="s">
        <v>92</v>
      </c>
      <c r="I1310" s="61">
        <v>72</v>
      </c>
      <c r="J1310" s="12">
        <f t="shared" si="84"/>
        <v>0</v>
      </c>
      <c r="K1310" s="11">
        <f t="shared" si="82"/>
        <v>72</v>
      </c>
      <c r="L1310" s="70"/>
      <c r="M1310" s="9">
        <f t="shared" si="83"/>
        <v>5760</v>
      </c>
      <c r="N1310" s="9">
        <f t="shared" si="85"/>
        <v>5760</v>
      </c>
    </row>
    <row r="1311" spans="1:14" s="8" customFormat="1" ht="41.1" customHeight="1">
      <c r="A1311" s="44" t="s">
        <v>3891</v>
      </c>
      <c r="C1311" s="47">
        <v>6589108</v>
      </c>
      <c r="D1311" s="56" t="s">
        <v>4127</v>
      </c>
      <c r="E1311" s="13" t="s">
        <v>0</v>
      </c>
      <c r="F1311" s="13"/>
      <c r="G1311" s="13">
        <v>1</v>
      </c>
      <c r="H1311" s="14" t="s">
        <v>92</v>
      </c>
      <c r="I1311" s="61">
        <v>24</v>
      </c>
      <c r="J1311" s="12">
        <f t="shared" si="84"/>
        <v>0</v>
      </c>
      <c r="K1311" s="11">
        <f t="shared" si="82"/>
        <v>24</v>
      </c>
      <c r="L1311" s="70"/>
      <c r="M1311" s="9">
        <f t="shared" si="83"/>
        <v>1920</v>
      </c>
      <c r="N1311" s="9">
        <f t="shared" si="85"/>
        <v>1920</v>
      </c>
    </row>
    <row r="1312" spans="1:14" s="8" customFormat="1" ht="41.1" customHeight="1">
      <c r="A1312" s="44" t="s">
        <v>2802</v>
      </c>
      <c r="C1312" s="47">
        <v>6589112</v>
      </c>
      <c r="D1312" s="56" t="s">
        <v>2807</v>
      </c>
      <c r="E1312" s="13" t="s">
        <v>0</v>
      </c>
      <c r="F1312" s="13">
        <v>720</v>
      </c>
      <c r="G1312" s="13">
        <v>1</v>
      </c>
      <c r="H1312" s="14" t="s">
        <v>92</v>
      </c>
      <c r="I1312" s="61">
        <v>27.6</v>
      </c>
      <c r="J1312" s="12">
        <f t="shared" si="84"/>
        <v>0</v>
      </c>
      <c r="K1312" s="11">
        <f t="shared" si="82"/>
        <v>27.6</v>
      </c>
      <c r="L1312" s="70"/>
      <c r="M1312" s="9">
        <f t="shared" si="83"/>
        <v>2208</v>
      </c>
      <c r="N1312" s="9">
        <f t="shared" si="85"/>
        <v>2208</v>
      </c>
    </row>
    <row r="1313" spans="1:14" s="8" customFormat="1" ht="89.45" customHeight="1">
      <c r="A1313" s="44" t="s">
        <v>3890</v>
      </c>
      <c r="C1313" s="47">
        <v>6589318</v>
      </c>
      <c r="D1313" s="56" t="s">
        <v>4128</v>
      </c>
      <c r="E1313" s="13" t="s">
        <v>0</v>
      </c>
      <c r="F1313" s="13"/>
      <c r="G1313" s="13">
        <v>1</v>
      </c>
      <c r="H1313" s="14" t="s">
        <v>92</v>
      </c>
      <c r="I1313" s="61">
        <v>144</v>
      </c>
      <c r="J1313" s="12">
        <f t="shared" si="84"/>
        <v>0</v>
      </c>
      <c r="K1313" s="11">
        <f t="shared" si="82"/>
        <v>144</v>
      </c>
      <c r="L1313" s="10"/>
      <c r="M1313" s="9">
        <f t="shared" si="83"/>
        <v>11520</v>
      </c>
      <c r="N1313" s="9">
        <f t="shared" si="85"/>
        <v>11520</v>
      </c>
    </row>
    <row r="1314" spans="1:14" s="8" customFormat="1" ht="89.45" customHeight="1">
      <c r="A1314" s="44" t="s">
        <v>2803</v>
      </c>
      <c r="C1314" s="47">
        <v>6589300</v>
      </c>
      <c r="D1314" s="56" t="s">
        <v>2808</v>
      </c>
      <c r="E1314" s="13" t="s">
        <v>0</v>
      </c>
      <c r="F1314" s="13">
        <v>4700</v>
      </c>
      <c r="G1314" s="13">
        <v>1</v>
      </c>
      <c r="H1314" s="14" t="s">
        <v>92</v>
      </c>
      <c r="I1314" s="61">
        <v>274.56</v>
      </c>
      <c r="J1314" s="12">
        <f t="shared" si="84"/>
        <v>0</v>
      </c>
      <c r="K1314" s="11">
        <f t="shared" si="82"/>
        <v>274.56</v>
      </c>
      <c r="L1314" s="49"/>
      <c r="M1314" s="9">
        <f t="shared" si="83"/>
        <v>21964.799999999999</v>
      </c>
      <c r="N1314" s="9">
        <f t="shared" si="85"/>
        <v>21964.799999999999</v>
      </c>
    </row>
    <row r="1315" spans="1:14" s="8" customFormat="1" ht="48.6" customHeight="1">
      <c r="A1315" s="44" t="s">
        <v>3889</v>
      </c>
      <c r="C1315" s="47">
        <v>6589119</v>
      </c>
      <c r="D1315" s="56" t="s">
        <v>4129</v>
      </c>
      <c r="E1315" s="13" t="s">
        <v>0</v>
      </c>
      <c r="F1315" s="13"/>
      <c r="G1315" s="13">
        <v>1</v>
      </c>
      <c r="H1315" s="14" t="s">
        <v>92</v>
      </c>
      <c r="I1315" s="61">
        <v>54</v>
      </c>
      <c r="J1315" s="12">
        <f t="shared" si="84"/>
        <v>0</v>
      </c>
      <c r="K1315" s="11">
        <f t="shared" si="82"/>
        <v>54</v>
      </c>
      <c r="L1315" s="113"/>
      <c r="M1315" s="9">
        <f t="shared" si="83"/>
        <v>4320</v>
      </c>
      <c r="N1315" s="9">
        <f t="shared" si="85"/>
        <v>4320</v>
      </c>
    </row>
    <row r="1316" spans="1:14" s="8" customFormat="1" ht="48.6" customHeight="1">
      <c r="A1316" s="44" t="s">
        <v>2804</v>
      </c>
      <c r="C1316" s="47">
        <v>6589911</v>
      </c>
      <c r="D1316" s="56" t="s">
        <v>4075</v>
      </c>
      <c r="E1316" s="13" t="s">
        <v>0</v>
      </c>
      <c r="F1316" s="13">
        <v>1920</v>
      </c>
      <c r="G1316" s="13">
        <v>1</v>
      </c>
      <c r="H1316" s="14" t="s">
        <v>92</v>
      </c>
      <c r="I1316" s="61">
        <v>66</v>
      </c>
      <c r="J1316" s="12">
        <f t="shared" si="84"/>
        <v>0</v>
      </c>
      <c r="K1316" s="11">
        <f t="shared" si="82"/>
        <v>66</v>
      </c>
      <c r="L1316" s="113"/>
      <c r="M1316" s="9">
        <f t="shared" si="83"/>
        <v>5280</v>
      </c>
      <c r="N1316" s="9">
        <f t="shared" si="85"/>
        <v>5280</v>
      </c>
    </row>
    <row r="1317" spans="1:14" s="8" customFormat="1" ht="15" customHeight="1">
      <c r="A1317" s="44" t="s">
        <v>2166</v>
      </c>
      <c r="C1317" s="47">
        <v>6603015</v>
      </c>
      <c r="D1317" s="56" t="s">
        <v>4076</v>
      </c>
      <c r="E1317" s="13" t="s">
        <v>0</v>
      </c>
      <c r="F1317" s="13">
        <v>195</v>
      </c>
      <c r="G1317" s="13">
        <v>20</v>
      </c>
      <c r="H1317" s="14" t="s">
        <v>1</v>
      </c>
      <c r="I1317" s="61">
        <v>8.1999999999999993</v>
      </c>
      <c r="J1317" s="12">
        <f t="shared" si="84"/>
        <v>0</v>
      </c>
      <c r="K1317" s="11">
        <f t="shared" si="82"/>
        <v>8.1999999999999993</v>
      </c>
      <c r="L1317" s="70"/>
      <c r="M1317" s="9">
        <f t="shared" si="83"/>
        <v>656</v>
      </c>
      <c r="N1317" s="9">
        <f t="shared" si="85"/>
        <v>656</v>
      </c>
    </row>
    <row r="1318" spans="1:14" s="8" customFormat="1" ht="15" customHeight="1">
      <c r="A1318" s="44" t="s">
        <v>2167</v>
      </c>
      <c r="C1318" s="47">
        <v>6603019</v>
      </c>
      <c r="D1318" s="56" t="s">
        <v>4077</v>
      </c>
      <c r="E1318" s="13" t="s">
        <v>0</v>
      </c>
      <c r="F1318" s="13">
        <v>240</v>
      </c>
      <c r="G1318" s="13">
        <v>20</v>
      </c>
      <c r="H1318" s="14" t="s">
        <v>1</v>
      </c>
      <c r="I1318" s="61">
        <v>8.19</v>
      </c>
      <c r="J1318" s="12">
        <f t="shared" si="84"/>
        <v>0</v>
      </c>
      <c r="K1318" s="11">
        <f t="shared" si="82"/>
        <v>8.19</v>
      </c>
      <c r="L1318" s="70"/>
      <c r="M1318" s="9">
        <f t="shared" si="83"/>
        <v>655.20000000000005</v>
      </c>
      <c r="N1318" s="9">
        <f t="shared" si="85"/>
        <v>655.20000000000005</v>
      </c>
    </row>
    <row r="1319" spans="1:14" s="8" customFormat="1" ht="15" customHeight="1">
      <c r="A1319" s="44" t="s">
        <v>2168</v>
      </c>
      <c r="C1319" s="47">
        <v>6603115</v>
      </c>
      <c r="D1319" s="56" t="s">
        <v>198</v>
      </c>
      <c r="E1319" s="13" t="s">
        <v>0</v>
      </c>
      <c r="F1319" s="13">
        <v>315</v>
      </c>
      <c r="G1319" s="13">
        <v>20</v>
      </c>
      <c r="H1319" s="14" t="s">
        <v>1</v>
      </c>
      <c r="I1319" s="61">
        <v>11.120000000000001</v>
      </c>
      <c r="J1319" s="12">
        <f t="shared" si="84"/>
        <v>0</v>
      </c>
      <c r="K1319" s="11">
        <f t="shared" si="82"/>
        <v>11.120000000000001</v>
      </c>
      <c r="L1319" s="70"/>
      <c r="M1319" s="9">
        <f t="shared" si="83"/>
        <v>889.6</v>
      </c>
      <c r="N1319" s="9">
        <f t="shared" si="85"/>
        <v>889.6</v>
      </c>
    </row>
    <row r="1320" spans="1:14" s="8" customFormat="1" ht="15" customHeight="1">
      <c r="A1320" s="44" t="s">
        <v>2169</v>
      </c>
      <c r="C1320" s="47">
        <v>6603120</v>
      </c>
      <c r="D1320" s="56" t="s">
        <v>197</v>
      </c>
      <c r="E1320" s="13" t="s">
        <v>0</v>
      </c>
      <c r="F1320" s="13">
        <v>354</v>
      </c>
      <c r="G1320" s="13">
        <v>20</v>
      </c>
      <c r="H1320" s="14" t="s">
        <v>1</v>
      </c>
      <c r="I1320" s="61">
        <v>8.86</v>
      </c>
      <c r="J1320" s="12">
        <f t="shared" si="84"/>
        <v>0</v>
      </c>
      <c r="K1320" s="11">
        <f t="shared" si="82"/>
        <v>8.86</v>
      </c>
      <c r="L1320" s="70"/>
      <c r="M1320" s="9">
        <f t="shared" si="83"/>
        <v>708.80000000000007</v>
      </c>
      <c r="N1320" s="9">
        <f t="shared" si="85"/>
        <v>708.8</v>
      </c>
    </row>
    <row r="1321" spans="1:14" s="8" customFormat="1" ht="15" customHeight="1">
      <c r="A1321" s="44" t="s">
        <v>2170</v>
      </c>
      <c r="C1321" s="47">
        <v>6603125</v>
      </c>
      <c r="D1321" s="56" t="s">
        <v>196</v>
      </c>
      <c r="E1321" s="13" t="s">
        <v>0</v>
      </c>
      <c r="F1321" s="13">
        <v>386</v>
      </c>
      <c r="G1321" s="13">
        <v>20</v>
      </c>
      <c r="H1321" s="14" t="s">
        <v>1</v>
      </c>
      <c r="I1321" s="61">
        <v>13.040000000000001</v>
      </c>
      <c r="J1321" s="12">
        <f t="shared" si="84"/>
        <v>0</v>
      </c>
      <c r="K1321" s="11">
        <f t="shared" si="82"/>
        <v>13.040000000000001</v>
      </c>
      <c r="L1321" s="70"/>
      <c r="M1321" s="9">
        <f t="shared" si="83"/>
        <v>1043.2</v>
      </c>
      <c r="N1321" s="9">
        <f t="shared" si="85"/>
        <v>1043.2</v>
      </c>
    </row>
    <row r="1322" spans="1:14" s="8" customFormat="1" ht="15" customHeight="1">
      <c r="A1322" s="44" t="s">
        <v>2171</v>
      </c>
      <c r="C1322" s="47">
        <v>6603130</v>
      </c>
      <c r="D1322" s="56" t="s">
        <v>195</v>
      </c>
      <c r="E1322" s="13" t="s">
        <v>0</v>
      </c>
      <c r="F1322" s="13">
        <v>444</v>
      </c>
      <c r="G1322" s="13">
        <v>20</v>
      </c>
      <c r="H1322" s="14" t="s">
        <v>1</v>
      </c>
      <c r="I1322" s="61">
        <v>9.0299999999999994</v>
      </c>
      <c r="J1322" s="12">
        <f t="shared" si="84"/>
        <v>0</v>
      </c>
      <c r="K1322" s="11">
        <f t="shared" si="82"/>
        <v>9.0299999999999994</v>
      </c>
      <c r="L1322" s="70"/>
      <c r="M1322" s="9">
        <f t="shared" si="83"/>
        <v>722.4</v>
      </c>
      <c r="N1322" s="9">
        <f t="shared" si="85"/>
        <v>722.4</v>
      </c>
    </row>
    <row r="1323" spans="1:14" s="8" customFormat="1" ht="15" customHeight="1">
      <c r="A1323" s="44" t="s">
        <v>2172</v>
      </c>
      <c r="C1323" s="47">
        <v>6603715</v>
      </c>
      <c r="D1323" s="56" t="s">
        <v>1163</v>
      </c>
      <c r="E1323" s="13" t="s">
        <v>0</v>
      </c>
      <c r="F1323" s="13">
        <v>244</v>
      </c>
      <c r="G1323" s="13">
        <v>20</v>
      </c>
      <c r="H1323" s="14" t="s">
        <v>1</v>
      </c>
      <c r="I1323" s="61">
        <v>9.0299999999999994</v>
      </c>
      <c r="J1323" s="12">
        <f t="shared" si="84"/>
        <v>0</v>
      </c>
      <c r="K1323" s="11">
        <f t="shared" si="82"/>
        <v>9.0299999999999994</v>
      </c>
      <c r="L1323" s="70"/>
      <c r="M1323" s="9">
        <f t="shared" si="83"/>
        <v>722.4</v>
      </c>
      <c r="N1323" s="9">
        <f t="shared" si="85"/>
        <v>722.4</v>
      </c>
    </row>
    <row r="1324" spans="1:14" s="8" customFormat="1" ht="15" customHeight="1">
      <c r="A1324" s="44" t="s">
        <v>2173</v>
      </c>
      <c r="C1324" s="47">
        <v>6603720</v>
      </c>
      <c r="D1324" s="56" t="s">
        <v>1164</v>
      </c>
      <c r="E1324" s="13" t="s">
        <v>0</v>
      </c>
      <c r="F1324" s="13">
        <v>296</v>
      </c>
      <c r="G1324" s="13">
        <v>20</v>
      </c>
      <c r="H1324" s="14" t="s">
        <v>1</v>
      </c>
      <c r="I1324" s="61">
        <v>9.0299999999999994</v>
      </c>
      <c r="J1324" s="12">
        <f t="shared" si="84"/>
        <v>0</v>
      </c>
      <c r="K1324" s="11">
        <f t="shared" si="82"/>
        <v>9.0299999999999994</v>
      </c>
      <c r="L1324" s="70"/>
      <c r="M1324" s="9">
        <f t="shared" si="83"/>
        <v>722.4</v>
      </c>
      <c r="N1324" s="9">
        <f t="shared" si="85"/>
        <v>722.4</v>
      </c>
    </row>
    <row r="1325" spans="1:14" s="8" customFormat="1" ht="15" customHeight="1">
      <c r="A1325" s="44" t="s">
        <v>2174</v>
      </c>
      <c r="C1325" s="47">
        <v>6603725</v>
      </c>
      <c r="D1325" s="56" t="s">
        <v>1165</v>
      </c>
      <c r="E1325" s="13" t="s">
        <v>0</v>
      </c>
      <c r="F1325" s="13">
        <v>340</v>
      </c>
      <c r="G1325" s="13">
        <v>20</v>
      </c>
      <c r="H1325" s="14" t="s">
        <v>1</v>
      </c>
      <c r="I1325" s="61">
        <v>10.950000000000001</v>
      </c>
      <c r="J1325" s="12">
        <f t="shared" si="84"/>
        <v>0</v>
      </c>
      <c r="K1325" s="11">
        <f t="shared" si="82"/>
        <v>10.950000000000001</v>
      </c>
      <c r="L1325" s="70"/>
      <c r="M1325" s="9">
        <f t="shared" si="83"/>
        <v>876</v>
      </c>
      <c r="N1325" s="9">
        <f t="shared" si="85"/>
        <v>876</v>
      </c>
    </row>
    <row r="1326" spans="1:14" s="8" customFormat="1" ht="15" customHeight="1">
      <c r="A1326" s="44" t="s">
        <v>2175</v>
      </c>
      <c r="C1326" s="47">
        <v>6603215</v>
      </c>
      <c r="D1326" s="56" t="s">
        <v>194</v>
      </c>
      <c r="E1326" s="13" t="s">
        <v>0</v>
      </c>
      <c r="F1326" s="13">
        <v>386</v>
      </c>
      <c r="G1326" s="13">
        <v>20</v>
      </c>
      <c r="H1326" s="14" t="s">
        <v>1</v>
      </c>
      <c r="I1326" s="61">
        <v>9.0299999999999994</v>
      </c>
      <c r="J1326" s="12">
        <f t="shared" si="84"/>
        <v>0</v>
      </c>
      <c r="K1326" s="11">
        <f t="shared" si="82"/>
        <v>9.0299999999999994</v>
      </c>
      <c r="L1326" s="70"/>
      <c r="M1326" s="9">
        <f t="shared" si="83"/>
        <v>722.4</v>
      </c>
      <c r="N1326" s="9">
        <f t="shared" si="85"/>
        <v>722.4</v>
      </c>
    </row>
    <row r="1327" spans="1:14" s="8" customFormat="1" ht="15" customHeight="1">
      <c r="A1327" s="44" t="s">
        <v>2176</v>
      </c>
      <c r="C1327" s="47">
        <v>6603220</v>
      </c>
      <c r="D1327" s="56" t="s">
        <v>193</v>
      </c>
      <c r="E1327" s="13" t="s">
        <v>0</v>
      </c>
      <c r="F1327" s="13">
        <v>460</v>
      </c>
      <c r="G1327" s="13">
        <v>10</v>
      </c>
      <c r="H1327" s="14" t="s">
        <v>1</v>
      </c>
      <c r="I1327" s="61">
        <v>9.02</v>
      </c>
      <c r="J1327" s="12">
        <f t="shared" si="84"/>
        <v>0</v>
      </c>
      <c r="K1327" s="11">
        <f t="shared" si="82"/>
        <v>9.02</v>
      </c>
      <c r="L1327" s="70"/>
      <c r="M1327" s="9">
        <f t="shared" si="83"/>
        <v>721.6</v>
      </c>
      <c r="N1327" s="9">
        <f t="shared" si="85"/>
        <v>721.6</v>
      </c>
    </row>
    <row r="1328" spans="1:14" s="8" customFormat="1" ht="15" customHeight="1">
      <c r="A1328" s="44" t="s">
        <v>2177</v>
      </c>
      <c r="C1328" s="47">
        <v>6603225</v>
      </c>
      <c r="D1328" s="56" t="s">
        <v>192</v>
      </c>
      <c r="E1328" s="13" t="s">
        <v>0</v>
      </c>
      <c r="F1328" s="13">
        <v>498</v>
      </c>
      <c r="G1328" s="13">
        <v>10</v>
      </c>
      <c r="H1328" s="14" t="s">
        <v>1</v>
      </c>
      <c r="I1328" s="61">
        <v>10.050000000000001</v>
      </c>
      <c r="J1328" s="12">
        <f t="shared" si="84"/>
        <v>0</v>
      </c>
      <c r="K1328" s="11">
        <f t="shared" si="82"/>
        <v>10.050000000000001</v>
      </c>
      <c r="L1328" s="70"/>
      <c r="M1328" s="9">
        <f t="shared" si="83"/>
        <v>804</v>
      </c>
      <c r="N1328" s="9">
        <f t="shared" si="85"/>
        <v>804</v>
      </c>
    </row>
    <row r="1329" spans="1:14" s="8" customFormat="1" ht="15" customHeight="1">
      <c r="A1329" s="44" t="s">
        <v>2178</v>
      </c>
      <c r="C1329" s="47">
        <v>6603230</v>
      </c>
      <c r="D1329" s="56" t="s">
        <v>191</v>
      </c>
      <c r="E1329" s="13" t="s">
        <v>0</v>
      </c>
      <c r="F1329" s="13">
        <v>560</v>
      </c>
      <c r="G1329" s="13">
        <v>10</v>
      </c>
      <c r="H1329" s="14" t="s">
        <v>1</v>
      </c>
      <c r="I1329" s="61">
        <v>9.0299999999999994</v>
      </c>
      <c r="J1329" s="12">
        <f t="shared" si="84"/>
        <v>0</v>
      </c>
      <c r="K1329" s="11">
        <f t="shared" si="82"/>
        <v>9.0299999999999994</v>
      </c>
      <c r="L1329" s="70"/>
      <c r="M1329" s="9">
        <f t="shared" si="83"/>
        <v>722.4</v>
      </c>
      <c r="N1329" s="9">
        <f t="shared" si="85"/>
        <v>722.4</v>
      </c>
    </row>
    <row r="1330" spans="1:14" s="8" customFormat="1" ht="15" customHeight="1">
      <c r="A1330" s="44" t="s">
        <v>2179</v>
      </c>
      <c r="C1330" s="47">
        <v>6603240</v>
      </c>
      <c r="D1330" s="56" t="s">
        <v>190</v>
      </c>
      <c r="E1330" s="13" t="s">
        <v>0</v>
      </c>
      <c r="F1330" s="13">
        <v>690</v>
      </c>
      <c r="G1330" s="13">
        <v>20</v>
      </c>
      <c r="H1330" s="14" t="s">
        <v>1</v>
      </c>
      <c r="I1330" s="61">
        <v>12.540000000000001</v>
      </c>
      <c r="J1330" s="12">
        <f t="shared" si="84"/>
        <v>0</v>
      </c>
      <c r="K1330" s="11">
        <f t="shared" si="82"/>
        <v>12.540000000000001</v>
      </c>
      <c r="L1330" s="70"/>
      <c r="M1330" s="9">
        <f t="shared" si="83"/>
        <v>1003.2</v>
      </c>
      <c r="N1330" s="9">
        <f t="shared" si="85"/>
        <v>1003.2</v>
      </c>
    </row>
    <row r="1331" spans="1:14" s="8" customFormat="1" ht="15" customHeight="1">
      <c r="A1331" s="44" t="s">
        <v>2180</v>
      </c>
      <c r="C1331" s="47">
        <v>6603245</v>
      </c>
      <c r="D1331" s="56" t="s">
        <v>189</v>
      </c>
      <c r="E1331" s="13" t="s">
        <v>0</v>
      </c>
      <c r="F1331" s="13">
        <v>808</v>
      </c>
      <c r="G1331" s="13">
        <v>20</v>
      </c>
      <c r="H1331" s="14" t="s">
        <v>1</v>
      </c>
      <c r="I1331" s="61">
        <v>16.96</v>
      </c>
      <c r="J1331" s="12">
        <f t="shared" si="84"/>
        <v>0</v>
      </c>
      <c r="K1331" s="11">
        <f t="shared" si="82"/>
        <v>16.96</v>
      </c>
      <c r="L1331" s="70"/>
      <c r="M1331" s="9">
        <f t="shared" si="83"/>
        <v>1356.8</v>
      </c>
      <c r="N1331" s="9">
        <f t="shared" si="85"/>
        <v>1356.8</v>
      </c>
    </row>
    <row r="1332" spans="1:14" s="8" customFormat="1" ht="15" customHeight="1">
      <c r="A1332" s="44" t="s">
        <v>2181</v>
      </c>
      <c r="C1332" s="47">
        <v>6603250</v>
      </c>
      <c r="D1332" s="56" t="s">
        <v>188</v>
      </c>
      <c r="E1332" s="13" t="s">
        <v>0</v>
      </c>
      <c r="F1332" s="13">
        <v>814</v>
      </c>
      <c r="G1332" s="13">
        <v>20</v>
      </c>
      <c r="H1332" s="14" t="s">
        <v>1</v>
      </c>
      <c r="I1332" s="61">
        <v>15.14</v>
      </c>
      <c r="J1332" s="12">
        <f t="shared" si="84"/>
        <v>0</v>
      </c>
      <c r="K1332" s="11">
        <f t="shared" si="82"/>
        <v>15.14</v>
      </c>
      <c r="L1332" s="70"/>
      <c r="M1332" s="9">
        <f t="shared" si="83"/>
        <v>1211.2</v>
      </c>
      <c r="N1332" s="9">
        <f t="shared" si="85"/>
        <v>1211.2</v>
      </c>
    </row>
    <row r="1333" spans="1:14" s="8" customFormat="1" ht="15" customHeight="1">
      <c r="A1333" s="44" t="s">
        <v>2182</v>
      </c>
      <c r="C1333" s="47">
        <v>66036820</v>
      </c>
      <c r="D1333" s="56" t="s">
        <v>187</v>
      </c>
      <c r="E1333" s="13" t="s">
        <v>0</v>
      </c>
      <c r="F1333" s="13">
        <v>540</v>
      </c>
      <c r="G1333" s="13">
        <v>10</v>
      </c>
      <c r="H1333" s="14" t="s">
        <v>1</v>
      </c>
      <c r="I1333" s="61">
        <v>13.49</v>
      </c>
      <c r="J1333" s="12">
        <f t="shared" si="84"/>
        <v>0</v>
      </c>
      <c r="K1333" s="11">
        <f t="shared" si="82"/>
        <v>13.49</v>
      </c>
      <c r="L1333" s="70"/>
      <c r="M1333" s="9">
        <f t="shared" si="83"/>
        <v>1079.2</v>
      </c>
      <c r="N1333" s="9">
        <f t="shared" si="85"/>
        <v>1079.2</v>
      </c>
    </row>
    <row r="1334" spans="1:14" s="8" customFormat="1" ht="15" customHeight="1">
      <c r="A1334" s="44" t="s">
        <v>2183</v>
      </c>
      <c r="C1334" s="47">
        <v>66036825</v>
      </c>
      <c r="D1334" s="56" t="s">
        <v>186</v>
      </c>
      <c r="E1334" s="13" t="s">
        <v>0</v>
      </c>
      <c r="F1334" s="13">
        <v>618</v>
      </c>
      <c r="G1334" s="13">
        <v>10</v>
      </c>
      <c r="H1334" s="14" t="s">
        <v>1</v>
      </c>
      <c r="I1334" s="61">
        <v>18.12</v>
      </c>
      <c r="J1334" s="12">
        <f t="shared" si="84"/>
        <v>0</v>
      </c>
      <c r="K1334" s="11">
        <f t="shared" si="82"/>
        <v>18.12</v>
      </c>
      <c r="L1334" s="70"/>
      <c r="M1334" s="9">
        <f t="shared" si="83"/>
        <v>1449.6000000000001</v>
      </c>
      <c r="N1334" s="9">
        <f t="shared" si="85"/>
        <v>1449.6</v>
      </c>
    </row>
    <row r="1335" spans="1:14" s="8" customFormat="1" ht="15" customHeight="1">
      <c r="A1335" s="44" t="s">
        <v>2184</v>
      </c>
      <c r="C1335" s="47">
        <v>66036835</v>
      </c>
      <c r="D1335" s="56" t="s">
        <v>185</v>
      </c>
      <c r="E1335" s="13" t="s">
        <v>0</v>
      </c>
      <c r="F1335" s="13">
        <v>774</v>
      </c>
      <c r="G1335" s="13">
        <v>10</v>
      </c>
      <c r="H1335" s="14" t="s">
        <v>1</v>
      </c>
      <c r="I1335" s="61">
        <v>18.57</v>
      </c>
      <c r="J1335" s="12">
        <f t="shared" si="84"/>
        <v>0</v>
      </c>
      <c r="K1335" s="11">
        <f t="shared" si="82"/>
        <v>18.57</v>
      </c>
      <c r="L1335" s="70"/>
      <c r="M1335" s="9">
        <f t="shared" si="83"/>
        <v>1485.6000000000001</v>
      </c>
      <c r="N1335" s="9">
        <f t="shared" si="85"/>
        <v>1485.6</v>
      </c>
    </row>
    <row r="1336" spans="1:14" s="8" customFormat="1" ht="15" customHeight="1">
      <c r="A1336" s="44" t="s">
        <v>2185</v>
      </c>
      <c r="C1336" s="47">
        <v>66036840</v>
      </c>
      <c r="D1336" s="56" t="s">
        <v>184</v>
      </c>
      <c r="E1336" s="13" t="s">
        <v>0</v>
      </c>
      <c r="F1336" s="13">
        <v>871</v>
      </c>
      <c r="G1336" s="13">
        <v>10</v>
      </c>
      <c r="H1336" s="14" t="s">
        <v>1</v>
      </c>
      <c r="I1336" s="61">
        <v>22.82</v>
      </c>
      <c r="J1336" s="12">
        <f t="shared" si="84"/>
        <v>0</v>
      </c>
      <c r="K1336" s="11">
        <f t="shared" si="82"/>
        <v>22.82</v>
      </c>
      <c r="L1336" s="70"/>
      <c r="M1336" s="9">
        <f t="shared" si="83"/>
        <v>1825.6000000000001</v>
      </c>
      <c r="N1336" s="9">
        <f t="shared" si="85"/>
        <v>1825.6</v>
      </c>
    </row>
    <row r="1337" spans="1:14" s="8" customFormat="1" ht="15" customHeight="1">
      <c r="A1337" s="44" t="s">
        <v>2186</v>
      </c>
      <c r="C1337" s="47">
        <v>66036850</v>
      </c>
      <c r="D1337" s="56" t="s">
        <v>183</v>
      </c>
      <c r="E1337" s="13" t="s">
        <v>0</v>
      </c>
      <c r="F1337" s="13">
        <v>1032</v>
      </c>
      <c r="G1337" s="13">
        <v>10</v>
      </c>
      <c r="H1337" s="14" t="s">
        <v>1</v>
      </c>
      <c r="I1337" s="61">
        <v>27.45</v>
      </c>
      <c r="J1337" s="12">
        <f t="shared" si="84"/>
        <v>0</v>
      </c>
      <c r="K1337" s="11">
        <f t="shared" si="82"/>
        <v>27.45</v>
      </c>
      <c r="L1337" s="70"/>
      <c r="M1337" s="9">
        <f t="shared" si="83"/>
        <v>2196</v>
      </c>
      <c r="N1337" s="9">
        <f t="shared" si="85"/>
        <v>2196</v>
      </c>
    </row>
    <row r="1338" spans="1:14" s="8" customFormat="1" ht="15" customHeight="1">
      <c r="A1338" s="44" t="s">
        <v>2187</v>
      </c>
      <c r="C1338" s="47">
        <v>66036860</v>
      </c>
      <c r="D1338" s="56" t="s">
        <v>182</v>
      </c>
      <c r="E1338" s="13" t="s">
        <v>0</v>
      </c>
      <c r="F1338" s="13">
        <v>1196</v>
      </c>
      <c r="G1338" s="13">
        <v>8</v>
      </c>
      <c r="H1338" s="14" t="s">
        <v>1</v>
      </c>
      <c r="I1338" s="61">
        <v>33.090000000000003</v>
      </c>
      <c r="J1338" s="12">
        <f t="shared" si="84"/>
        <v>0</v>
      </c>
      <c r="K1338" s="11">
        <f t="shared" si="82"/>
        <v>33.090000000000003</v>
      </c>
      <c r="L1338" s="70"/>
      <c r="M1338" s="9">
        <f t="shared" si="83"/>
        <v>2647.2000000000003</v>
      </c>
      <c r="N1338" s="9">
        <f t="shared" si="85"/>
        <v>2647.2</v>
      </c>
    </row>
    <row r="1339" spans="1:14" s="8" customFormat="1" ht="15" customHeight="1">
      <c r="A1339" s="44" t="s">
        <v>2188</v>
      </c>
      <c r="C1339" s="47">
        <v>66036875</v>
      </c>
      <c r="D1339" s="56" t="s">
        <v>181</v>
      </c>
      <c r="E1339" s="13" t="s">
        <v>0</v>
      </c>
      <c r="F1339" s="13">
        <v>1442</v>
      </c>
      <c r="G1339" s="13">
        <v>1</v>
      </c>
      <c r="H1339" s="14" t="s">
        <v>1</v>
      </c>
      <c r="I1339" s="61">
        <v>42.14</v>
      </c>
      <c r="J1339" s="12">
        <f t="shared" si="84"/>
        <v>0</v>
      </c>
      <c r="K1339" s="11">
        <f t="shared" si="82"/>
        <v>42.14</v>
      </c>
      <c r="L1339" s="70"/>
      <c r="M1339" s="9">
        <f t="shared" si="83"/>
        <v>3371.2000000000003</v>
      </c>
      <c r="N1339" s="9">
        <f t="shared" si="85"/>
        <v>3371.2</v>
      </c>
    </row>
    <row r="1340" spans="1:14" s="8" customFormat="1" ht="15" customHeight="1">
      <c r="A1340" s="44" t="s">
        <v>2189</v>
      </c>
      <c r="C1340" s="47">
        <v>66036805</v>
      </c>
      <c r="D1340" s="56" t="s">
        <v>180</v>
      </c>
      <c r="E1340" s="13" t="s">
        <v>0</v>
      </c>
      <c r="F1340" s="13">
        <v>1942</v>
      </c>
      <c r="G1340" s="13">
        <v>1</v>
      </c>
      <c r="H1340" s="14" t="s">
        <v>1</v>
      </c>
      <c r="I1340" s="61">
        <v>56.9</v>
      </c>
      <c r="J1340" s="12">
        <f t="shared" si="84"/>
        <v>0</v>
      </c>
      <c r="K1340" s="11">
        <f t="shared" si="82"/>
        <v>56.9</v>
      </c>
      <c r="L1340" s="70"/>
      <c r="M1340" s="9">
        <f t="shared" si="83"/>
        <v>4552</v>
      </c>
      <c r="N1340" s="9">
        <f t="shared" si="85"/>
        <v>4552</v>
      </c>
    </row>
    <row r="1341" spans="1:14" s="8" customFormat="1" ht="37.5" customHeight="1">
      <c r="A1341" s="44" t="s">
        <v>2190</v>
      </c>
      <c r="C1341" s="47">
        <v>6603828</v>
      </c>
      <c r="D1341" s="56" t="s">
        <v>768</v>
      </c>
      <c r="E1341" s="13" t="s">
        <v>0</v>
      </c>
      <c r="F1341" s="13">
        <v>674</v>
      </c>
      <c r="G1341" s="13">
        <v>10</v>
      </c>
      <c r="H1341" s="14" t="s">
        <v>1</v>
      </c>
      <c r="I1341" s="61">
        <v>29.48</v>
      </c>
      <c r="J1341" s="12">
        <f t="shared" si="84"/>
        <v>0</v>
      </c>
      <c r="K1341" s="11">
        <f t="shared" si="82"/>
        <v>29.48</v>
      </c>
      <c r="L1341" s="51"/>
      <c r="M1341" s="9">
        <f t="shared" si="83"/>
        <v>2358.4</v>
      </c>
      <c r="N1341" s="9">
        <f t="shared" si="85"/>
        <v>2358.4</v>
      </c>
    </row>
    <row r="1342" spans="1:14" s="8" customFormat="1" ht="37.5" customHeight="1">
      <c r="A1342" s="44" t="s">
        <v>2191</v>
      </c>
      <c r="C1342" s="47">
        <v>6603829</v>
      </c>
      <c r="D1342" s="56" t="s">
        <v>769</v>
      </c>
      <c r="E1342" s="13" t="s">
        <v>0</v>
      </c>
      <c r="F1342" s="13">
        <v>1180</v>
      </c>
      <c r="G1342" s="13">
        <v>10</v>
      </c>
      <c r="H1342" s="14" t="s">
        <v>1</v>
      </c>
      <c r="I1342" s="61">
        <v>47.85</v>
      </c>
      <c r="J1342" s="12">
        <f t="shared" si="84"/>
        <v>0</v>
      </c>
      <c r="K1342" s="11">
        <f t="shared" si="82"/>
        <v>47.85</v>
      </c>
      <c r="L1342" s="51"/>
      <c r="M1342" s="9">
        <f t="shared" si="83"/>
        <v>3828</v>
      </c>
      <c r="N1342" s="9">
        <f t="shared" si="85"/>
        <v>3828</v>
      </c>
    </row>
    <row r="1343" spans="1:14" s="8" customFormat="1" ht="15" customHeight="1">
      <c r="A1343" s="44" t="s">
        <v>2192</v>
      </c>
      <c r="C1343" s="47">
        <v>6603831</v>
      </c>
      <c r="D1343" s="56" t="s">
        <v>179</v>
      </c>
      <c r="E1343" s="13" t="s">
        <v>0</v>
      </c>
      <c r="F1343" s="13">
        <v>500</v>
      </c>
      <c r="G1343" s="13">
        <v>10</v>
      </c>
      <c r="H1343" s="14" t="s">
        <v>1</v>
      </c>
      <c r="I1343" s="61">
        <v>13.18</v>
      </c>
      <c r="J1343" s="12">
        <f t="shared" si="84"/>
        <v>0</v>
      </c>
      <c r="K1343" s="11">
        <f t="shared" si="82"/>
        <v>13.18</v>
      </c>
      <c r="L1343" s="70"/>
      <c r="M1343" s="9">
        <f t="shared" si="83"/>
        <v>1054.4000000000001</v>
      </c>
      <c r="N1343" s="9">
        <f t="shared" si="85"/>
        <v>1054.4000000000001</v>
      </c>
    </row>
    <row r="1344" spans="1:14" s="8" customFormat="1" ht="15" customHeight="1">
      <c r="A1344" s="44" t="s">
        <v>2193</v>
      </c>
      <c r="C1344" s="47">
        <v>6603832</v>
      </c>
      <c r="D1344" s="56" t="s">
        <v>178</v>
      </c>
      <c r="E1344" s="13" t="s">
        <v>0</v>
      </c>
      <c r="F1344" s="13">
        <v>674</v>
      </c>
      <c r="G1344" s="13">
        <v>10</v>
      </c>
      <c r="H1344" s="14" t="s">
        <v>1</v>
      </c>
      <c r="I1344" s="61">
        <v>15.58</v>
      </c>
      <c r="J1344" s="12">
        <f t="shared" si="84"/>
        <v>0</v>
      </c>
      <c r="K1344" s="11">
        <f t="shared" si="82"/>
        <v>15.58</v>
      </c>
      <c r="L1344" s="70"/>
      <c r="M1344" s="9">
        <f t="shared" si="83"/>
        <v>1246.4000000000001</v>
      </c>
      <c r="N1344" s="9">
        <f t="shared" si="85"/>
        <v>1246.4000000000001</v>
      </c>
    </row>
    <row r="1345" spans="1:14" s="8" customFormat="1" ht="15" customHeight="1">
      <c r="A1345" s="44" t="s">
        <v>2194</v>
      </c>
      <c r="C1345" s="47">
        <v>6603833</v>
      </c>
      <c r="D1345" s="56" t="s">
        <v>177</v>
      </c>
      <c r="E1345" s="13" t="s">
        <v>0</v>
      </c>
      <c r="F1345" s="13">
        <v>900</v>
      </c>
      <c r="G1345" s="13">
        <v>20</v>
      </c>
      <c r="H1345" s="14" t="s">
        <v>1</v>
      </c>
      <c r="I1345" s="61">
        <v>22.56</v>
      </c>
      <c r="J1345" s="12">
        <f t="shared" si="84"/>
        <v>0</v>
      </c>
      <c r="K1345" s="11">
        <f t="shared" si="82"/>
        <v>22.56</v>
      </c>
      <c r="L1345" s="70"/>
      <c r="M1345" s="9">
        <f t="shared" si="83"/>
        <v>1804.8</v>
      </c>
      <c r="N1345" s="9">
        <f t="shared" si="85"/>
        <v>1804.8</v>
      </c>
    </row>
    <row r="1346" spans="1:14" s="8" customFormat="1" ht="15" customHeight="1">
      <c r="A1346" s="44" t="s">
        <v>2195</v>
      </c>
      <c r="C1346" s="47">
        <v>6603834</v>
      </c>
      <c r="D1346" s="56" t="s">
        <v>176</v>
      </c>
      <c r="E1346" s="13" t="s">
        <v>0</v>
      </c>
      <c r="F1346" s="13">
        <v>1180</v>
      </c>
      <c r="G1346" s="13">
        <v>10</v>
      </c>
      <c r="H1346" s="14" t="s">
        <v>1</v>
      </c>
      <c r="I1346" s="61">
        <v>34.61</v>
      </c>
      <c r="J1346" s="12">
        <f t="shared" si="84"/>
        <v>0</v>
      </c>
      <c r="K1346" s="11">
        <f t="shared" si="82"/>
        <v>34.61</v>
      </c>
      <c r="L1346" s="70"/>
      <c r="M1346" s="9">
        <f t="shared" si="83"/>
        <v>2768.8</v>
      </c>
      <c r="N1346" s="9">
        <f t="shared" si="85"/>
        <v>2768.8</v>
      </c>
    </row>
    <row r="1347" spans="1:14" s="8" customFormat="1" ht="15" customHeight="1">
      <c r="A1347" s="44" t="s">
        <v>2196</v>
      </c>
      <c r="C1347" s="47">
        <v>6603861</v>
      </c>
      <c r="D1347" s="56" t="s">
        <v>175</v>
      </c>
      <c r="E1347" s="13" t="s">
        <v>0</v>
      </c>
      <c r="F1347" s="13">
        <v>648</v>
      </c>
      <c r="G1347" s="13">
        <v>10</v>
      </c>
      <c r="H1347" s="14" t="s">
        <v>1</v>
      </c>
      <c r="I1347" s="61">
        <v>19.25</v>
      </c>
      <c r="J1347" s="12">
        <f t="shared" si="84"/>
        <v>0</v>
      </c>
      <c r="K1347" s="11">
        <f t="shared" si="82"/>
        <v>19.25</v>
      </c>
      <c r="L1347" s="70"/>
      <c r="M1347" s="9">
        <f t="shared" si="83"/>
        <v>1540</v>
      </c>
      <c r="N1347" s="9">
        <f t="shared" si="85"/>
        <v>1540</v>
      </c>
    </row>
    <row r="1348" spans="1:14" s="8" customFormat="1" ht="15" customHeight="1">
      <c r="A1348" s="44" t="s">
        <v>2197</v>
      </c>
      <c r="C1348" s="47">
        <v>6603862</v>
      </c>
      <c r="D1348" s="56" t="s">
        <v>174</v>
      </c>
      <c r="E1348" s="13" t="s">
        <v>0</v>
      </c>
      <c r="F1348" s="13">
        <v>1024</v>
      </c>
      <c r="G1348" s="13">
        <v>10</v>
      </c>
      <c r="H1348" s="14" t="s">
        <v>1</v>
      </c>
      <c r="I1348" s="61">
        <v>21.5</v>
      </c>
      <c r="J1348" s="12">
        <f t="shared" si="84"/>
        <v>0</v>
      </c>
      <c r="K1348" s="11">
        <f t="shared" si="82"/>
        <v>21.5</v>
      </c>
      <c r="L1348" s="70"/>
      <c r="M1348" s="9">
        <f t="shared" si="83"/>
        <v>1720</v>
      </c>
      <c r="N1348" s="9">
        <f t="shared" si="85"/>
        <v>1720</v>
      </c>
    </row>
    <row r="1349" spans="1:14" s="8" customFormat="1" ht="15" customHeight="1">
      <c r="A1349" s="44" t="s">
        <v>2198</v>
      </c>
      <c r="C1349" s="47">
        <v>6603863</v>
      </c>
      <c r="D1349" s="56" t="s">
        <v>173</v>
      </c>
      <c r="E1349" s="13" t="s">
        <v>0</v>
      </c>
      <c r="F1349" s="13">
        <v>1380</v>
      </c>
      <c r="G1349" s="13">
        <v>10</v>
      </c>
      <c r="H1349" s="14" t="s">
        <v>1</v>
      </c>
      <c r="I1349" s="61">
        <v>25.64</v>
      </c>
      <c r="J1349" s="12">
        <f t="shared" si="84"/>
        <v>0</v>
      </c>
      <c r="K1349" s="11">
        <f t="shared" si="82"/>
        <v>25.64</v>
      </c>
      <c r="L1349" s="70"/>
      <c r="M1349" s="9">
        <f t="shared" si="83"/>
        <v>2051.1999999999998</v>
      </c>
      <c r="N1349" s="9">
        <f t="shared" si="85"/>
        <v>2051.1999999999998</v>
      </c>
    </row>
    <row r="1350" spans="1:14" s="8" customFormat="1" ht="15" customHeight="1">
      <c r="A1350" s="44" t="s">
        <v>2199</v>
      </c>
      <c r="C1350" s="47">
        <v>6603864</v>
      </c>
      <c r="D1350" s="56" t="s">
        <v>172</v>
      </c>
      <c r="E1350" s="13" t="s">
        <v>0</v>
      </c>
      <c r="F1350" s="13">
        <v>2063</v>
      </c>
      <c r="G1350" s="13">
        <v>8</v>
      </c>
      <c r="H1350" s="14" t="s">
        <v>1</v>
      </c>
      <c r="I1350" s="61">
        <v>29.060000000000002</v>
      </c>
      <c r="J1350" s="12">
        <f t="shared" si="84"/>
        <v>0</v>
      </c>
      <c r="K1350" s="11">
        <f t="shared" si="82"/>
        <v>29.060000000000002</v>
      </c>
      <c r="L1350" s="70"/>
      <c r="M1350" s="9">
        <f t="shared" si="83"/>
        <v>2324.8000000000002</v>
      </c>
      <c r="N1350" s="9">
        <f t="shared" si="85"/>
        <v>2324.8000000000002</v>
      </c>
    </row>
    <row r="1351" spans="1:14" s="8" customFormat="1" ht="15" customHeight="1">
      <c r="A1351" s="44" t="s">
        <v>2200</v>
      </c>
      <c r="C1351" s="47">
        <v>6603865</v>
      </c>
      <c r="D1351" s="56" t="s">
        <v>171</v>
      </c>
      <c r="E1351" s="13" t="s">
        <v>0</v>
      </c>
      <c r="F1351" s="13">
        <v>2437</v>
      </c>
      <c r="G1351" s="13">
        <v>8</v>
      </c>
      <c r="H1351" s="14" t="s">
        <v>1</v>
      </c>
      <c r="I1351" s="61">
        <v>33.94</v>
      </c>
      <c r="J1351" s="12">
        <f t="shared" si="84"/>
        <v>0</v>
      </c>
      <c r="K1351" s="11">
        <f t="shared" si="82"/>
        <v>33.94</v>
      </c>
      <c r="L1351" s="70"/>
      <c r="M1351" s="9">
        <f t="shared" si="83"/>
        <v>2715.2000000000003</v>
      </c>
      <c r="N1351" s="9">
        <f t="shared" si="85"/>
        <v>2715.2</v>
      </c>
    </row>
    <row r="1352" spans="1:14" s="8" customFormat="1" ht="15" customHeight="1">
      <c r="A1352" s="44" t="s">
        <v>2201</v>
      </c>
      <c r="C1352" s="47">
        <v>6603866</v>
      </c>
      <c r="D1352" s="56" t="s">
        <v>170</v>
      </c>
      <c r="E1352" s="13" t="s">
        <v>0</v>
      </c>
      <c r="F1352" s="13">
        <v>2690</v>
      </c>
      <c r="G1352" s="13">
        <v>1</v>
      </c>
      <c r="H1352" s="14" t="s">
        <v>1</v>
      </c>
      <c r="I1352" s="61">
        <v>59.97</v>
      </c>
      <c r="J1352" s="12">
        <f t="shared" si="84"/>
        <v>0</v>
      </c>
      <c r="K1352" s="11">
        <f t="shared" si="82"/>
        <v>59.97</v>
      </c>
      <c r="L1352" s="70"/>
      <c r="M1352" s="9">
        <f t="shared" si="83"/>
        <v>4797.6000000000004</v>
      </c>
      <c r="N1352" s="9">
        <f t="shared" si="85"/>
        <v>4797.6000000000004</v>
      </c>
    </row>
    <row r="1353" spans="1:14" s="8" customFormat="1" ht="15" customHeight="1">
      <c r="A1353" s="44" t="s">
        <v>2202</v>
      </c>
      <c r="C1353" s="47">
        <v>6603867</v>
      </c>
      <c r="D1353" s="56" t="s">
        <v>169</v>
      </c>
      <c r="E1353" s="13" t="s">
        <v>0</v>
      </c>
      <c r="F1353" s="13">
        <v>3167</v>
      </c>
      <c r="G1353" s="13">
        <v>1</v>
      </c>
      <c r="H1353" s="14" t="s">
        <v>1</v>
      </c>
      <c r="I1353" s="61">
        <v>79.91</v>
      </c>
      <c r="J1353" s="12">
        <f t="shared" si="84"/>
        <v>0</v>
      </c>
      <c r="K1353" s="11">
        <f t="shared" si="82"/>
        <v>79.91</v>
      </c>
      <c r="L1353" s="70"/>
      <c r="M1353" s="9">
        <f t="shared" si="83"/>
        <v>6392.8</v>
      </c>
      <c r="N1353" s="9">
        <f t="shared" si="85"/>
        <v>6392.8</v>
      </c>
    </row>
    <row r="1354" spans="1:14" s="8" customFormat="1" ht="15" customHeight="1">
      <c r="A1354" s="44" t="s">
        <v>2203</v>
      </c>
      <c r="C1354" s="47">
        <v>6603870</v>
      </c>
      <c r="D1354" s="56" t="s">
        <v>168</v>
      </c>
      <c r="E1354" s="13" t="s">
        <v>0</v>
      </c>
      <c r="F1354" s="13">
        <v>779</v>
      </c>
      <c r="G1354" s="13">
        <v>10</v>
      </c>
      <c r="H1354" s="14" t="s">
        <v>1</v>
      </c>
      <c r="I1354" s="61">
        <v>21.5</v>
      </c>
      <c r="J1354" s="12">
        <f t="shared" si="84"/>
        <v>0</v>
      </c>
      <c r="K1354" s="11">
        <f t="shared" si="82"/>
        <v>21.5</v>
      </c>
      <c r="L1354" s="70"/>
      <c r="M1354" s="9">
        <f t="shared" si="83"/>
        <v>1720</v>
      </c>
      <c r="N1354" s="9">
        <f t="shared" si="85"/>
        <v>1720</v>
      </c>
    </row>
    <row r="1355" spans="1:14" s="8" customFormat="1" ht="15" customHeight="1">
      <c r="A1355" s="44" t="s">
        <v>2204</v>
      </c>
      <c r="C1355" s="47">
        <v>6603871</v>
      </c>
      <c r="D1355" s="56" t="s">
        <v>167</v>
      </c>
      <c r="E1355" s="13" t="s">
        <v>0</v>
      </c>
      <c r="F1355" s="13">
        <v>1264</v>
      </c>
      <c r="G1355" s="13">
        <v>10</v>
      </c>
      <c r="H1355" s="14" t="s">
        <v>1</v>
      </c>
      <c r="I1355" s="61">
        <v>25.12</v>
      </c>
      <c r="J1355" s="12">
        <f t="shared" si="84"/>
        <v>0</v>
      </c>
      <c r="K1355" s="11">
        <f t="shared" si="82"/>
        <v>25.12</v>
      </c>
      <c r="L1355" s="70"/>
      <c r="M1355" s="9">
        <f t="shared" si="83"/>
        <v>2009.6000000000001</v>
      </c>
      <c r="N1355" s="9">
        <f t="shared" si="85"/>
        <v>2009.6</v>
      </c>
    </row>
    <row r="1356" spans="1:14" s="8" customFormat="1" ht="15" customHeight="1">
      <c r="A1356" s="44" t="s">
        <v>2205</v>
      </c>
      <c r="C1356" s="47">
        <v>6603873</v>
      </c>
      <c r="D1356" s="56" t="s">
        <v>166</v>
      </c>
      <c r="E1356" s="13" t="s">
        <v>0</v>
      </c>
      <c r="F1356" s="13">
        <v>1496</v>
      </c>
      <c r="G1356" s="13">
        <v>10</v>
      </c>
      <c r="H1356" s="14" t="s">
        <v>1</v>
      </c>
      <c r="I1356" s="61">
        <v>29.48</v>
      </c>
      <c r="J1356" s="12">
        <f t="shared" si="84"/>
        <v>0</v>
      </c>
      <c r="K1356" s="11">
        <f t="shared" si="82"/>
        <v>29.48</v>
      </c>
      <c r="L1356" s="70"/>
      <c r="M1356" s="9">
        <f t="shared" si="83"/>
        <v>2358.4</v>
      </c>
      <c r="N1356" s="9">
        <f t="shared" si="85"/>
        <v>2358.4</v>
      </c>
    </row>
    <row r="1357" spans="1:14" s="8" customFormat="1" ht="15" customHeight="1">
      <c r="A1357" s="44" t="s">
        <v>2206</v>
      </c>
      <c r="C1357" s="47">
        <v>6603883</v>
      </c>
      <c r="D1357" s="56" t="s">
        <v>1166</v>
      </c>
      <c r="E1357" s="13" t="s">
        <v>0</v>
      </c>
      <c r="F1357" s="13">
        <v>2750</v>
      </c>
      <c r="G1357" s="13">
        <v>8</v>
      </c>
      <c r="H1357" s="14" t="s">
        <v>1</v>
      </c>
      <c r="I1357" s="61">
        <v>114.93</v>
      </c>
      <c r="J1357" s="12">
        <f t="shared" si="84"/>
        <v>0</v>
      </c>
      <c r="K1357" s="11">
        <f t="shared" si="82"/>
        <v>114.93</v>
      </c>
      <c r="L1357" s="70"/>
      <c r="M1357" s="9">
        <f t="shared" si="83"/>
        <v>9194.4</v>
      </c>
      <c r="N1357" s="9">
        <f t="shared" si="85"/>
        <v>9194.4</v>
      </c>
    </row>
    <row r="1358" spans="1:14" s="8" customFormat="1" ht="15" customHeight="1">
      <c r="A1358" s="44" t="s">
        <v>2207</v>
      </c>
      <c r="C1358" s="47">
        <v>6603884</v>
      </c>
      <c r="D1358" s="56" t="s">
        <v>1167</v>
      </c>
      <c r="E1358" s="13" t="s">
        <v>0</v>
      </c>
      <c r="F1358" s="13">
        <v>3466</v>
      </c>
      <c r="G1358" s="13">
        <v>4</v>
      </c>
      <c r="H1358" s="14" t="s">
        <v>1</v>
      </c>
      <c r="I1358" s="61">
        <v>125.07000000000001</v>
      </c>
      <c r="J1358" s="12">
        <f t="shared" si="84"/>
        <v>0</v>
      </c>
      <c r="K1358" s="11">
        <f t="shared" si="82"/>
        <v>125.07000000000001</v>
      </c>
      <c r="L1358" s="70"/>
      <c r="M1358" s="9">
        <f t="shared" si="83"/>
        <v>10005.6</v>
      </c>
      <c r="N1358" s="9">
        <f t="shared" si="85"/>
        <v>10005.6</v>
      </c>
    </row>
    <row r="1359" spans="1:14" s="8" customFormat="1" ht="15" customHeight="1">
      <c r="A1359" s="44" t="s">
        <v>2208</v>
      </c>
      <c r="C1359" s="47">
        <v>6603885</v>
      </c>
      <c r="D1359" s="56" t="s">
        <v>1168</v>
      </c>
      <c r="E1359" s="13" t="s">
        <v>0</v>
      </c>
      <c r="F1359" s="13">
        <v>4244</v>
      </c>
      <c r="G1359" s="13">
        <v>4</v>
      </c>
      <c r="H1359" s="14" t="s">
        <v>1</v>
      </c>
      <c r="I1359" s="61">
        <v>142.72999999999999</v>
      </c>
      <c r="J1359" s="12">
        <f t="shared" si="84"/>
        <v>0</v>
      </c>
      <c r="K1359" s="11">
        <f t="shared" ref="K1359:K1422" si="86">I1359*((100-J1359)/100)</f>
        <v>142.72999999999999</v>
      </c>
      <c r="L1359" s="70"/>
      <c r="M1359" s="9">
        <f t="shared" ref="M1359:M1422" si="87">_xlfn.CEILING.MATH(I1359*$N$2,0.02)</f>
        <v>11418.4</v>
      </c>
      <c r="N1359" s="9">
        <f t="shared" si="85"/>
        <v>11418.4</v>
      </c>
    </row>
    <row r="1360" spans="1:14" s="8" customFormat="1" ht="15" customHeight="1">
      <c r="A1360" s="44" t="s">
        <v>2209</v>
      </c>
      <c r="C1360" s="47">
        <v>6603886</v>
      </c>
      <c r="D1360" s="56" t="s">
        <v>1169</v>
      </c>
      <c r="E1360" s="13" t="s">
        <v>0</v>
      </c>
      <c r="F1360" s="13">
        <v>5700</v>
      </c>
      <c r="G1360" s="13">
        <v>1</v>
      </c>
      <c r="H1360" s="14" t="s">
        <v>1</v>
      </c>
      <c r="I1360" s="61">
        <v>175.56</v>
      </c>
      <c r="J1360" s="12">
        <f t="shared" si="84"/>
        <v>0</v>
      </c>
      <c r="K1360" s="11">
        <f t="shared" si="86"/>
        <v>175.56</v>
      </c>
      <c r="L1360" s="70"/>
      <c r="M1360" s="9">
        <f t="shared" si="87"/>
        <v>14044.800000000001</v>
      </c>
      <c r="N1360" s="9">
        <f t="shared" si="85"/>
        <v>14044.8</v>
      </c>
    </row>
    <row r="1361" spans="1:14" s="8" customFormat="1" ht="16.5" customHeight="1">
      <c r="A1361" s="44" t="s">
        <v>2210</v>
      </c>
      <c r="C1361" s="47">
        <v>6603923</v>
      </c>
      <c r="D1361" s="56" t="s">
        <v>1170</v>
      </c>
      <c r="E1361" s="13" t="s">
        <v>0</v>
      </c>
      <c r="F1361" s="13">
        <v>850</v>
      </c>
      <c r="G1361" s="13">
        <v>10</v>
      </c>
      <c r="H1361" s="14" t="s">
        <v>1</v>
      </c>
      <c r="I1361" s="61">
        <v>21.5</v>
      </c>
      <c r="J1361" s="12">
        <f t="shared" ref="J1361:J1424" si="88">$J$13</f>
        <v>0</v>
      </c>
      <c r="K1361" s="11">
        <f t="shared" si="86"/>
        <v>21.5</v>
      </c>
      <c r="L1361" s="70"/>
      <c r="M1361" s="9">
        <f t="shared" si="87"/>
        <v>1720</v>
      </c>
      <c r="N1361" s="9">
        <f t="shared" si="85"/>
        <v>1720</v>
      </c>
    </row>
    <row r="1362" spans="1:14" s="8" customFormat="1" ht="16.5" customHeight="1">
      <c r="A1362" s="44" t="s">
        <v>2211</v>
      </c>
      <c r="C1362" s="47">
        <v>6603926</v>
      </c>
      <c r="D1362" s="56" t="s">
        <v>1171</v>
      </c>
      <c r="E1362" s="13" t="s">
        <v>0</v>
      </c>
      <c r="F1362" s="13">
        <v>1150</v>
      </c>
      <c r="G1362" s="13">
        <v>10</v>
      </c>
      <c r="H1362" s="14" t="s">
        <v>1</v>
      </c>
      <c r="I1362" s="61">
        <v>25.16</v>
      </c>
      <c r="J1362" s="12">
        <f t="shared" si="88"/>
        <v>0</v>
      </c>
      <c r="K1362" s="11">
        <f t="shared" si="86"/>
        <v>25.16</v>
      </c>
      <c r="L1362" s="70"/>
      <c r="M1362" s="9">
        <f t="shared" si="87"/>
        <v>2012.8</v>
      </c>
      <c r="N1362" s="9">
        <f t="shared" si="85"/>
        <v>2012.8</v>
      </c>
    </row>
    <row r="1363" spans="1:14" s="8" customFormat="1" ht="16.5" customHeight="1">
      <c r="A1363" s="44" t="s">
        <v>2212</v>
      </c>
      <c r="C1363" s="47">
        <v>6603928</v>
      </c>
      <c r="D1363" s="56" t="s">
        <v>1172</v>
      </c>
      <c r="E1363" s="13" t="s">
        <v>0</v>
      </c>
      <c r="F1363" s="13">
        <v>1460</v>
      </c>
      <c r="G1363" s="13">
        <v>8</v>
      </c>
      <c r="H1363" s="14" t="s">
        <v>1</v>
      </c>
      <c r="I1363" s="61">
        <v>29.060000000000002</v>
      </c>
      <c r="J1363" s="12">
        <f t="shared" si="88"/>
        <v>0</v>
      </c>
      <c r="K1363" s="11">
        <f t="shared" si="86"/>
        <v>29.060000000000002</v>
      </c>
      <c r="L1363" s="70"/>
      <c r="M1363" s="9">
        <f t="shared" si="87"/>
        <v>2324.8000000000002</v>
      </c>
      <c r="N1363" s="9">
        <f t="shared" si="85"/>
        <v>2324.8000000000002</v>
      </c>
    </row>
    <row r="1364" spans="1:14" s="8" customFormat="1" ht="44.25" customHeight="1">
      <c r="A1364" s="44" t="s">
        <v>2213</v>
      </c>
      <c r="C1364" s="47">
        <v>6607120</v>
      </c>
      <c r="D1364" s="56" t="s">
        <v>165</v>
      </c>
      <c r="E1364" s="13" t="s">
        <v>0</v>
      </c>
      <c r="F1364" s="13">
        <v>350</v>
      </c>
      <c r="G1364" s="13">
        <v>20</v>
      </c>
      <c r="H1364" s="14" t="s">
        <v>62</v>
      </c>
      <c r="I1364" s="61">
        <v>52.94</v>
      </c>
      <c r="J1364" s="12">
        <f t="shared" si="88"/>
        <v>0</v>
      </c>
      <c r="K1364" s="11">
        <f t="shared" si="86"/>
        <v>52.94</v>
      </c>
      <c r="L1364" s="10"/>
      <c r="M1364" s="9">
        <f t="shared" si="87"/>
        <v>4235.2</v>
      </c>
      <c r="N1364" s="9">
        <f t="shared" si="85"/>
        <v>4235.2</v>
      </c>
    </row>
    <row r="1365" spans="1:14" s="8" customFormat="1" ht="21" customHeight="1">
      <c r="A1365" s="44" t="s">
        <v>2214</v>
      </c>
      <c r="C1365" s="47">
        <v>6607230</v>
      </c>
      <c r="D1365" s="56" t="s">
        <v>164</v>
      </c>
      <c r="E1365" s="13" t="s">
        <v>0</v>
      </c>
      <c r="F1365" s="13">
        <v>600</v>
      </c>
      <c r="G1365" s="13">
        <v>10</v>
      </c>
      <c r="H1365" s="14" t="s">
        <v>62</v>
      </c>
      <c r="I1365" s="61">
        <v>69.180000000000007</v>
      </c>
      <c r="J1365" s="12">
        <f t="shared" si="88"/>
        <v>0</v>
      </c>
      <c r="K1365" s="11">
        <f t="shared" si="86"/>
        <v>69.180000000000007</v>
      </c>
      <c r="L1365" s="70"/>
      <c r="M1365" s="9">
        <f t="shared" si="87"/>
        <v>5534.4000000000005</v>
      </c>
      <c r="N1365" s="9">
        <f t="shared" ref="N1365:N1428" si="89">M1365*(100-J1365)/100</f>
        <v>5534.4</v>
      </c>
    </row>
    <row r="1366" spans="1:14" s="8" customFormat="1" ht="21" customHeight="1">
      <c r="A1366" s="44" t="s">
        <v>2215</v>
      </c>
      <c r="C1366" s="47">
        <v>6607250</v>
      </c>
      <c r="D1366" s="56" t="s">
        <v>163</v>
      </c>
      <c r="E1366" s="13" t="s">
        <v>0</v>
      </c>
      <c r="F1366" s="13">
        <v>900</v>
      </c>
      <c r="G1366" s="13">
        <v>20</v>
      </c>
      <c r="H1366" s="14" t="s">
        <v>62</v>
      </c>
      <c r="I1366" s="61">
        <v>88.92</v>
      </c>
      <c r="J1366" s="12">
        <f t="shared" si="88"/>
        <v>0</v>
      </c>
      <c r="K1366" s="11">
        <f t="shared" si="86"/>
        <v>88.92</v>
      </c>
      <c r="L1366" s="70"/>
      <c r="M1366" s="9">
        <f t="shared" si="87"/>
        <v>7113.6</v>
      </c>
      <c r="N1366" s="9">
        <f t="shared" si="89"/>
        <v>7113.6</v>
      </c>
    </row>
    <row r="1367" spans="1:14" s="8" customFormat="1" ht="15" customHeight="1">
      <c r="A1367" s="44" t="s">
        <v>2216</v>
      </c>
      <c r="C1367" s="47">
        <v>6607861</v>
      </c>
      <c r="D1367" s="56" t="s">
        <v>162</v>
      </c>
      <c r="E1367" s="13" t="s">
        <v>0</v>
      </c>
      <c r="F1367" s="13">
        <v>702</v>
      </c>
      <c r="G1367" s="13">
        <v>10</v>
      </c>
      <c r="H1367" s="14" t="s">
        <v>62</v>
      </c>
      <c r="I1367" s="61">
        <v>119.57000000000001</v>
      </c>
      <c r="J1367" s="12">
        <f t="shared" si="88"/>
        <v>0</v>
      </c>
      <c r="K1367" s="11">
        <f t="shared" si="86"/>
        <v>119.57000000000001</v>
      </c>
      <c r="L1367" s="70"/>
      <c r="M1367" s="9">
        <f t="shared" si="87"/>
        <v>9565.6</v>
      </c>
      <c r="N1367" s="9">
        <f t="shared" si="89"/>
        <v>9565.6</v>
      </c>
    </row>
    <row r="1368" spans="1:14" s="8" customFormat="1" ht="15" customHeight="1">
      <c r="A1368" s="44" t="s">
        <v>2217</v>
      </c>
      <c r="C1368" s="47">
        <v>6607862</v>
      </c>
      <c r="D1368" s="56" t="s">
        <v>161</v>
      </c>
      <c r="E1368" s="13" t="s">
        <v>0</v>
      </c>
      <c r="F1368" s="13">
        <v>1050</v>
      </c>
      <c r="G1368" s="13">
        <v>10</v>
      </c>
      <c r="H1368" s="14" t="s">
        <v>62</v>
      </c>
      <c r="I1368" s="61">
        <v>135.82</v>
      </c>
      <c r="J1368" s="12">
        <f t="shared" si="88"/>
        <v>0</v>
      </c>
      <c r="K1368" s="11">
        <f t="shared" si="86"/>
        <v>135.82</v>
      </c>
      <c r="L1368" s="70"/>
      <c r="M1368" s="9">
        <f t="shared" si="87"/>
        <v>10865.6</v>
      </c>
      <c r="N1368" s="9">
        <f t="shared" si="89"/>
        <v>10865.6</v>
      </c>
    </row>
    <row r="1369" spans="1:14" s="8" customFormat="1" ht="15" customHeight="1">
      <c r="A1369" s="44" t="s">
        <v>2218</v>
      </c>
      <c r="C1369" s="47">
        <v>6607863</v>
      </c>
      <c r="D1369" s="56" t="s">
        <v>160</v>
      </c>
      <c r="E1369" s="13" t="s">
        <v>0</v>
      </c>
      <c r="F1369" s="13">
        <v>1324</v>
      </c>
      <c r="G1369" s="13">
        <v>10</v>
      </c>
      <c r="H1369" s="14" t="s">
        <v>62</v>
      </c>
      <c r="I1369" s="61">
        <v>175.53</v>
      </c>
      <c r="J1369" s="12">
        <f t="shared" si="88"/>
        <v>0</v>
      </c>
      <c r="K1369" s="11">
        <f t="shared" si="86"/>
        <v>175.53</v>
      </c>
      <c r="L1369" s="70"/>
      <c r="M1369" s="9">
        <f t="shared" si="87"/>
        <v>14042.4</v>
      </c>
      <c r="N1369" s="9">
        <f t="shared" si="89"/>
        <v>14042.4</v>
      </c>
    </row>
    <row r="1370" spans="1:14" s="8" customFormat="1" ht="15" customHeight="1">
      <c r="A1370" s="44" t="s">
        <v>2219</v>
      </c>
      <c r="C1370" s="47">
        <v>6607864</v>
      </c>
      <c r="D1370" s="56" t="s">
        <v>159</v>
      </c>
      <c r="E1370" s="13" t="s">
        <v>0</v>
      </c>
      <c r="F1370" s="13">
        <v>1778</v>
      </c>
      <c r="G1370" s="13">
        <v>8</v>
      </c>
      <c r="H1370" s="14" t="s">
        <v>62</v>
      </c>
      <c r="I1370" s="61">
        <v>162.70000000000002</v>
      </c>
      <c r="J1370" s="12">
        <f t="shared" si="88"/>
        <v>0</v>
      </c>
      <c r="K1370" s="11">
        <f t="shared" si="86"/>
        <v>162.70000000000002</v>
      </c>
      <c r="L1370" s="70"/>
      <c r="M1370" s="9">
        <f t="shared" si="87"/>
        <v>13016</v>
      </c>
      <c r="N1370" s="9">
        <f t="shared" si="89"/>
        <v>13016</v>
      </c>
    </row>
    <row r="1371" spans="1:14" s="8" customFormat="1" ht="15" customHeight="1">
      <c r="A1371" s="44" t="s">
        <v>2220</v>
      </c>
      <c r="C1371" s="47">
        <v>6607865</v>
      </c>
      <c r="D1371" s="56" t="s">
        <v>158</v>
      </c>
      <c r="E1371" s="13" t="s">
        <v>0</v>
      </c>
      <c r="F1371" s="13">
        <v>2095</v>
      </c>
      <c r="G1371" s="13">
        <v>8</v>
      </c>
      <c r="H1371" s="14" t="s">
        <v>62</v>
      </c>
      <c r="I1371" s="61">
        <v>254.22</v>
      </c>
      <c r="J1371" s="12">
        <f t="shared" si="88"/>
        <v>0</v>
      </c>
      <c r="K1371" s="11">
        <f t="shared" si="86"/>
        <v>254.22</v>
      </c>
      <c r="L1371" s="70"/>
      <c r="M1371" s="9">
        <f t="shared" si="87"/>
        <v>20337.600000000002</v>
      </c>
      <c r="N1371" s="9">
        <f t="shared" si="89"/>
        <v>20337.600000000002</v>
      </c>
    </row>
    <row r="1372" spans="1:14" s="8" customFormat="1" ht="15" customHeight="1">
      <c r="A1372" s="44" t="s">
        <v>2221</v>
      </c>
      <c r="C1372" s="47">
        <v>6607870</v>
      </c>
      <c r="D1372" s="56" t="s">
        <v>157</v>
      </c>
      <c r="E1372" s="13" t="s">
        <v>0</v>
      </c>
      <c r="F1372" s="13">
        <v>826</v>
      </c>
      <c r="G1372" s="13">
        <v>10</v>
      </c>
      <c r="H1372" s="14" t="s">
        <v>62</v>
      </c>
      <c r="I1372" s="61">
        <v>122.51</v>
      </c>
      <c r="J1372" s="12">
        <f t="shared" si="88"/>
        <v>0</v>
      </c>
      <c r="K1372" s="11">
        <f t="shared" si="86"/>
        <v>122.51</v>
      </c>
      <c r="L1372" s="70"/>
      <c r="M1372" s="9">
        <f t="shared" si="87"/>
        <v>9800.8000000000011</v>
      </c>
      <c r="N1372" s="9">
        <f t="shared" si="89"/>
        <v>9800.8000000000011</v>
      </c>
    </row>
    <row r="1373" spans="1:14" s="8" customFormat="1" ht="15" customHeight="1">
      <c r="A1373" s="44" t="s">
        <v>2222</v>
      </c>
      <c r="C1373" s="47">
        <v>6607873</v>
      </c>
      <c r="D1373" s="56" t="s">
        <v>156</v>
      </c>
      <c r="E1373" s="13" t="s">
        <v>0</v>
      </c>
      <c r="F1373" s="13">
        <v>1450</v>
      </c>
      <c r="G1373" s="13">
        <v>10</v>
      </c>
      <c r="H1373" s="14" t="s">
        <v>62</v>
      </c>
      <c r="I1373" s="61">
        <v>181.55</v>
      </c>
      <c r="J1373" s="12">
        <f t="shared" si="88"/>
        <v>0</v>
      </c>
      <c r="K1373" s="11">
        <f t="shared" si="86"/>
        <v>181.55</v>
      </c>
      <c r="L1373" s="70"/>
      <c r="M1373" s="9">
        <f t="shared" si="87"/>
        <v>14524</v>
      </c>
      <c r="N1373" s="9">
        <f t="shared" si="89"/>
        <v>14524</v>
      </c>
    </row>
    <row r="1374" spans="1:14" s="8" customFormat="1" ht="15" customHeight="1">
      <c r="A1374" s="44" t="s">
        <v>2223</v>
      </c>
      <c r="C1374" s="47">
        <v>6607874</v>
      </c>
      <c r="D1374" s="56" t="s">
        <v>155</v>
      </c>
      <c r="E1374" s="13" t="s">
        <v>0</v>
      </c>
      <c r="F1374" s="13">
        <v>1278</v>
      </c>
      <c r="G1374" s="13">
        <v>10</v>
      </c>
      <c r="H1374" s="14" t="s">
        <v>62</v>
      </c>
      <c r="I1374" s="61">
        <v>161.03</v>
      </c>
      <c r="J1374" s="12">
        <f t="shared" si="88"/>
        <v>0</v>
      </c>
      <c r="K1374" s="11">
        <f t="shared" si="86"/>
        <v>161.03</v>
      </c>
      <c r="L1374" s="70"/>
      <c r="M1374" s="9">
        <f t="shared" si="87"/>
        <v>12882.4</v>
      </c>
      <c r="N1374" s="9">
        <f t="shared" si="89"/>
        <v>12882.4</v>
      </c>
    </row>
    <row r="1375" spans="1:14" s="8" customFormat="1" ht="40.5" customHeight="1">
      <c r="A1375" s="44" t="s">
        <v>2224</v>
      </c>
      <c r="C1375" s="47">
        <v>6613200</v>
      </c>
      <c r="D1375" s="56" t="s">
        <v>154</v>
      </c>
      <c r="E1375" s="13" t="s">
        <v>0</v>
      </c>
      <c r="F1375" s="13">
        <v>378</v>
      </c>
      <c r="G1375" s="13">
        <v>25</v>
      </c>
      <c r="H1375" s="14"/>
      <c r="I1375" s="61">
        <v>9.17</v>
      </c>
      <c r="J1375" s="12">
        <f t="shared" si="88"/>
        <v>0</v>
      </c>
      <c r="K1375" s="11">
        <f t="shared" si="86"/>
        <v>9.17</v>
      </c>
      <c r="L1375" s="10"/>
      <c r="M1375" s="9">
        <f t="shared" si="87"/>
        <v>733.6</v>
      </c>
      <c r="N1375" s="9">
        <f t="shared" si="89"/>
        <v>733.6</v>
      </c>
    </row>
    <row r="1376" spans="1:14" s="8" customFormat="1" ht="42.75" customHeight="1">
      <c r="A1376" s="44" t="s">
        <v>2225</v>
      </c>
      <c r="C1376" s="47">
        <v>6613235</v>
      </c>
      <c r="D1376" s="56" t="s">
        <v>153</v>
      </c>
      <c r="E1376" s="13" t="s">
        <v>0</v>
      </c>
      <c r="F1376" s="13">
        <v>510</v>
      </c>
      <c r="G1376" s="13">
        <v>25</v>
      </c>
      <c r="H1376" s="14"/>
      <c r="I1376" s="61">
        <v>11.32</v>
      </c>
      <c r="J1376" s="12">
        <f t="shared" si="88"/>
        <v>0</v>
      </c>
      <c r="K1376" s="11">
        <f t="shared" si="86"/>
        <v>11.32</v>
      </c>
      <c r="L1376" s="10"/>
      <c r="M1376" s="9">
        <f t="shared" si="87"/>
        <v>905.6</v>
      </c>
      <c r="N1376" s="9">
        <f t="shared" si="89"/>
        <v>905.6</v>
      </c>
    </row>
    <row r="1377" spans="1:14" s="8" customFormat="1" ht="42.75" customHeight="1">
      <c r="A1377" s="44" t="s">
        <v>2226</v>
      </c>
      <c r="C1377" s="47">
        <v>6613250</v>
      </c>
      <c r="D1377" s="56" t="s">
        <v>152</v>
      </c>
      <c r="E1377" s="13" t="s">
        <v>0</v>
      </c>
      <c r="F1377" s="13">
        <v>220</v>
      </c>
      <c r="G1377" s="13">
        <v>20</v>
      </c>
      <c r="H1377" s="14"/>
      <c r="I1377" s="61">
        <v>17.5</v>
      </c>
      <c r="J1377" s="12">
        <f t="shared" si="88"/>
        <v>0</v>
      </c>
      <c r="K1377" s="11">
        <f t="shared" si="86"/>
        <v>17.5</v>
      </c>
      <c r="L1377" s="10"/>
      <c r="M1377" s="9">
        <f t="shared" si="87"/>
        <v>1400</v>
      </c>
      <c r="N1377" s="9">
        <f t="shared" si="89"/>
        <v>1400</v>
      </c>
    </row>
    <row r="1378" spans="1:14" s="8" customFormat="1" ht="42" customHeight="1">
      <c r="A1378" s="44" t="s">
        <v>2227</v>
      </c>
      <c r="C1378" s="47">
        <v>6613820</v>
      </c>
      <c r="D1378" s="56" t="s">
        <v>151</v>
      </c>
      <c r="E1378" s="13" t="s">
        <v>0</v>
      </c>
      <c r="F1378" s="13">
        <v>140</v>
      </c>
      <c r="G1378" s="13">
        <v>50</v>
      </c>
      <c r="H1378" s="14"/>
      <c r="I1378" s="61">
        <v>7.95</v>
      </c>
      <c r="J1378" s="12">
        <f t="shared" si="88"/>
        <v>0</v>
      </c>
      <c r="K1378" s="11">
        <f t="shared" si="86"/>
        <v>7.95</v>
      </c>
      <c r="L1378" s="10"/>
      <c r="M1378" s="9">
        <f t="shared" si="87"/>
        <v>636</v>
      </c>
      <c r="N1378" s="9">
        <f t="shared" si="89"/>
        <v>636</v>
      </c>
    </row>
    <row r="1379" spans="1:14" s="8" customFormat="1" ht="37.5" customHeight="1">
      <c r="A1379" s="44" t="s">
        <v>2228</v>
      </c>
      <c r="C1379" s="47">
        <v>6617200</v>
      </c>
      <c r="D1379" s="56" t="s">
        <v>150</v>
      </c>
      <c r="E1379" s="13" t="s">
        <v>0</v>
      </c>
      <c r="F1379" s="13">
        <v>400</v>
      </c>
      <c r="G1379" s="13">
        <v>25</v>
      </c>
      <c r="H1379" s="14" t="s">
        <v>62</v>
      </c>
      <c r="I1379" s="61">
        <v>55.56</v>
      </c>
      <c r="J1379" s="12">
        <f t="shared" si="88"/>
        <v>0</v>
      </c>
      <c r="K1379" s="11">
        <f t="shared" si="86"/>
        <v>55.56</v>
      </c>
      <c r="L1379" s="10"/>
      <c r="M1379" s="9">
        <f t="shared" si="87"/>
        <v>4444.8</v>
      </c>
      <c r="N1379" s="9">
        <f t="shared" si="89"/>
        <v>4444.8</v>
      </c>
    </row>
    <row r="1380" spans="1:14" s="8" customFormat="1" ht="86.1" customHeight="1">
      <c r="A1380" s="44" t="s">
        <v>2886</v>
      </c>
      <c r="C1380" s="47">
        <v>6621083</v>
      </c>
      <c r="D1380" s="56" t="s">
        <v>2809</v>
      </c>
      <c r="E1380" s="13" t="s">
        <v>0</v>
      </c>
      <c r="F1380" s="13">
        <v>2968</v>
      </c>
      <c r="G1380" s="13">
        <v>1</v>
      </c>
      <c r="H1380" s="14"/>
      <c r="I1380" s="61">
        <v>227.27</v>
      </c>
      <c r="J1380" s="12">
        <f t="shared" si="88"/>
        <v>0</v>
      </c>
      <c r="K1380" s="11">
        <f t="shared" si="86"/>
        <v>227.27</v>
      </c>
      <c r="L1380" s="10"/>
      <c r="M1380" s="9">
        <f t="shared" si="87"/>
        <v>18181.600000000002</v>
      </c>
      <c r="N1380" s="9">
        <f t="shared" si="89"/>
        <v>18181.600000000002</v>
      </c>
    </row>
    <row r="1381" spans="1:14" s="8" customFormat="1" ht="46.5" customHeight="1">
      <c r="A1381" s="44" t="s">
        <v>2229</v>
      </c>
      <c r="C1381" s="47">
        <v>6627220</v>
      </c>
      <c r="D1381" s="56" t="s">
        <v>149</v>
      </c>
      <c r="E1381" s="13" t="s">
        <v>0</v>
      </c>
      <c r="F1381" s="13">
        <v>720</v>
      </c>
      <c r="G1381" s="13">
        <v>10</v>
      </c>
      <c r="H1381" s="14" t="s">
        <v>62</v>
      </c>
      <c r="I1381" s="61">
        <v>94.73</v>
      </c>
      <c r="J1381" s="12">
        <f t="shared" si="88"/>
        <v>0</v>
      </c>
      <c r="K1381" s="11">
        <f t="shared" si="86"/>
        <v>94.73</v>
      </c>
      <c r="L1381" s="10"/>
      <c r="M1381" s="9">
        <f t="shared" si="87"/>
        <v>7578.4000000000005</v>
      </c>
      <c r="N1381" s="9">
        <f t="shared" si="89"/>
        <v>7578.4</v>
      </c>
    </row>
    <row r="1382" spans="1:14" s="8" customFormat="1" ht="22.5" customHeight="1">
      <c r="A1382" s="44" t="s">
        <v>2230</v>
      </c>
      <c r="C1382" s="47">
        <v>6628220</v>
      </c>
      <c r="D1382" s="56" t="s">
        <v>1173</v>
      </c>
      <c r="E1382" s="13" t="s">
        <v>0</v>
      </c>
      <c r="F1382" s="13">
        <v>688</v>
      </c>
      <c r="G1382" s="13">
        <v>10</v>
      </c>
      <c r="H1382" s="14"/>
      <c r="I1382" s="61">
        <v>20.61</v>
      </c>
      <c r="J1382" s="12">
        <f t="shared" si="88"/>
        <v>0</v>
      </c>
      <c r="K1382" s="11">
        <f t="shared" si="86"/>
        <v>20.61</v>
      </c>
      <c r="L1382" s="70"/>
      <c r="M1382" s="9">
        <f t="shared" si="87"/>
        <v>1648.8</v>
      </c>
      <c r="N1382" s="9">
        <f t="shared" si="89"/>
        <v>1648.8</v>
      </c>
    </row>
    <row r="1383" spans="1:14" s="8" customFormat="1" ht="22.5" customHeight="1">
      <c r="A1383" s="44" t="s">
        <v>2231</v>
      </c>
      <c r="C1383" s="47">
        <v>6628230</v>
      </c>
      <c r="D1383" s="56" t="s">
        <v>1174</v>
      </c>
      <c r="E1383" s="13" t="s">
        <v>0</v>
      </c>
      <c r="F1383" s="13">
        <v>1030</v>
      </c>
      <c r="G1383" s="13">
        <v>10</v>
      </c>
      <c r="H1383" s="14"/>
      <c r="I1383" s="61">
        <v>27.2</v>
      </c>
      <c r="J1383" s="12">
        <f t="shared" si="88"/>
        <v>0</v>
      </c>
      <c r="K1383" s="11">
        <f t="shared" si="86"/>
        <v>27.2</v>
      </c>
      <c r="L1383" s="70"/>
      <c r="M1383" s="9">
        <f t="shared" si="87"/>
        <v>2176</v>
      </c>
      <c r="N1383" s="9">
        <f t="shared" si="89"/>
        <v>2176</v>
      </c>
    </row>
    <row r="1384" spans="1:14" s="8" customFormat="1" ht="48.75" customHeight="1">
      <c r="A1384" s="44" t="s">
        <v>2232</v>
      </c>
      <c r="C1384" s="47">
        <v>66288530</v>
      </c>
      <c r="D1384" s="56" t="s">
        <v>21</v>
      </c>
      <c r="E1384" s="13" t="s">
        <v>0</v>
      </c>
      <c r="F1384" s="13">
        <v>977</v>
      </c>
      <c r="G1384" s="13">
        <v>10</v>
      </c>
      <c r="H1384" s="14" t="s">
        <v>1</v>
      </c>
      <c r="I1384" s="61">
        <v>26.63</v>
      </c>
      <c r="J1384" s="12">
        <f t="shared" si="88"/>
        <v>0</v>
      </c>
      <c r="K1384" s="11">
        <f t="shared" si="86"/>
        <v>26.63</v>
      </c>
      <c r="L1384" s="10"/>
      <c r="M1384" s="9">
        <f t="shared" si="87"/>
        <v>2130.4</v>
      </c>
      <c r="N1384" s="9">
        <f t="shared" si="89"/>
        <v>2130.4</v>
      </c>
    </row>
    <row r="1385" spans="1:14" s="8" customFormat="1" ht="15" customHeight="1">
      <c r="A1385" s="44" t="s">
        <v>2233</v>
      </c>
      <c r="C1385" s="47">
        <v>6642008</v>
      </c>
      <c r="D1385" s="56" t="s">
        <v>1175</v>
      </c>
      <c r="E1385" s="13" t="s">
        <v>0</v>
      </c>
      <c r="F1385" s="13">
        <v>26</v>
      </c>
      <c r="G1385" s="13">
        <v>50</v>
      </c>
      <c r="H1385" s="14"/>
      <c r="I1385" s="61">
        <v>3.27</v>
      </c>
      <c r="J1385" s="12">
        <f t="shared" si="88"/>
        <v>0</v>
      </c>
      <c r="K1385" s="11">
        <f t="shared" si="86"/>
        <v>3.27</v>
      </c>
      <c r="L1385" s="70"/>
      <c r="M1385" s="9">
        <f t="shared" si="87"/>
        <v>261.60000000000002</v>
      </c>
      <c r="N1385" s="9">
        <f t="shared" si="89"/>
        <v>261.60000000000002</v>
      </c>
    </row>
    <row r="1386" spans="1:14" s="8" customFormat="1" ht="15" customHeight="1">
      <c r="A1386" s="44" t="s">
        <v>2234</v>
      </c>
      <c r="C1386" s="47">
        <v>6642010</v>
      </c>
      <c r="D1386" s="56" t="s">
        <v>1176</v>
      </c>
      <c r="E1386" s="13" t="s">
        <v>0</v>
      </c>
      <c r="F1386" s="13">
        <v>28</v>
      </c>
      <c r="G1386" s="13">
        <v>50</v>
      </c>
      <c r="H1386" s="14"/>
      <c r="I1386" s="61">
        <v>3.27</v>
      </c>
      <c r="J1386" s="12">
        <f t="shared" si="88"/>
        <v>0</v>
      </c>
      <c r="K1386" s="11">
        <f t="shared" si="86"/>
        <v>3.27</v>
      </c>
      <c r="L1386" s="70"/>
      <c r="M1386" s="9">
        <f t="shared" si="87"/>
        <v>261.60000000000002</v>
      </c>
      <c r="N1386" s="9">
        <f t="shared" si="89"/>
        <v>261.60000000000002</v>
      </c>
    </row>
    <row r="1387" spans="1:14" s="8" customFormat="1" ht="15" customHeight="1">
      <c r="A1387" s="44" t="s">
        <v>2235</v>
      </c>
      <c r="C1387" s="47">
        <v>6642108</v>
      </c>
      <c r="D1387" s="56" t="s">
        <v>1177</v>
      </c>
      <c r="E1387" s="13" t="s">
        <v>0</v>
      </c>
      <c r="F1387" s="13">
        <v>38</v>
      </c>
      <c r="G1387" s="13">
        <v>25</v>
      </c>
      <c r="H1387" s="14"/>
      <c r="I1387" s="61">
        <v>3.49</v>
      </c>
      <c r="J1387" s="12">
        <f t="shared" si="88"/>
        <v>0</v>
      </c>
      <c r="K1387" s="11">
        <f t="shared" si="86"/>
        <v>3.49</v>
      </c>
      <c r="L1387" s="70"/>
      <c r="M1387" s="9">
        <f t="shared" si="87"/>
        <v>279.2</v>
      </c>
      <c r="N1387" s="9">
        <f t="shared" si="89"/>
        <v>279.2</v>
      </c>
    </row>
    <row r="1388" spans="1:14" s="8" customFormat="1" ht="15" customHeight="1">
      <c r="A1388" s="44" t="s">
        <v>2236</v>
      </c>
      <c r="C1388" s="47">
        <v>6642110</v>
      </c>
      <c r="D1388" s="56" t="s">
        <v>1178</v>
      </c>
      <c r="E1388" s="13" t="s">
        <v>0</v>
      </c>
      <c r="F1388" s="13">
        <v>41</v>
      </c>
      <c r="G1388" s="13">
        <v>25</v>
      </c>
      <c r="H1388" s="14"/>
      <c r="I1388" s="61">
        <v>3.49</v>
      </c>
      <c r="J1388" s="12">
        <f t="shared" si="88"/>
        <v>0</v>
      </c>
      <c r="K1388" s="11">
        <f t="shared" si="86"/>
        <v>3.49</v>
      </c>
      <c r="L1388" s="70"/>
      <c r="M1388" s="9">
        <f t="shared" si="87"/>
        <v>279.2</v>
      </c>
      <c r="N1388" s="9">
        <f t="shared" si="89"/>
        <v>279.2</v>
      </c>
    </row>
    <row r="1389" spans="1:14" s="8" customFormat="1" ht="15" customHeight="1">
      <c r="A1389" s="44" t="s">
        <v>2237</v>
      </c>
      <c r="C1389" s="47">
        <v>6642112</v>
      </c>
      <c r="D1389" s="56" t="s">
        <v>1179</v>
      </c>
      <c r="E1389" s="13" t="s">
        <v>0</v>
      </c>
      <c r="F1389" s="13">
        <v>120</v>
      </c>
      <c r="G1389" s="13">
        <v>10</v>
      </c>
      <c r="H1389" s="14"/>
      <c r="I1389" s="61">
        <v>14.13</v>
      </c>
      <c r="J1389" s="12">
        <f t="shared" si="88"/>
        <v>0</v>
      </c>
      <c r="K1389" s="11">
        <f t="shared" si="86"/>
        <v>14.13</v>
      </c>
      <c r="L1389" s="70"/>
      <c r="M1389" s="9">
        <f t="shared" si="87"/>
        <v>1130.4000000000001</v>
      </c>
      <c r="N1389" s="9">
        <f t="shared" si="89"/>
        <v>1130.4000000000001</v>
      </c>
    </row>
    <row r="1390" spans="1:14" s="8" customFormat="1" ht="15" customHeight="1">
      <c r="A1390" s="44" t="s">
        <v>2238</v>
      </c>
      <c r="C1390" s="47">
        <v>6644010</v>
      </c>
      <c r="D1390" s="56" t="s">
        <v>1180</v>
      </c>
      <c r="E1390" s="13" t="s">
        <v>0</v>
      </c>
      <c r="F1390" s="13">
        <v>48</v>
      </c>
      <c r="G1390" s="13">
        <v>50</v>
      </c>
      <c r="H1390" s="14"/>
      <c r="I1390" s="61">
        <v>4.9800000000000004</v>
      </c>
      <c r="J1390" s="12">
        <f t="shared" si="88"/>
        <v>0</v>
      </c>
      <c r="K1390" s="11">
        <f t="shared" si="86"/>
        <v>4.9800000000000004</v>
      </c>
      <c r="L1390" s="70"/>
      <c r="M1390" s="9">
        <f t="shared" si="87"/>
        <v>398.40000000000003</v>
      </c>
      <c r="N1390" s="9">
        <f t="shared" si="89"/>
        <v>398.4</v>
      </c>
    </row>
    <row r="1391" spans="1:14" s="8" customFormat="1" ht="45" customHeight="1">
      <c r="A1391" s="44" t="s">
        <v>2239</v>
      </c>
      <c r="C1391" s="47">
        <v>6662810</v>
      </c>
      <c r="D1391" s="56" t="s">
        <v>4078</v>
      </c>
      <c r="E1391" s="13" t="s">
        <v>0</v>
      </c>
      <c r="F1391" s="13">
        <v>36</v>
      </c>
      <c r="G1391" s="13">
        <v>20</v>
      </c>
      <c r="H1391" s="14" t="s">
        <v>1</v>
      </c>
      <c r="I1391" s="61">
        <v>22.080000000000002</v>
      </c>
      <c r="J1391" s="12">
        <f t="shared" si="88"/>
        <v>0</v>
      </c>
      <c r="K1391" s="11">
        <f t="shared" si="86"/>
        <v>22.080000000000002</v>
      </c>
      <c r="L1391" s="51"/>
      <c r="M1391" s="9">
        <f t="shared" si="87"/>
        <v>1766.4</v>
      </c>
      <c r="N1391" s="9">
        <f t="shared" si="89"/>
        <v>1766.4</v>
      </c>
    </row>
    <row r="1392" spans="1:14" s="8" customFormat="1" ht="52.5" customHeight="1">
      <c r="A1392" s="44" t="s">
        <v>2240</v>
      </c>
      <c r="C1392" s="47">
        <v>6663210</v>
      </c>
      <c r="D1392" s="56" t="s">
        <v>1181</v>
      </c>
      <c r="E1392" s="13" t="s">
        <v>0</v>
      </c>
      <c r="F1392" s="13">
        <v>1100</v>
      </c>
      <c r="G1392" s="13">
        <v>10</v>
      </c>
      <c r="H1392" s="14"/>
      <c r="I1392" s="61">
        <v>33.14</v>
      </c>
      <c r="J1392" s="12">
        <f t="shared" si="88"/>
        <v>0</v>
      </c>
      <c r="K1392" s="11">
        <f t="shared" si="86"/>
        <v>33.14</v>
      </c>
      <c r="L1392" s="10"/>
      <c r="M1392" s="9">
        <f t="shared" si="87"/>
        <v>2651.2000000000003</v>
      </c>
      <c r="N1392" s="9">
        <f t="shared" si="89"/>
        <v>2651.2</v>
      </c>
    </row>
    <row r="1393" spans="1:14" s="8" customFormat="1" ht="15" customHeight="1">
      <c r="A1393" s="44" t="s">
        <v>783</v>
      </c>
      <c r="C1393" s="47">
        <v>6668310</v>
      </c>
      <c r="D1393" s="56" t="s">
        <v>1182</v>
      </c>
      <c r="E1393" s="13" t="s">
        <v>0</v>
      </c>
      <c r="F1393" s="13">
        <v>1066</v>
      </c>
      <c r="G1393" s="13">
        <v>5</v>
      </c>
      <c r="H1393" s="14" t="s">
        <v>1</v>
      </c>
      <c r="I1393" s="61">
        <v>39.160000000000004</v>
      </c>
      <c r="J1393" s="12">
        <f t="shared" si="88"/>
        <v>0</v>
      </c>
      <c r="K1393" s="11">
        <f t="shared" si="86"/>
        <v>39.160000000000004</v>
      </c>
      <c r="L1393" s="70"/>
      <c r="M1393" s="9">
        <f t="shared" si="87"/>
        <v>3132.8</v>
      </c>
      <c r="N1393" s="9">
        <f t="shared" si="89"/>
        <v>3132.8</v>
      </c>
    </row>
    <row r="1394" spans="1:14" s="8" customFormat="1" ht="15" customHeight="1">
      <c r="A1394" s="44" t="s">
        <v>784</v>
      </c>
      <c r="C1394" s="47">
        <v>6668312</v>
      </c>
      <c r="D1394" s="56" t="s">
        <v>1183</v>
      </c>
      <c r="E1394" s="13" t="s">
        <v>0</v>
      </c>
      <c r="F1394" s="13">
        <v>1066</v>
      </c>
      <c r="G1394" s="13">
        <v>5</v>
      </c>
      <c r="H1394" s="14" t="s">
        <v>1</v>
      </c>
      <c r="I1394" s="61">
        <v>41.68</v>
      </c>
      <c r="J1394" s="12">
        <f t="shared" si="88"/>
        <v>0</v>
      </c>
      <c r="K1394" s="11">
        <f t="shared" si="86"/>
        <v>41.68</v>
      </c>
      <c r="L1394" s="70"/>
      <c r="M1394" s="9">
        <f t="shared" si="87"/>
        <v>3334.4</v>
      </c>
      <c r="N1394" s="9">
        <f t="shared" si="89"/>
        <v>3334.4</v>
      </c>
    </row>
    <row r="1395" spans="1:14" s="8" customFormat="1" ht="15" customHeight="1">
      <c r="A1395" s="44" t="s">
        <v>785</v>
      </c>
      <c r="C1395" s="47">
        <v>6668316</v>
      </c>
      <c r="D1395" s="56" t="s">
        <v>1184</v>
      </c>
      <c r="E1395" s="13" t="s">
        <v>0</v>
      </c>
      <c r="F1395" s="13">
        <v>1066</v>
      </c>
      <c r="G1395" s="13">
        <v>5</v>
      </c>
      <c r="H1395" s="14" t="s">
        <v>1</v>
      </c>
      <c r="I1395" s="61">
        <v>42.74</v>
      </c>
      <c r="J1395" s="12">
        <f t="shared" si="88"/>
        <v>0</v>
      </c>
      <c r="K1395" s="11">
        <f t="shared" si="86"/>
        <v>42.74</v>
      </c>
      <c r="L1395" s="70"/>
      <c r="M1395" s="9">
        <f t="shared" si="87"/>
        <v>3419.2000000000003</v>
      </c>
      <c r="N1395" s="9">
        <f t="shared" si="89"/>
        <v>3419.2</v>
      </c>
    </row>
    <row r="1396" spans="1:14" s="8" customFormat="1" ht="40.5" customHeight="1">
      <c r="A1396" s="44" t="s">
        <v>2241</v>
      </c>
      <c r="C1396" s="47">
        <v>6663410</v>
      </c>
      <c r="D1396" s="56" t="s">
        <v>148</v>
      </c>
      <c r="E1396" s="13" t="s">
        <v>0</v>
      </c>
      <c r="F1396" s="13">
        <v>82</v>
      </c>
      <c r="G1396" s="13">
        <v>50</v>
      </c>
      <c r="H1396" s="14"/>
      <c r="I1396" s="61">
        <v>9.01</v>
      </c>
      <c r="J1396" s="12">
        <f t="shared" si="88"/>
        <v>0</v>
      </c>
      <c r="K1396" s="11">
        <f t="shared" si="86"/>
        <v>9.01</v>
      </c>
      <c r="L1396" s="51"/>
      <c r="M1396" s="9">
        <f t="shared" si="87"/>
        <v>720.80000000000007</v>
      </c>
      <c r="N1396" s="9">
        <f t="shared" si="89"/>
        <v>720.8</v>
      </c>
    </row>
    <row r="1397" spans="1:14" s="8" customFormat="1" ht="40.5" customHeight="1">
      <c r="A1397" s="44" t="s">
        <v>2242</v>
      </c>
      <c r="C1397" s="47">
        <v>6663412</v>
      </c>
      <c r="D1397" s="56" t="s">
        <v>147</v>
      </c>
      <c r="E1397" s="13" t="s">
        <v>0</v>
      </c>
      <c r="F1397" s="13">
        <v>602</v>
      </c>
      <c r="G1397" s="13">
        <v>10</v>
      </c>
      <c r="H1397" s="14"/>
      <c r="I1397" s="61">
        <v>19.72</v>
      </c>
      <c r="J1397" s="12">
        <f t="shared" si="88"/>
        <v>0</v>
      </c>
      <c r="K1397" s="11">
        <f t="shared" si="86"/>
        <v>19.72</v>
      </c>
      <c r="L1397" s="51"/>
      <c r="M1397" s="9">
        <f t="shared" si="87"/>
        <v>1577.6000000000001</v>
      </c>
      <c r="N1397" s="9">
        <f t="shared" si="89"/>
        <v>1577.6</v>
      </c>
    </row>
    <row r="1398" spans="1:14" s="8" customFormat="1" ht="40.5" customHeight="1">
      <c r="A1398" s="44" t="s">
        <v>2243</v>
      </c>
      <c r="C1398" s="47">
        <v>6663416</v>
      </c>
      <c r="D1398" s="56" t="s">
        <v>1185</v>
      </c>
      <c r="E1398" s="13" t="s">
        <v>0</v>
      </c>
      <c r="F1398" s="13">
        <v>1450</v>
      </c>
      <c r="G1398" s="13">
        <v>10</v>
      </c>
      <c r="H1398" s="14"/>
      <c r="I1398" s="61">
        <v>79.489999999999995</v>
      </c>
      <c r="J1398" s="12">
        <f t="shared" si="88"/>
        <v>0</v>
      </c>
      <c r="K1398" s="11">
        <f t="shared" si="86"/>
        <v>79.489999999999995</v>
      </c>
      <c r="L1398" s="51"/>
      <c r="M1398" s="9">
        <f t="shared" si="87"/>
        <v>6359.2</v>
      </c>
      <c r="N1398" s="9">
        <f t="shared" si="89"/>
        <v>6359.2</v>
      </c>
    </row>
    <row r="1399" spans="1:14" s="8" customFormat="1" ht="52.5" customHeight="1">
      <c r="A1399" s="44" t="s">
        <v>786</v>
      </c>
      <c r="C1399" s="47">
        <v>6668612</v>
      </c>
      <c r="D1399" s="56" t="s">
        <v>1186</v>
      </c>
      <c r="E1399" s="13" t="s">
        <v>0</v>
      </c>
      <c r="F1399" s="13">
        <v>661</v>
      </c>
      <c r="G1399" s="13">
        <v>5</v>
      </c>
      <c r="H1399" s="14" t="s">
        <v>1</v>
      </c>
      <c r="I1399" s="61">
        <v>33.869999999999997</v>
      </c>
      <c r="J1399" s="12">
        <f t="shared" si="88"/>
        <v>0</v>
      </c>
      <c r="K1399" s="11">
        <f t="shared" si="86"/>
        <v>33.869999999999997</v>
      </c>
      <c r="L1399" s="51"/>
      <c r="M1399" s="9">
        <f t="shared" si="87"/>
        <v>2709.6</v>
      </c>
      <c r="N1399" s="9">
        <f t="shared" si="89"/>
        <v>2709.6</v>
      </c>
    </row>
    <row r="1400" spans="1:14" s="8" customFormat="1" ht="36.75" customHeight="1">
      <c r="A1400" s="44" t="s">
        <v>787</v>
      </c>
      <c r="C1400" s="47">
        <v>6668813</v>
      </c>
      <c r="D1400" s="56" t="s">
        <v>1187</v>
      </c>
      <c r="E1400" s="13" t="s">
        <v>0</v>
      </c>
      <c r="F1400" s="13">
        <v>1752</v>
      </c>
      <c r="G1400" s="13">
        <v>5</v>
      </c>
      <c r="H1400" s="14" t="s">
        <v>1</v>
      </c>
      <c r="I1400" s="61">
        <v>84.02</v>
      </c>
      <c r="J1400" s="12">
        <f t="shared" si="88"/>
        <v>0</v>
      </c>
      <c r="K1400" s="11">
        <f t="shared" si="86"/>
        <v>84.02</v>
      </c>
      <c r="L1400" s="10"/>
      <c r="M1400" s="9">
        <f t="shared" si="87"/>
        <v>6721.6</v>
      </c>
      <c r="N1400" s="9">
        <f t="shared" si="89"/>
        <v>6721.6</v>
      </c>
    </row>
    <row r="1401" spans="1:14" s="8" customFormat="1" ht="62.1" customHeight="1">
      <c r="A1401" s="44" t="s">
        <v>3888</v>
      </c>
      <c r="C1401" s="47">
        <v>6681010</v>
      </c>
      <c r="D1401" s="56" t="s">
        <v>4130</v>
      </c>
      <c r="E1401" s="13" t="s">
        <v>0</v>
      </c>
      <c r="F1401" s="13"/>
      <c r="G1401" s="13">
        <v>1</v>
      </c>
      <c r="H1401" s="14" t="s">
        <v>92</v>
      </c>
      <c r="I1401" s="61">
        <v>46.800000000000004</v>
      </c>
      <c r="J1401" s="12">
        <f t="shared" si="88"/>
        <v>0</v>
      </c>
      <c r="K1401" s="11">
        <f t="shared" si="86"/>
        <v>46.800000000000004</v>
      </c>
      <c r="L1401" s="10"/>
      <c r="M1401" s="9">
        <f t="shared" si="87"/>
        <v>3744</v>
      </c>
      <c r="N1401" s="9">
        <f t="shared" si="89"/>
        <v>3744</v>
      </c>
    </row>
    <row r="1402" spans="1:14" s="8" customFormat="1" ht="42" customHeight="1">
      <c r="A1402" s="44" t="s">
        <v>3887</v>
      </c>
      <c r="C1402" s="47">
        <v>6681018</v>
      </c>
      <c r="D1402" s="56" t="s">
        <v>2889</v>
      </c>
      <c r="E1402" s="13" t="s">
        <v>0</v>
      </c>
      <c r="F1402" s="13"/>
      <c r="G1402" s="13">
        <v>1</v>
      </c>
      <c r="H1402" s="14" t="s">
        <v>92</v>
      </c>
      <c r="I1402" s="61">
        <v>56.4</v>
      </c>
      <c r="J1402" s="12">
        <f t="shared" si="88"/>
        <v>0</v>
      </c>
      <c r="K1402" s="11">
        <f t="shared" si="86"/>
        <v>56.4</v>
      </c>
      <c r="L1402" s="70"/>
      <c r="M1402" s="9">
        <f t="shared" si="87"/>
        <v>4512</v>
      </c>
      <c r="N1402" s="9">
        <f t="shared" si="89"/>
        <v>4512</v>
      </c>
    </row>
    <row r="1403" spans="1:14" s="8" customFormat="1" ht="42" customHeight="1">
      <c r="A1403" s="44" t="s">
        <v>2810</v>
      </c>
      <c r="C1403" s="47">
        <v>6681020</v>
      </c>
      <c r="D1403" s="56" t="s">
        <v>2811</v>
      </c>
      <c r="E1403" s="13" t="s">
        <v>0</v>
      </c>
      <c r="F1403" s="13">
        <v>2280</v>
      </c>
      <c r="G1403" s="13">
        <v>1</v>
      </c>
      <c r="H1403" s="14" t="s">
        <v>92</v>
      </c>
      <c r="I1403" s="61">
        <v>56.4</v>
      </c>
      <c r="J1403" s="12">
        <f t="shared" si="88"/>
        <v>0</v>
      </c>
      <c r="K1403" s="11">
        <f t="shared" si="86"/>
        <v>56.4</v>
      </c>
      <c r="L1403" s="70"/>
      <c r="M1403" s="9">
        <f t="shared" si="87"/>
        <v>4512</v>
      </c>
      <c r="N1403" s="9">
        <f t="shared" si="89"/>
        <v>4512</v>
      </c>
    </row>
    <row r="1404" spans="1:14" s="8" customFormat="1" ht="31.5" customHeight="1">
      <c r="A1404" s="44" t="s">
        <v>2244</v>
      </c>
      <c r="C1404" s="47">
        <v>6693008</v>
      </c>
      <c r="D1404" s="56" t="s">
        <v>146</v>
      </c>
      <c r="E1404" s="13" t="s">
        <v>0</v>
      </c>
      <c r="F1404" s="13">
        <v>752</v>
      </c>
      <c r="G1404" s="13">
        <v>10</v>
      </c>
      <c r="H1404" s="14"/>
      <c r="I1404" s="61">
        <v>57.78</v>
      </c>
      <c r="J1404" s="12">
        <f t="shared" si="88"/>
        <v>0</v>
      </c>
      <c r="K1404" s="11">
        <f t="shared" si="86"/>
        <v>57.78</v>
      </c>
      <c r="L1404" s="10"/>
      <c r="M1404" s="9">
        <f t="shared" si="87"/>
        <v>4622.4000000000005</v>
      </c>
      <c r="N1404" s="9">
        <f t="shared" si="89"/>
        <v>4622.4000000000005</v>
      </c>
    </row>
    <row r="1405" spans="1:14" s="8" customFormat="1" ht="39.75" customHeight="1">
      <c r="A1405" s="44" t="s">
        <v>2245</v>
      </c>
      <c r="C1405" s="47">
        <v>6693020</v>
      </c>
      <c r="D1405" s="56" t="s">
        <v>145</v>
      </c>
      <c r="E1405" s="13" t="s">
        <v>0</v>
      </c>
      <c r="F1405" s="13">
        <v>2050</v>
      </c>
      <c r="G1405" s="13">
        <v>5</v>
      </c>
      <c r="H1405" s="14"/>
      <c r="I1405" s="61">
        <v>122.52</v>
      </c>
      <c r="J1405" s="12">
        <f t="shared" si="88"/>
        <v>0</v>
      </c>
      <c r="K1405" s="11">
        <f t="shared" si="86"/>
        <v>122.52</v>
      </c>
      <c r="L1405" s="10"/>
      <c r="M1405" s="9">
        <f t="shared" si="87"/>
        <v>9801.6</v>
      </c>
      <c r="N1405" s="9">
        <f t="shared" si="89"/>
        <v>9801.6</v>
      </c>
    </row>
    <row r="1406" spans="1:14" s="8" customFormat="1" ht="45" customHeight="1">
      <c r="A1406" s="44" t="s">
        <v>2246</v>
      </c>
      <c r="C1406" s="47">
        <v>6693100</v>
      </c>
      <c r="D1406" s="56" t="s">
        <v>144</v>
      </c>
      <c r="E1406" s="13" t="s">
        <v>0</v>
      </c>
      <c r="F1406" s="13">
        <v>887</v>
      </c>
      <c r="G1406" s="13">
        <v>1</v>
      </c>
      <c r="H1406" s="14"/>
      <c r="I1406" s="61">
        <v>29.63</v>
      </c>
      <c r="J1406" s="12">
        <f t="shared" si="88"/>
        <v>0</v>
      </c>
      <c r="K1406" s="11">
        <f t="shared" si="86"/>
        <v>29.63</v>
      </c>
      <c r="L1406" s="10"/>
      <c r="M1406" s="9">
        <f t="shared" si="87"/>
        <v>2370.4</v>
      </c>
      <c r="N1406" s="9">
        <f t="shared" si="89"/>
        <v>2370.4</v>
      </c>
    </row>
    <row r="1407" spans="1:14" s="8" customFormat="1" ht="57.75" customHeight="1">
      <c r="A1407" s="44" t="s">
        <v>2247</v>
      </c>
      <c r="C1407" s="47">
        <v>6698204</v>
      </c>
      <c r="D1407" s="56" t="s">
        <v>1188</v>
      </c>
      <c r="E1407" s="13" t="s">
        <v>143</v>
      </c>
      <c r="F1407" s="13">
        <v>3000</v>
      </c>
      <c r="G1407" s="13">
        <v>1</v>
      </c>
      <c r="H1407" s="14" t="s">
        <v>1</v>
      </c>
      <c r="I1407" s="61">
        <v>108.98</v>
      </c>
      <c r="J1407" s="12">
        <f t="shared" si="88"/>
        <v>0</v>
      </c>
      <c r="K1407" s="11">
        <f t="shared" si="86"/>
        <v>108.98</v>
      </c>
      <c r="L1407" s="10"/>
      <c r="M1407" s="9">
        <f t="shared" si="87"/>
        <v>8718.4</v>
      </c>
      <c r="N1407" s="9">
        <f t="shared" si="89"/>
        <v>8718.4</v>
      </c>
    </row>
    <row r="1408" spans="1:14" s="8" customFormat="1" ht="65.25" customHeight="1">
      <c r="A1408" s="44" t="s">
        <v>788</v>
      </c>
      <c r="C1408" s="47">
        <v>6698206</v>
      </c>
      <c r="D1408" s="56" t="s">
        <v>1189</v>
      </c>
      <c r="E1408" s="13" t="s">
        <v>143</v>
      </c>
      <c r="F1408" s="13">
        <v>4400</v>
      </c>
      <c r="G1408" s="13">
        <v>1</v>
      </c>
      <c r="H1408" s="14" t="s">
        <v>1</v>
      </c>
      <c r="I1408" s="61">
        <v>153.84</v>
      </c>
      <c r="J1408" s="12">
        <f t="shared" si="88"/>
        <v>0</v>
      </c>
      <c r="K1408" s="11">
        <f t="shared" si="86"/>
        <v>153.84</v>
      </c>
      <c r="L1408" s="10"/>
      <c r="M1408" s="9">
        <f t="shared" si="87"/>
        <v>12307.2</v>
      </c>
      <c r="N1408" s="9">
        <f t="shared" si="89"/>
        <v>12307.2</v>
      </c>
    </row>
    <row r="1409" spans="1:14" s="8" customFormat="1" ht="90" customHeight="1">
      <c r="A1409" s="44" t="s">
        <v>789</v>
      </c>
      <c r="C1409" s="47">
        <v>6698208</v>
      </c>
      <c r="D1409" s="56" t="s">
        <v>1190</v>
      </c>
      <c r="E1409" s="13" t="s">
        <v>143</v>
      </c>
      <c r="F1409" s="13">
        <v>6200</v>
      </c>
      <c r="G1409" s="13">
        <v>1</v>
      </c>
      <c r="H1409" s="14" t="s">
        <v>1</v>
      </c>
      <c r="I1409" s="61">
        <v>399.08</v>
      </c>
      <c r="J1409" s="12">
        <f t="shared" si="88"/>
        <v>0</v>
      </c>
      <c r="K1409" s="11">
        <f t="shared" si="86"/>
        <v>399.08</v>
      </c>
      <c r="L1409" s="15"/>
      <c r="M1409" s="9">
        <f t="shared" si="87"/>
        <v>31926.400000000001</v>
      </c>
      <c r="N1409" s="9">
        <f t="shared" si="89"/>
        <v>31926.400000000001</v>
      </c>
    </row>
    <row r="1410" spans="1:14" s="8" customFormat="1" ht="39" customHeight="1">
      <c r="A1410" s="44" t="s">
        <v>2248</v>
      </c>
      <c r="C1410" s="47">
        <v>6698015</v>
      </c>
      <c r="D1410" s="56" t="s">
        <v>1191</v>
      </c>
      <c r="E1410" s="13" t="s">
        <v>0</v>
      </c>
      <c r="F1410" s="13">
        <v>184</v>
      </c>
      <c r="G1410" s="13">
        <v>25</v>
      </c>
      <c r="H1410" s="14"/>
      <c r="I1410" s="61">
        <v>7.3100000000000005</v>
      </c>
      <c r="J1410" s="12">
        <f t="shared" si="88"/>
        <v>0</v>
      </c>
      <c r="K1410" s="11">
        <f t="shared" si="86"/>
        <v>7.3100000000000005</v>
      </c>
      <c r="L1410" s="10"/>
      <c r="M1410" s="9">
        <f t="shared" si="87"/>
        <v>584.80000000000007</v>
      </c>
      <c r="N1410" s="9">
        <f t="shared" si="89"/>
        <v>584.80000000000007</v>
      </c>
    </row>
    <row r="1411" spans="1:14" s="8" customFormat="1" ht="48" customHeight="1">
      <c r="A1411" s="44" t="s">
        <v>2617</v>
      </c>
      <c r="C1411" s="47">
        <v>6698013</v>
      </c>
      <c r="D1411" s="56" t="s">
        <v>2618</v>
      </c>
      <c r="E1411" s="13" t="s">
        <v>0</v>
      </c>
      <c r="F1411" s="13">
        <v>159</v>
      </c>
      <c r="G1411" s="13">
        <v>25</v>
      </c>
      <c r="H1411" s="14"/>
      <c r="I1411" s="61">
        <v>7.3100000000000005</v>
      </c>
      <c r="J1411" s="12">
        <f t="shared" si="88"/>
        <v>0</v>
      </c>
      <c r="K1411" s="11">
        <f t="shared" si="86"/>
        <v>7.3100000000000005</v>
      </c>
      <c r="L1411" s="10"/>
      <c r="M1411" s="9">
        <f t="shared" si="87"/>
        <v>584.80000000000007</v>
      </c>
      <c r="N1411" s="9">
        <f t="shared" si="89"/>
        <v>584.80000000000007</v>
      </c>
    </row>
    <row r="1412" spans="1:14" s="8" customFormat="1" ht="15" customHeight="1">
      <c r="A1412" s="44" t="s">
        <v>2249</v>
      </c>
      <c r="C1412" s="47">
        <v>6703006</v>
      </c>
      <c r="D1412" s="56" t="s">
        <v>142</v>
      </c>
      <c r="E1412" s="13" t="s">
        <v>0</v>
      </c>
      <c r="F1412" s="13">
        <v>38</v>
      </c>
      <c r="G1412" s="13">
        <v>50</v>
      </c>
      <c r="H1412" s="14"/>
      <c r="I1412" s="61">
        <v>1.99</v>
      </c>
      <c r="J1412" s="12">
        <f t="shared" si="88"/>
        <v>0</v>
      </c>
      <c r="K1412" s="11">
        <f t="shared" si="86"/>
        <v>1.99</v>
      </c>
      <c r="L1412" s="70"/>
      <c r="M1412" s="9">
        <f t="shared" si="87"/>
        <v>159.20000000000002</v>
      </c>
      <c r="N1412" s="9">
        <f t="shared" si="89"/>
        <v>159.20000000000002</v>
      </c>
    </row>
    <row r="1413" spans="1:14" s="8" customFormat="1" ht="15" customHeight="1">
      <c r="A1413" s="44" t="s">
        <v>2250</v>
      </c>
      <c r="C1413" s="47">
        <v>6703008</v>
      </c>
      <c r="D1413" s="56" t="s">
        <v>141</v>
      </c>
      <c r="E1413" s="13" t="s">
        <v>0</v>
      </c>
      <c r="F1413" s="13">
        <v>45</v>
      </c>
      <c r="G1413" s="13">
        <v>250</v>
      </c>
      <c r="H1413" s="14"/>
      <c r="I1413" s="61">
        <v>1.3800000000000001</v>
      </c>
      <c r="J1413" s="12">
        <f t="shared" si="88"/>
        <v>0</v>
      </c>
      <c r="K1413" s="11">
        <f t="shared" si="86"/>
        <v>1.3800000000000001</v>
      </c>
      <c r="L1413" s="70"/>
      <c r="M1413" s="9">
        <f t="shared" si="87"/>
        <v>110.4</v>
      </c>
      <c r="N1413" s="9">
        <f t="shared" si="89"/>
        <v>110.4</v>
      </c>
    </row>
    <row r="1414" spans="1:14" s="8" customFormat="1" ht="15" customHeight="1">
      <c r="A1414" s="44" t="s">
        <v>2251</v>
      </c>
      <c r="C1414" s="47">
        <v>6703009</v>
      </c>
      <c r="D1414" s="56" t="s">
        <v>140</v>
      </c>
      <c r="E1414" s="13" t="s">
        <v>0</v>
      </c>
      <c r="F1414" s="13">
        <v>62</v>
      </c>
      <c r="G1414" s="13">
        <v>50</v>
      </c>
      <c r="H1414" s="14"/>
      <c r="I1414" s="61">
        <v>2.4900000000000002</v>
      </c>
      <c r="J1414" s="12">
        <f t="shared" si="88"/>
        <v>0</v>
      </c>
      <c r="K1414" s="11">
        <f t="shared" si="86"/>
        <v>2.4900000000000002</v>
      </c>
      <c r="L1414" s="70"/>
      <c r="M1414" s="9">
        <f t="shared" si="87"/>
        <v>199.20000000000002</v>
      </c>
      <c r="N1414" s="9">
        <f t="shared" si="89"/>
        <v>199.2</v>
      </c>
    </row>
    <row r="1415" spans="1:14" s="8" customFormat="1" ht="15" customHeight="1">
      <c r="A1415" s="44" t="s">
        <v>2252</v>
      </c>
      <c r="C1415" s="47">
        <v>6703010</v>
      </c>
      <c r="D1415" s="56" t="s">
        <v>139</v>
      </c>
      <c r="E1415" s="13" t="s">
        <v>0</v>
      </c>
      <c r="F1415" s="13">
        <v>52</v>
      </c>
      <c r="G1415" s="13">
        <v>50</v>
      </c>
      <c r="H1415" s="14"/>
      <c r="I1415" s="61">
        <v>1.56</v>
      </c>
      <c r="J1415" s="12">
        <f t="shared" si="88"/>
        <v>0</v>
      </c>
      <c r="K1415" s="11">
        <f t="shared" si="86"/>
        <v>1.56</v>
      </c>
      <c r="L1415" s="70"/>
      <c r="M1415" s="9">
        <f t="shared" si="87"/>
        <v>124.8</v>
      </c>
      <c r="N1415" s="9">
        <f t="shared" si="89"/>
        <v>124.8</v>
      </c>
    </row>
    <row r="1416" spans="1:14" s="8" customFormat="1" ht="15" customHeight="1">
      <c r="A1416" s="44" t="s">
        <v>2253</v>
      </c>
      <c r="C1416" s="47">
        <v>6703016</v>
      </c>
      <c r="D1416" s="56" t="s">
        <v>138</v>
      </c>
      <c r="E1416" s="13" t="s">
        <v>0</v>
      </c>
      <c r="F1416" s="13">
        <v>68</v>
      </c>
      <c r="G1416" s="13">
        <v>50</v>
      </c>
      <c r="H1416" s="14"/>
      <c r="I1416" s="61">
        <v>2.31</v>
      </c>
      <c r="J1416" s="12">
        <f t="shared" si="88"/>
        <v>0</v>
      </c>
      <c r="K1416" s="11">
        <f t="shared" si="86"/>
        <v>2.31</v>
      </c>
      <c r="L1416" s="70"/>
      <c r="M1416" s="9">
        <f t="shared" si="87"/>
        <v>184.8</v>
      </c>
      <c r="N1416" s="9">
        <f t="shared" si="89"/>
        <v>184.8</v>
      </c>
    </row>
    <row r="1417" spans="1:14" s="8" customFormat="1" ht="15" customHeight="1">
      <c r="A1417" s="44" t="s">
        <v>2254</v>
      </c>
      <c r="C1417" s="47">
        <v>6703021</v>
      </c>
      <c r="D1417" s="56" t="s">
        <v>137</v>
      </c>
      <c r="E1417" s="13" t="s">
        <v>0</v>
      </c>
      <c r="F1417" s="13">
        <v>99</v>
      </c>
      <c r="G1417" s="13">
        <v>50</v>
      </c>
      <c r="H1417" s="14"/>
      <c r="I1417" s="61">
        <v>4.2699999999999996</v>
      </c>
      <c r="J1417" s="12">
        <f t="shared" si="88"/>
        <v>0</v>
      </c>
      <c r="K1417" s="11">
        <f t="shared" si="86"/>
        <v>4.2699999999999996</v>
      </c>
      <c r="L1417" s="70"/>
      <c r="M1417" s="9">
        <f t="shared" si="87"/>
        <v>341.6</v>
      </c>
      <c r="N1417" s="9">
        <f t="shared" si="89"/>
        <v>341.6</v>
      </c>
    </row>
    <row r="1418" spans="1:14" s="8" customFormat="1" ht="15" customHeight="1">
      <c r="A1418" s="44" t="s">
        <v>2255</v>
      </c>
      <c r="C1418" s="47">
        <v>6707006</v>
      </c>
      <c r="D1418" s="56" t="s">
        <v>136</v>
      </c>
      <c r="E1418" s="13" t="s">
        <v>0</v>
      </c>
      <c r="F1418" s="13">
        <v>48</v>
      </c>
      <c r="G1418" s="13">
        <v>50</v>
      </c>
      <c r="H1418" s="14" t="s">
        <v>62</v>
      </c>
      <c r="I1418" s="61">
        <v>3.95</v>
      </c>
      <c r="J1418" s="12">
        <f t="shared" si="88"/>
        <v>0</v>
      </c>
      <c r="K1418" s="11">
        <f t="shared" si="86"/>
        <v>3.95</v>
      </c>
      <c r="L1418" s="70"/>
      <c r="M1418" s="9">
        <f t="shared" si="87"/>
        <v>316</v>
      </c>
      <c r="N1418" s="9">
        <f t="shared" si="89"/>
        <v>316</v>
      </c>
    </row>
    <row r="1419" spans="1:14" s="8" customFormat="1" ht="15" customHeight="1">
      <c r="A1419" s="44" t="s">
        <v>2256</v>
      </c>
      <c r="C1419" s="47">
        <v>6707008</v>
      </c>
      <c r="D1419" s="56" t="s">
        <v>135</v>
      </c>
      <c r="E1419" s="13" t="s">
        <v>0</v>
      </c>
      <c r="F1419" s="13">
        <v>56</v>
      </c>
      <c r="G1419" s="13">
        <v>50</v>
      </c>
      <c r="H1419" s="14" t="s">
        <v>62</v>
      </c>
      <c r="I1419" s="61">
        <v>4.1100000000000003</v>
      </c>
      <c r="J1419" s="12">
        <f t="shared" si="88"/>
        <v>0</v>
      </c>
      <c r="K1419" s="11">
        <f t="shared" si="86"/>
        <v>4.1100000000000003</v>
      </c>
      <c r="L1419" s="70"/>
      <c r="M1419" s="9">
        <f t="shared" si="87"/>
        <v>328.8</v>
      </c>
      <c r="N1419" s="9">
        <f t="shared" si="89"/>
        <v>328.8</v>
      </c>
    </row>
    <row r="1420" spans="1:14" s="8" customFormat="1" ht="15" customHeight="1">
      <c r="A1420" s="44" t="s">
        <v>2257</v>
      </c>
      <c r="C1420" s="47">
        <v>6707010</v>
      </c>
      <c r="D1420" s="56" t="s">
        <v>134</v>
      </c>
      <c r="E1420" s="13" t="s">
        <v>0</v>
      </c>
      <c r="F1420" s="13">
        <v>49</v>
      </c>
      <c r="G1420" s="13">
        <v>50</v>
      </c>
      <c r="H1420" s="14" t="s">
        <v>62</v>
      </c>
      <c r="I1420" s="61">
        <v>4.62</v>
      </c>
      <c r="J1420" s="12">
        <f t="shared" si="88"/>
        <v>0</v>
      </c>
      <c r="K1420" s="11">
        <f t="shared" si="86"/>
        <v>4.62</v>
      </c>
      <c r="L1420" s="70"/>
      <c r="M1420" s="9">
        <f t="shared" si="87"/>
        <v>369.6</v>
      </c>
      <c r="N1420" s="9">
        <f t="shared" si="89"/>
        <v>369.6</v>
      </c>
    </row>
    <row r="1421" spans="1:14" s="8" customFormat="1" ht="15" customHeight="1">
      <c r="A1421" s="44" t="s">
        <v>2258</v>
      </c>
      <c r="C1421" s="47">
        <v>6713008</v>
      </c>
      <c r="D1421" s="56" t="s">
        <v>133</v>
      </c>
      <c r="E1421" s="13" t="s">
        <v>0</v>
      </c>
      <c r="F1421" s="13">
        <v>146</v>
      </c>
      <c r="G1421" s="13">
        <v>40</v>
      </c>
      <c r="H1421" s="14"/>
      <c r="I1421" s="61">
        <v>5.14</v>
      </c>
      <c r="J1421" s="12">
        <f t="shared" si="88"/>
        <v>0</v>
      </c>
      <c r="K1421" s="11">
        <f t="shared" si="86"/>
        <v>5.14</v>
      </c>
      <c r="L1421" s="70"/>
      <c r="M1421" s="9">
        <f t="shared" si="87"/>
        <v>411.2</v>
      </c>
      <c r="N1421" s="9">
        <f t="shared" si="89"/>
        <v>411.2</v>
      </c>
    </row>
    <row r="1422" spans="1:14" s="8" customFormat="1" ht="15" customHeight="1">
      <c r="A1422" s="44" t="s">
        <v>2259</v>
      </c>
      <c r="C1422" s="47">
        <v>6713010</v>
      </c>
      <c r="D1422" s="56" t="s">
        <v>1192</v>
      </c>
      <c r="E1422" s="13" t="s">
        <v>0</v>
      </c>
      <c r="F1422" s="13">
        <v>152</v>
      </c>
      <c r="G1422" s="13">
        <v>40</v>
      </c>
      <c r="H1422" s="14"/>
      <c r="I1422" s="61">
        <v>4.4000000000000004</v>
      </c>
      <c r="J1422" s="12">
        <f t="shared" si="88"/>
        <v>0</v>
      </c>
      <c r="K1422" s="11">
        <f t="shared" si="86"/>
        <v>4.4000000000000004</v>
      </c>
      <c r="L1422" s="70"/>
      <c r="M1422" s="9">
        <f t="shared" si="87"/>
        <v>352</v>
      </c>
      <c r="N1422" s="9">
        <f t="shared" si="89"/>
        <v>352</v>
      </c>
    </row>
    <row r="1423" spans="1:14" s="8" customFormat="1" ht="15" customHeight="1">
      <c r="A1423" s="44" t="s">
        <v>2260</v>
      </c>
      <c r="C1423" s="47">
        <v>6713012</v>
      </c>
      <c r="D1423" s="56" t="s">
        <v>1193</v>
      </c>
      <c r="E1423" s="13" t="s">
        <v>0</v>
      </c>
      <c r="F1423" s="13">
        <v>161</v>
      </c>
      <c r="G1423" s="13">
        <v>40</v>
      </c>
      <c r="H1423" s="14"/>
      <c r="I1423" s="61">
        <v>4.51</v>
      </c>
      <c r="J1423" s="12">
        <f t="shared" si="88"/>
        <v>0</v>
      </c>
      <c r="K1423" s="11">
        <f t="shared" ref="K1423:K1486" si="90">I1423*((100-J1423)/100)</f>
        <v>4.51</v>
      </c>
      <c r="L1423" s="70"/>
      <c r="M1423" s="9">
        <f t="shared" ref="M1423:M1486" si="91">_xlfn.CEILING.MATH(I1423*$N$2,0.02)</f>
        <v>360.8</v>
      </c>
      <c r="N1423" s="9">
        <f t="shared" si="89"/>
        <v>360.8</v>
      </c>
    </row>
    <row r="1424" spans="1:14" s="8" customFormat="1" ht="15" customHeight="1">
      <c r="A1424" s="44" t="s">
        <v>2261</v>
      </c>
      <c r="C1424" s="47">
        <v>6713016</v>
      </c>
      <c r="D1424" s="56" t="s">
        <v>1194</v>
      </c>
      <c r="E1424" s="13" t="s">
        <v>0</v>
      </c>
      <c r="F1424" s="13">
        <v>170</v>
      </c>
      <c r="G1424" s="13">
        <v>50</v>
      </c>
      <c r="H1424" s="14"/>
      <c r="I1424" s="61">
        <v>4.82</v>
      </c>
      <c r="J1424" s="12">
        <f t="shared" si="88"/>
        <v>0</v>
      </c>
      <c r="K1424" s="11">
        <f t="shared" si="90"/>
        <v>4.82</v>
      </c>
      <c r="L1424" s="70"/>
      <c r="M1424" s="9">
        <f t="shared" si="91"/>
        <v>385.6</v>
      </c>
      <c r="N1424" s="9">
        <f t="shared" si="89"/>
        <v>385.6</v>
      </c>
    </row>
    <row r="1425" spans="1:14" s="8" customFormat="1" ht="15" customHeight="1">
      <c r="A1425" s="44" t="s">
        <v>2262</v>
      </c>
      <c r="C1425" s="47">
        <v>6713021</v>
      </c>
      <c r="D1425" s="56" t="s">
        <v>132</v>
      </c>
      <c r="E1425" s="13" t="s">
        <v>0</v>
      </c>
      <c r="F1425" s="13">
        <v>174</v>
      </c>
      <c r="G1425" s="13">
        <v>50</v>
      </c>
      <c r="H1425" s="14"/>
      <c r="I1425" s="61">
        <v>6.5</v>
      </c>
      <c r="J1425" s="12">
        <f t="shared" ref="J1425:J1488" si="92">$J$13</f>
        <v>0</v>
      </c>
      <c r="K1425" s="11">
        <f t="shared" si="90"/>
        <v>6.5</v>
      </c>
      <c r="L1425" s="70"/>
      <c r="M1425" s="9">
        <f t="shared" si="91"/>
        <v>520</v>
      </c>
      <c r="N1425" s="9">
        <f t="shared" si="89"/>
        <v>520</v>
      </c>
    </row>
    <row r="1426" spans="1:14" s="8" customFormat="1" ht="15" customHeight="1">
      <c r="A1426" s="44" t="s">
        <v>2263</v>
      </c>
      <c r="C1426" s="47">
        <v>6717010</v>
      </c>
      <c r="D1426" s="56" t="s">
        <v>131</v>
      </c>
      <c r="E1426" s="13" t="s">
        <v>0</v>
      </c>
      <c r="F1426" s="13">
        <v>152</v>
      </c>
      <c r="G1426" s="13">
        <v>40</v>
      </c>
      <c r="H1426" s="14" t="s">
        <v>62</v>
      </c>
      <c r="I1426" s="61">
        <v>13.68</v>
      </c>
      <c r="J1426" s="12">
        <f t="shared" si="92"/>
        <v>0</v>
      </c>
      <c r="K1426" s="11">
        <f t="shared" si="90"/>
        <v>13.68</v>
      </c>
      <c r="L1426" s="70"/>
      <c r="M1426" s="9">
        <f t="shared" si="91"/>
        <v>1094.4000000000001</v>
      </c>
      <c r="N1426" s="9">
        <f t="shared" si="89"/>
        <v>1094.4000000000001</v>
      </c>
    </row>
    <row r="1427" spans="1:14" s="8" customFormat="1" ht="15" customHeight="1">
      <c r="A1427" s="44" t="s">
        <v>2264</v>
      </c>
      <c r="C1427" s="47">
        <v>6717012</v>
      </c>
      <c r="D1427" s="56" t="s">
        <v>130</v>
      </c>
      <c r="E1427" s="13" t="s">
        <v>0</v>
      </c>
      <c r="F1427" s="13">
        <v>161</v>
      </c>
      <c r="G1427" s="13">
        <v>40</v>
      </c>
      <c r="H1427" s="14" t="s">
        <v>62</v>
      </c>
      <c r="I1427" s="61">
        <v>17.97</v>
      </c>
      <c r="J1427" s="12">
        <f t="shared" si="92"/>
        <v>0</v>
      </c>
      <c r="K1427" s="11">
        <f t="shared" si="90"/>
        <v>17.97</v>
      </c>
      <c r="L1427" s="70"/>
      <c r="M1427" s="9">
        <f t="shared" si="91"/>
        <v>1437.6000000000001</v>
      </c>
      <c r="N1427" s="9">
        <f t="shared" si="89"/>
        <v>1437.6</v>
      </c>
    </row>
    <row r="1428" spans="1:14" s="8" customFormat="1" ht="15" customHeight="1">
      <c r="A1428" s="44" t="s">
        <v>2265</v>
      </c>
      <c r="C1428" s="47">
        <v>6717016</v>
      </c>
      <c r="D1428" s="56" t="s">
        <v>129</v>
      </c>
      <c r="E1428" s="13" t="s">
        <v>0</v>
      </c>
      <c r="F1428" s="13">
        <v>170</v>
      </c>
      <c r="G1428" s="13">
        <v>50</v>
      </c>
      <c r="H1428" s="14" t="s">
        <v>62</v>
      </c>
      <c r="I1428" s="61">
        <v>17.8</v>
      </c>
      <c r="J1428" s="12">
        <f t="shared" si="92"/>
        <v>0</v>
      </c>
      <c r="K1428" s="11">
        <f t="shared" si="90"/>
        <v>17.8</v>
      </c>
      <c r="L1428" s="70"/>
      <c r="M1428" s="9">
        <f t="shared" si="91"/>
        <v>1424</v>
      </c>
      <c r="N1428" s="9">
        <f t="shared" si="89"/>
        <v>1424</v>
      </c>
    </row>
    <row r="1429" spans="1:14" s="8" customFormat="1" ht="15" customHeight="1">
      <c r="A1429" s="44" t="s">
        <v>2266</v>
      </c>
      <c r="C1429" s="47">
        <v>6717021</v>
      </c>
      <c r="D1429" s="56" t="s">
        <v>128</v>
      </c>
      <c r="E1429" s="13" t="s">
        <v>0</v>
      </c>
      <c r="F1429" s="13">
        <v>174</v>
      </c>
      <c r="G1429" s="13">
        <v>50</v>
      </c>
      <c r="H1429" s="14" t="s">
        <v>62</v>
      </c>
      <c r="I1429" s="61">
        <v>48.56</v>
      </c>
      <c r="J1429" s="12">
        <f t="shared" si="92"/>
        <v>0</v>
      </c>
      <c r="K1429" s="11">
        <f t="shared" si="90"/>
        <v>48.56</v>
      </c>
      <c r="L1429" s="70"/>
      <c r="M1429" s="9">
        <f t="shared" si="91"/>
        <v>3884.8</v>
      </c>
      <c r="N1429" s="9">
        <f t="shared" ref="N1429:N1492" si="93">M1429*(100-J1429)/100</f>
        <v>3884.8</v>
      </c>
    </row>
    <row r="1430" spans="1:14" s="8" customFormat="1" ht="23.25" customHeight="1">
      <c r="A1430" s="44" t="s">
        <v>2267</v>
      </c>
      <c r="C1430" s="47">
        <v>6719021</v>
      </c>
      <c r="D1430" s="56" t="s">
        <v>127</v>
      </c>
      <c r="E1430" s="13" t="s">
        <v>0</v>
      </c>
      <c r="F1430" s="13">
        <v>186</v>
      </c>
      <c r="G1430" s="13">
        <v>50</v>
      </c>
      <c r="H1430" s="14"/>
      <c r="I1430" s="61">
        <v>9.2799999999999994</v>
      </c>
      <c r="J1430" s="12">
        <f t="shared" si="92"/>
        <v>0</v>
      </c>
      <c r="K1430" s="11">
        <f t="shared" si="90"/>
        <v>9.2799999999999994</v>
      </c>
      <c r="L1430" s="70"/>
      <c r="M1430" s="9">
        <f t="shared" si="91"/>
        <v>742.4</v>
      </c>
      <c r="N1430" s="9">
        <f t="shared" si="93"/>
        <v>742.4</v>
      </c>
    </row>
    <row r="1431" spans="1:14" s="8" customFormat="1" ht="23.25" customHeight="1">
      <c r="A1431" s="44" t="s">
        <v>2268</v>
      </c>
      <c r="C1431" s="47">
        <v>6719033</v>
      </c>
      <c r="D1431" s="56" t="s">
        <v>126</v>
      </c>
      <c r="E1431" s="13" t="s">
        <v>0</v>
      </c>
      <c r="F1431" s="13">
        <v>228</v>
      </c>
      <c r="G1431" s="13">
        <v>50</v>
      </c>
      <c r="H1431" s="14"/>
      <c r="I1431" s="61">
        <v>11.76</v>
      </c>
      <c r="J1431" s="12">
        <f t="shared" si="92"/>
        <v>0</v>
      </c>
      <c r="K1431" s="11">
        <f t="shared" si="90"/>
        <v>11.76</v>
      </c>
      <c r="L1431" s="70"/>
      <c r="M1431" s="9">
        <f t="shared" si="91"/>
        <v>940.80000000000007</v>
      </c>
      <c r="N1431" s="9">
        <f t="shared" si="93"/>
        <v>940.8</v>
      </c>
    </row>
    <row r="1432" spans="1:14" s="8" customFormat="1" ht="15" customHeight="1">
      <c r="A1432" s="44" t="s">
        <v>2269</v>
      </c>
      <c r="C1432" s="47">
        <v>6785001</v>
      </c>
      <c r="D1432" s="56" t="s">
        <v>125</v>
      </c>
      <c r="E1432" s="13" t="s">
        <v>0</v>
      </c>
      <c r="F1432" s="13">
        <v>105</v>
      </c>
      <c r="G1432" s="13">
        <v>50</v>
      </c>
      <c r="H1432" s="14"/>
      <c r="I1432" s="61">
        <v>2.02</v>
      </c>
      <c r="J1432" s="12">
        <f t="shared" si="92"/>
        <v>0</v>
      </c>
      <c r="K1432" s="11">
        <f t="shared" si="90"/>
        <v>2.02</v>
      </c>
      <c r="L1432" s="70"/>
      <c r="M1432" s="9">
        <f t="shared" si="91"/>
        <v>161.6</v>
      </c>
      <c r="N1432" s="9">
        <f t="shared" si="93"/>
        <v>161.6</v>
      </c>
    </row>
    <row r="1433" spans="1:14" s="8" customFormat="1" ht="15" customHeight="1">
      <c r="A1433" s="44" t="s">
        <v>2270</v>
      </c>
      <c r="C1433" s="47">
        <v>6785008</v>
      </c>
      <c r="D1433" s="56" t="s">
        <v>124</v>
      </c>
      <c r="E1433" s="13" t="s">
        <v>0</v>
      </c>
      <c r="F1433" s="13">
        <v>118</v>
      </c>
      <c r="G1433" s="13">
        <v>50</v>
      </c>
      <c r="H1433" s="14"/>
      <c r="I1433" s="61">
        <v>2.5299999999999998</v>
      </c>
      <c r="J1433" s="12">
        <f t="shared" si="92"/>
        <v>0</v>
      </c>
      <c r="K1433" s="11">
        <f t="shared" si="90"/>
        <v>2.5299999999999998</v>
      </c>
      <c r="L1433" s="70"/>
      <c r="M1433" s="9">
        <f t="shared" si="91"/>
        <v>202.4</v>
      </c>
      <c r="N1433" s="9">
        <f t="shared" si="93"/>
        <v>202.4</v>
      </c>
    </row>
    <row r="1434" spans="1:14" s="8" customFormat="1" ht="15" customHeight="1">
      <c r="A1434" s="44" t="s">
        <v>2271</v>
      </c>
      <c r="C1434" s="47">
        <v>6785010</v>
      </c>
      <c r="D1434" s="56" t="s">
        <v>123</v>
      </c>
      <c r="E1434" s="13" t="s">
        <v>0</v>
      </c>
      <c r="F1434" s="13">
        <v>117</v>
      </c>
      <c r="G1434" s="13">
        <v>50</v>
      </c>
      <c r="H1434" s="14"/>
      <c r="I1434" s="61">
        <v>2.5299999999999998</v>
      </c>
      <c r="J1434" s="12">
        <f t="shared" si="92"/>
        <v>0</v>
      </c>
      <c r="K1434" s="11">
        <f t="shared" si="90"/>
        <v>2.5299999999999998</v>
      </c>
      <c r="L1434" s="70"/>
      <c r="M1434" s="9">
        <f t="shared" si="91"/>
        <v>202.4</v>
      </c>
      <c r="N1434" s="9">
        <f t="shared" si="93"/>
        <v>202.4</v>
      </c>
    </row>
    <row r="1435" spans="1:14" s="8" customFormat="1" ht="33" customHeight="1">
      <c r="A1435" s="44" t="s">
        <v>2272</v>
      </c>
      <c r="C1435" s="47">
        <v>6793008</v>
      </c>
      <c r="D1435" s="56" t="s">
        <v>122</v>
      </c>
      <c r="E1435" s="13" t="s">
        <v>0</v>
      </c>
      <c r="F1435" s="13">
        <v>69</v>
      </c>
      <c r="G1435" s="13">
        <v>50</v>
      </c>
      <c r="H1435" s="14"/>
      <c r="I1435" s="61">
        <v>6.11</v>
      </c>
      <c r="J1435" s="12">
        <f t="shared" si="92"/>
        <v>0</v>
      </c>
      <c r="K1435" s="11">
        <f t="shared" si="90"/>
        <v>6.11</v>
      </c>
      <c r="L1435" s="10"/>
      <c r="M1435" s="9">
        <f t="shared" si="91"/>
        <v>488.8</v>
      </c>
      <c r="N1435" s="9">
        <f t="shared" si="93"/>
        <v>488.8</v>
      </c>
    </row>
    <row r="1436" spans="1:14" s="8" customFormat="1" ht="15" customHeight="1">
      <c r="A1436" s="44" t="s">
        <v>2273</v>
      </c>
      <c r="C1436" s="47">
        <v>6803008</v>
      </c>
      <c r="D1436" s="56" t="s">
        <v>1195</v>
      </c>
      <c r="E1436" s="13" t="s">
        <v>0</v>
      </c>
      <c r="F1436" s="13">
        <v>12</v>
      </c>
      <c r="G1436" s="13">
        <v>100</v>
      </c>
      <c r="H1436" s="14"/>
      <c r="I1436" s="61">
        <v>1.84</v>
      </c>
      <c r="J1436" s="12">
        <f t="shared" si="92"/>
        <v>0</v>
      </c>
      <c r="K1436" s="11">
        <f t="shared" si="90"/>
        <v>1.84</v>
      </c>
      <c r="L1436" s="70"/>
      <c r="M1436" s="9">
        <f t="shared" si="91"/>
        <v>147.20000000000002</v>
      </c>
      <c r="N1436" s="9">
        <f t="shared" si="93"/>
        <v>147.20000000000002</v>
      </c>
    </row>
    <row r="1437" spans="1:14" s="8" customFormat="1" ht="15" customHeight="1">
      <c r="A1437" s="44" t="s">
        <v>2274</v>
      </c>
      <c r="C1437" s="47">
        <v>6803010</v>
      </c>
      <c r="D1437" s="56" t="s">
        <v>1196</v>
      </c>
      <c r="E1437" s="13" t="s">
        <v>0</v>
      </c>
      <c r="F1437" s="13">
        <v>191</v>
      </c>
      <c r="G1437" s="13">
        <v>100</v>
      </c>
      <c r="H1437" s="14"/>
      <c r="I1437" s="61">
        <v>1.94</v>
      </c>
      <c r="J1437" s="12">
        <f t="shared" si="92"/>
        <v>0</v>
      </c>
      <c r="K1437" s="11">
        <f t="shared" si="90"/>
        <v>1.94</v>
      </c>
      <c r="L1437" s="70"/>
      <c r="M1437" s="9">
        <f t="shared" si="91"/>
        <v>155.20000000000002</v>
      </c>
      <c r="N1437" s="9">
        <f t="shared" si="93"/>
        <v>155.20000000000002</v>
      </c>
    </row>
    <row r="1438" spans="1:14" s="8" customFormat="1" ht="15" customHeight="1">
      <c r="A1438" s="44" t="s">
        <v>2275</v>
      </c>
      <c r="C1438" s="47">
        <v>6803012</v>
      </c>
      <c r="D1438" s="56" t="s">
        <v>1197</v>
      </c>
      <c r="E1438" s="13" t="s">
        <v>0</v>
      </c>
      <c r="F1438" s="13">
        <v>35</v>
      </c>
      <c r="G1438" s="13">
        <v>100</v>
      </c>
      <c r="H1438" s="14"/>
      <c r="I1438" s="61">
        <v>5.22</v>
      </c>
      <c r="J1438" s="12">
        <f t="shared" si="92"/>
        <v>0</v>
      </c>
      <c r="K1438" s="11">
        <f t="shared" si="90"/>
        <v>5.22</v>
      </c>
      <c r="L1438" s="70"/>
      <c r="M1438" s="9">
        <f t="shared" si="91"/>
        <v>417.6</v>
      </c>
      <c r="N1438" s="9">
        <f t="shared" si="93"/>
        <v>417.6</v>
      </c>
    </row>
    <row r="1439" spans="1:14" s="8" customFormat="1" ht="32.25" customHeight="1">
      <c r="A1439" s="44" t="s">
        <v>2276</v>
      </c>
      <c r="C1439" s="47">
        <v>6901745</v>
      </c>
      <c r="D1439" s="56" t="s">
        <v>121</v>
      </c>
      <c r="E1439" s="13" t="s">
        <v>0</v>
      </c>
      <c r="F1439" s="13">
        <v>4225</v>
      </c>
      <c r="G1439" s="13">
        <v>4</v>
      </c>
      <c r="H1439" s="14"/>
      <c r="I1439" s="61">
        <v>83.34</v>
      </c>
      <c r="J1439" s="12">
        <f t="shared" si="92"/>
        <v>0</v>
      </c>
      <c r="K1439" s="11">
        <f t="shared" si="90"/>
        <v>83.34</v>
      </c>
      <c r="L1439" s="73"/>
      <c r="M1439" s="9">
        <f t="shared" si="91"/>
        <v>6667.2</v>
      </c>
      <c r="N1439" s="9">
        <f t="shared" si="93"/>
        <v>6667.2</v>
      </c>
    </row>
    <row r="1440" spans="1:14" s="8" customFormat="1" ht="32.25" customHeight="1">
      <c r="A1440" s="44" t="s">
        <v>2277</v>
      </c>
      <c r="C1440" s="47">
        <v>6901752</v>
      </c>
      <c r="D1440" s="56" t="s">
        <v>120</v>
      </c>
      <c r="E1440" s="13" t="s">
        <v>0</v>
      </c>
      <c r="F1440" s="13">
        <v>5333</v>
      </c>
      <c r="G1440" s="13">
        <v>1</v>
      </c>
      <c r="H1440" s="14"/>
      <c r="I1440" s="61">
        <v>96.65</v>
      </c>
      <c r="J1440" s="12">
        <f t="shared" si="92"/>
        <v>0</v>
      </c>
      <c r="K1440" s="11">
        <f t="shared" si="90"/>
        <v>96.65</v>
      </c>
      <c r="L1440" s="73"/>
      <c r="M1440" s="9">
        <f t="shared" si="91"/>
        <v>7732</v>
      </c>
      <c r="N1440" s="9">
        <f t="shared" si="93"/>
        <v>7732</v>
      </c>
    </row>
    <row r="1441" spans="1:14" s="8" customFormat="1" ht="32.25" customHeight="1">
      <c r="A1441" s="44" t="s">
        <v>2278</v>
      </c>
      <c r="C1441" s="47">
        <v>6901945</v>
      </c>
      <c r="D1441" s="56" t="s">
        <v>119</v>
      </c>
      <c r="E1441" s="13" t="s">
        <v>0</v>
      </c>
      <c r="F1441" s="13">
        <v>6019</v>
      </c>
      <c r="G1441" s="13">
        <v>1</v>
      </c>
      <c r="H1441" s="14" t="s">
        <v>92</v>
      </c>
      <c r="I1441" s="61">
        <v>116.62</v>
      </c>
      <c r="J1441" s="12">
        <f t="shared" si="92"/>
        <v>0</v>
      </c>
      <c r="K1441" s="11">
        <f t="shared" si="90"/>
        <v>116.62</v>
      </c>
      <c r="L1441" s="73"/>
      <c r="M1441" s="9">
        <f t="shared" si="91"/>
        <v>9329.6</v>
      </c>
      <c r="N1441" s="9">
        <f t="shared" si="93"/>
        <v>9329.6</v>
      </c>
    </row>
    <row r="1442" spans="1:14" s="8" customFormat="1" ht="32.25" customHeight="1">
      <c r="A1442" s="44" t="s">
        <v>2279</v>
      </c>
      <c r="C1442" s="47">
        <v>6901960</v>
      </c>
      <c r="D1442" s="56" t="s">
        <v>118</v>
      </c>
      <c r="E1442" s="13" t="s">
        <v>0</v>
      </c>
      <c r="F1442" s="13">
        <v>6800</v>
      </c>
      <c r="G1442" s="13">
        <v>1</v>
      </c>
      <c r="H1442" s="14" t="s">
        <v>92</v>
      </c>
      <c r="I1442" s="61">
        <v>141.09</v>
      </c>
      <c r="J1442" s="12">
        <f t="shared" si="92"/>
        <v>0</v>
      </c>
      <c r="K1442" s="11">
        <f t="shared" si="90"/>
        <v>141.09</v>
      </c>
      <c r="L1442" s="73"/>
      <c r="M1442" s="9">
        <f t="shared" si="91"/>
        <v>11287.2</v>
      </c>
      <c r="N1442" s="9">
        <f t="shared" si="93"/>
        <v>11287.2</v>
      </c>
    </row>
    <row r="1443" spans="1:14" s="8" customFormat="1" ht="62.25" customHeight="1">
      <c r="A1443" s="44" t="s">
        <v>2280</v>
      </c>
      <c r="C1443" s="47">
        <v>6920012</v>
      </c>
      <c r="D1443" s="56" t="s">
        <v>117</v>
      </c>
      <c r="E1443" s="13" t="s">
        <v>0</v>
      </c>
      <c r="F1443" s="13">
        <v>3400</v>
      </c>
      <c r="G1443" s="13">
        <v>1</v>
      </c>
      <c r="H1443" s="14"/>
      <c r="I1443" s="61">
        <v>813.63</v>
      </c>
      <c r="J1443" s="12">
        <f t="shared" si="92"/>
        <v>0</v>
      </c>
      <c r="K1443" s="11">
        <f t="shared" si="90"/>
        <v>813.63</v>
      </c>
      <c r="L1443" s="10"/>
      <c r="M1443" s="9">
        <f t="shared" si="91"/>
        <v>65090.400000000001</v>
      </c>
      <c r="N1443" s="9">
        <f t="shared" si="93"/>
        <v>65090.400000000001</v>
      </c>
    </row>
    <row r="1444" spans="1:14" s="8" customFormat="1" ht="62.25" customHeight="1">
      <c r="A1444" s="44" t="s">
        <v>2587</v>
      </c>
      <c r="C1444" s="47">
        <v>6920017</v>
      </c>
      <c r="D1444" s="56" t="s">
        <v>2588</v>
      </c>
      <c r="E1444" s="13" t="s">
        <v>0</v>
      </c>
      <c r="F1444" s="13">
        <v>3800</v>
      </c>
      <c r="G1444" s="13">
        <v>1</v>
      </c>
      <c r="H1444" s="14"/>
      <c r="I1444" s="61">
        <v>1033.26</v>
      </c>
      <c r="J1444" s="12">
        <f t="shared" si="92"/>
        <v>0</v>
      </c>
      <c r="K1444" s="11">
        <f t="shared" si="90"/>
        <v>1033.26</v>
      </c>
      <c r="L1444" s="10"/>
      <c r="M1444" s="9">
        <f t="shared" si="91"/>
        <v>82660.800000000003</v>
      </c>
      <c r="N1444" s="9">
        <f t="shared" si="93"/>
        <v>82660.800000000003</v>
      </c>
    </row>
    <row r="1445" spans="1:14" s="8" customFormat="1" ht="31.5" customHeight="1">
      <c r="A1445" s="44" t="s">
        <v>2281</v>
      </c>
      <c r="C1445" s="47">
        <v>6920013</v>
      </c>
      <c r="D1445" s="56" t="s">
        <v>4079</v>
      </c>
      <c r="E1445" s="13" t="s">
        <v>0</v>
      </c>
      <c r="F1445" s="13">
        <v>87</v>
      </c>
      <c r="G1445" s="13">
        <v>1</v>
      </c>
      <c r="H1445" s="14"/>
      <c r="I1445" s="61">
        <v>63.75</v>
      </c>
      <c r="J1445" s="12">
        <f t="shared" si="92"/>
        <v>0</v>
      </c>
      <c r="K1445" s="11">
        <f t="shared" si="90"/>
        <v>63.75</v>
      </c>
      <c r="L1445" s="10"/>
      <c r="M1445" s="9">
        <f t="shared" si="91"/>
        <v>5100</v>
      </c>
      <c r="N1445" s="9">
        <f t="shared" si="93"/>
        <v>5100</v>
      </c>
    </row>
    <row r="1446" spans="1:14" s="8" customFormat="1" ht="102" customHeight="1">
      <c r="A1446" s="44" t="s">
        <v>2282</v>
      </c>
      <c r="C1446" s="47">
        <v>6930001</v>
      </c>
      <c r="D1446" s="56" t="s">
        <v>116</v>
      </c>
      <c r="E1446" s="13" t="s">
        <v>0</v>
      </c>
      <c r="F1446" s="13">
        <v>2652</v>
      </c>
      <c r="G1446" s="13">
        <v>1</v>
      </c>
      <c r="H1446" s="14"/>
      <c r="I1446" s="61">
        <v>538.47</v>
      </c>
      <c r="J1446" s="12">
        <f t="shared" si="92"/>
        <v>0</v>
      </c>
      <c r="K1446" s="11">
        <f t="shared" si="90"/>
        <v>538.47</v>
      </c>
      <c r="L1446" s="51"/>
      <c r="M1446" s="9">
        <f t="shared" si="91"/>
        <v>43077.599999999999</v>
      </c>
      <c r="N1446" s="9">
        <f t="shared" si="93"/>
        <v>43077.599999999999</v>
      </c>
    </row>
    <row r="1447" spans="1:14" s="8" customFormat="1" ht="15.75" customHeight="1">
      <c r="A1447" s="44" t="s">
        <v>2283</v>
      </c>
      <c r="C1447" s="47">
        <v>51803208</v>
      </c>
      <c r="D1447" s="56" t="s">
        <v>1198</v>
      </c>
      <c r="E1447" s="13" t="s">
        <v>0</v>
      </c>
      <c r="F1447" s="13">
        <v>10</v>
      </c>
      <c r="G1447" s="13">
        <v>25</v>
      </c>
      <c r="H1447" s="14"/>
      <c r="I1447" s="61">
        <v>2.52</v>
      </c>
      <c r="J1447" s="12">
        <f t="shared" si="92"/>
        <v>0</v>
      </c>
      <c r="K1447" s="11">
        <f t="shared" si="90"/>
        <v>2.52</v>
      </c>
      <c r="L1447" s="70"/>
      <c r="M1447" s="9">
        <f t="shared" si="91"/>
        <v>201.6</v>
      </c>
      <c r="N1447" s="9">
        <f t="shared" si="93"/>
        <v>201.6</v>
      </c>
    </row>
    <row r="1448" spans="1:14" s="8" customFormat="1" ht="15.75" customHeight="1">
      <c r="A1448" s="44" t="s">
        <v>2284</v>
      </c>
      <c r="C1448" s="47">
        <v>51803216</v>
      </c>
      <c r="D1448" s="56" t="s">
        <v>1199</v>
      </c>
      <c r="E1448" s="13" t="s">
        <v>0</v>
      </c>
      <c r="F1448" s="13">
        <v>16</v>
      </c>
      <c r="G1448" s="13">
        <v>25</v>
      </c>
      <c r="H1448" s="14"/>
      <c r="I1448" s="61">
        <v>2.93</v>
      </c>
      <c r="J1448" s="12">
        <f t="shared" si="92"/>
        <v>0</v>
      </c>
      <c r="K1448" s="11">
        <f t="shared" si="90"/>
        <v>2.93</v>
      </c>
      <c r="L1448" s="70"/>
      <c r="M1448" s="9">
        <f t="shared" si="91"/>
        <v>234.4</v>
      </c>
      <c r="N1448" s="9">
        <f t="shared" si="93"/>
        <v>234.4</v>
      </c>
    </row>
    <row r="1449" spans="1:14" s="8" customFormat="1" ht="15.75" customHeight="1">
      <c r="A1449" s="44" t="s">
        <v>2285</v>
      </c>
      <c r="C1449" s="47">
        <v>51804224</v>
      </c>
      <c r="D1449" s="56" t="s">
        <v>107</v>
      </c>
      <c r="E1449" s="13" t="s">
        <v>0</v>
      </c>
      <c r="F1449" s="13">
        <v>17</v>
      </c>
      <c r="G1449" s="13">
        <v>50</v>
      </c>
      <c r="H1449" s="14"/>
      <c r="I1449" s="61">
        <v>3.39</v>
      </c>
      <c r="J1449" s="12">
        <f t="shared" si="92"/>
        <v>0</v>
      </c>
      <c r="K1449" s="11">
        <f t="shared" si="90"/>
        <v>3.39</v>
      </c>
      <c r="L1449" s="70"/>
      <c r="M1449" s="9">
        <f t="shared" si="91"/>
        <v>271.2</v>
      </c>
      <c r="N1449" s="9">
        <f t="shared" si="93"/>
        <v>271.2</v>
      </c>
    </row>
    <row r="1450" spans="1:14" s="8" customFormat="1" ht="15.75" customHeight="1">
      <c r="A1450" s="44" t="s">
        <v>2286</v>
      </c>
      <c r="C1450" s="47">
        <v>51805208</v>
      </c>
      <c r="D1450" s="56" t="s">
        <v>106</v>
      </c>
      <c r="E1450" s="13" t="s">
        <v>0</v>
      </c>
      <c r="F1450" s="13">
        <v>10</v>
      </c>
      <c r="G1450" s="13">
        <v>100</v>
      </c>
      <c r="H1450" s="14"/>
      <c r="I1450" s="61">
        <v>2.23</v>
      </c>
      <c r="J1450" s="12">
        <f t="shared" si="92"/>
        <v>0</v>
      </c>
      <c r="K1450" s="11">
        <f t="shared" si="90"/>
        <v>2.23</v>
      </c>
      <c r="L1450" s="70"/>
      <c r="M1450" s="9">
        <f t="shared" si="91"/>
        <v>178.4</v>
      </c>
      <c r="N1450" s="9">
        <f t="shared" si="93"/>
        <v>178.4</v>
      </c>
    </row>
    <row r="1451" spans="1:14" s="8" customFormat="1" ht="15.75" customHeight="1">
      <c r="A1451" s="44" t="s">
        <v>2287</v>
      </c>
      <c r="C1451" s="47">
        <v>51805216</v>
      </c>
      <c r="D1451" s="56" t="s">
        <v>105</v>
      </c>
      <c r="E1451" s="13" t="s">
        <v>0</v>
      </c>
      <c r="F1451" s="13">
        <v>12</v>
      </c>
      <c r="G1451" s="13">
        <v>100</v>
      </c>
      <c r="H1451" s="14"/>
      <c r="I1451" s="61">
        <v>2.61</v>
      </c>
      <c r="J1451" s="12">
        <f t="shared" si="92"/>
        <v>0</v>
      </c>
      <c r="K1451" s="11">
        <f t="shared" si="90"/>
        <v>2.61</v>
      </c>
      <c r="L1451" s="70"/>
      <c r="M1451" s="9">
        <f t="shared" si="91"/>
        <v>208.8</v>
      </c>
      <c r="N1451" s="9">
        <f t="shared" si="93"/>
        <v>208.8</v>
      </c>
    </row>
    <row r="1452" spans="1:14" s="8" customFormat="1" ht="15" customHeight="1">
      <c r="A1452" s="44" t="s">
        <v>2288</v>
      </c>
      <c r="C1452" s="47">
        <v>52090709</v>
      </c>
      <c r="D1452" s="56" t="s">
        <v>104</v>
      </c>
      <c r="E1452" s="13" t="s">
        <v>0</v>
      </c>
      <c r="F1452" s="13">
        <v>4</v>
      </c>
      <c r="G1452" s="13">
        <v>600</v>
      </c>
      <c r="H1452" s="14"/>
      <c r="I1452" s="61">
        <v>0.38</v>
      </c>
      <c r="J1452" s="12">
        <f t="shared" si="92"/>
        <v>0</v>
      </c>
      <c r="K1452" s="11">
        <f t="shared" si="90"/>
        <v>0.38</v>
      </c>
      <c r="L1452" s="70"/>
      <c r="M1452" s="9">
        <f t="shared" si="91"/>
        <v>30.400000000000002</v>
      </c>
      <c r="N1452" s="9">
        <f t="shared" si="93"/>
        <v>30.4</v>
      </c>
    </row>
    <row r="1453" spans="1:14" s="8" customFormat="1" ht="15" customHeight="1">
      <c r="A1453" s="44" t="s">
        <v>2289</v>
      </c>
      <c r="C1453" s="47">
        <v>52090714</v>
      </c>
      <c r="D1453" s="56" t="s">
        <v>103</v>
      </c>
      <c r="E1453" s="13" t="s">
        <v>0</v>
      </c>
      <c r="F1453" s="13">
        <v>4</v>
      </c>
      <c r="G1453" s="13">
        <v>600</v>
      </c>
      <c r="H1453" s="14"/>
      <c r="I1453" s="61">
        <v>0.44</v>
      </c>
      <c r="J1453" s="12">
        <f t="shared" si="92"/>
        <v>0</v>
      </c>
      <c r="K1453" s="11">
        <f t="shared" si="90"/>
        <v>0.44</v>
      </c>
      <c r="L1453" s="70"/>
      <c r="M1453" s="9">
        <f t="shared" si="91"/>
        <v>35.200000000000003</v>
      </c>
      <c r="N1453" s="9">
        <f t="shared" si="93"/>
        <v>35.200000000000003</v>
      </c>
    </row>
    <row r="1454" spans="1:14" s="8" customFormat="1" ht="15" customHeight="1">
      <c r="A1454" s="44" t="s">
        <v>2290</v>
      </c>
      <c r="C1454" s="47">
        <v>52090721</v>
      </c>
      <c r="D1454" s="56" t="s">
        <v>102</v>
      </c>
      <c r="E1454" s="13" t="s">
        <v>0</v>
      </c>
      <c r="F1454" s="13">
        <v>5</v>
      </c>
      <c r="G1454" s="13">
        <v>100</v>
      </c>
      <c r="H1454" s="14"/>
      <c r="I1454" s="61">
        <v>0.52</v>
      </c>
      <c r="J1454" s="12">
        <f t="shared" si="92"/>
        <v>0</v>
      </c>
      <c r="K1454" s="11">
        <f t="shared" si="90"/>
        <v>0.52</v>
      </c>
      <c r="L1454" s="70"/>
      <c r="M1454" s="9">
        <f t="shared" si="91"/>
        <v>41.6</v>
      </c>
      <c r="N1454" s="9">
        <f t="shared" si="93"/>
        <v>41.6</v>
      </c>
    </row>
    <row r="1455" spans="1:14" s="8" customFormat="1" ht="15" customHeight="1">
      <c r="A1455" s="44" t="s">
        <v>2291</v>
      </c>
      <c r="C1455" s="47">
        <v>52090732</v>
      </c>
      <c r="D1455" s="56" t="s">
        <v>101</v>
      </c>
      <c r="E1455" s="13" t="s">
        <v>0</v>
      </c>
      <c r="F1455" s="13">
        <v>8</v>
      </c>
      <c r="G1455" s="13">
        <v>100</v>
      </c>
      <c r="H1455" s="14"/>
      <c r="I1455" s="61">
        <v>0.61</v>
      </c>
      <c r="J1455" s="12">
        <f t="shared" si="92"/>
        <v>0</v>
      </c>
      <c r="K1455" s="11">
        <f t="shared" si="90"/>
        <v>0.61</v>
      </c>
      <c r="L1455" s="70"/>
      <c r="M1455" s="9">
        <f t="shared" si="91"/>
        <v>48.800000000000004</v>
      </c>
      <c r="N1455" s="9">
        <f t="shared" si="93"/>
        <v>48.8</v>
      </c>
    </row>
    <row r="1456" spans="1:14" s="8" customFormat="1" ht="15" customHeight="1">
      <c r="A1456" s="44" t="s">
        <v>2292</v>
      </c>
      <c r="C1456" s="47">
        <v>52091209</v>
      </c>
      <c r="D1456" s="56" t="s">
        <v>100</v>
      </c>
      <c r="E1456" s="13" t="s">
        <v>0</v>
      </c>
      <c r="F1456" s="13">
        <v>4</v>
      </c>
      <c r="G1456" s="13">
        <v>100</v>
      </c>
      <c r="H1456" s="14"/>
      <c r="I1456" s="61">
        <v>0.42</v>
      </c>
      <c r="J1456" s="12">
        <f t="shared" si="92"/>
        <v>0</v>
      </c>
      <c r="K1456" s="11">
        <f t="shared" si="90"/>
        <v>0.42</v>
      </c>
      <c r="L1456" s="70"/>
      <c r="M1456" s="9">
        <f t="shared" si="91"/>
        <v>33.6</v>
      </c>
      <c r="N1456" s="9">
        <f t="shared" si="93"/>
        <v>33.6</v>
      </c>
    </row>
    <row r="1457" spans="1:14" s="8" customFormat="1" ht="15" customHeight="1">
      <c r="A1457" s="44" t="s">
        <v>2293</v>
      </c>
      <c r="C1457" s="47">
        <v>52091214</v>
      </c>
      <c r="D1457" s="56" t="s">
        <v>99</v>
      </c>
      <c r="E1457" s="13" t="s">
        <v>0</v>
      </c>
      <c r="F1457" s="13">
        <v>4</v>
      </c>
      <c r="G1457" s="13">
        <v>100</v>
      </c>
      <c r="H1457" s="14"/>
      <c r="I1457" s="61">
        <v>0.46</v>
      </c>
      <c r="J1457" s="12">
        <f t="shared" si="92"/>
        <v>0</v>
      </c>
      <c r="K1457" s="11">
        <f t="shared" si="90"/>
        <v>0.46</v>
      </c>
      <c r="L1457" s="70"/>
      <c r="M1457" s="9">
        <f t="shared" si="91"/>
        <v>36.800000000000004</v>
      </c>
      <c r="N1457" s="9">
        <f t="shared" si="93"/>
        <v>36.800000000000004</v>
      </c>
    </row>
    <row r="1458" spans="1:14" s="8" customFormat="1" ht="15" customHeight="1">
      <c r="A1458" s="44" t="s">
        <v>2294</v>
      </c>
      <c r="C1458" s="47">
        <v>52091221</v>
      </c>
      <c r="D1458" s="56" t="s">
        <v>98</v>
      </c>
      <c r="E1458" s="13" t="s">
        <v>0</v>
      </c>
      <c r="F1458" s="13">
        <v>7</v>
      </c>
      <c r="G1458" s="13">
        <v>100</v>
      </c>
      <c r="H1458" s="14"/>
      <c r="I1458" s="61">
        <v>0.56000000000000005</v>
      </c>
      <c r="J1458" s="12">
        <f t="shared" si="92"/>
        <v>0</v>
      </c>
      <c r="K1458" s="11">
        <f t="shared" si="90"/>
        <v>0.56000000000000005</v>
      </c>
      <c r="L1458" s="70"/>
      <c r="M1458" s="9">
        <f t="shared" si="91"/>
        <v>44.800000000000004</v>
      </c>
      <c r="N1458" s="9">
        <f t="shared" si="93"/>
        <v>44.8</v>
      </c>
    </row>
    <row r="1459" spans="1:14" s="8" customFormat="1" ht="15" customHeight="1">
      <c r="A1459" s="44" t="s">
        <v>2295</v>
      </c>
      <c r="C1459" s="47">
        <v>52091232</v>
      </c>
      <c r="D1459" s="56" t="s">
        <v>97</v>
      </c>
      <c r="E1459" s="13" t="s">
        <v>0</v>
      </c>
      <c r="F1459" s="13">
        <v>6</v>
      </c>
      <c r="G1459" s="13">
        <v>100</v>
      </c>
      <c r="H1459" s="14"/>
      <c r="I1459" s="61">
        <v>0.66</v>
      </c>
      <c r="J1459" s="12">
        <f t="shared" si="92"/>
        <v>0</v>
      </c>
      <c r="K1459" s="11">
        <f t="shared" si="90"/>
        <v>0.66</v>
      </c>
      <c r="L1459" s="70"/>
      <c r="M1459" s="9">
        <f t="shared" si="91"/>
        <v>52.800000000000004</v>
      </c>
      <c r="N1459" s="9">
        <f t="shared" si="93"/>
        <v>52.8</v>
      </c>
    </row>
    <row r="1460" spans="1:14" s="8" customFormat="1" ht="93.95" customHeight="1">
      <c r="A1460" s="44" t="s">
        <v>2727</v>
      </c>
      <c r="C1460" s="47">
        <v>59491624</v>
      </c>
      <c r="D1460" s="56" t="s">
        <v>4080</v>
      </c>
      <c r="E1460" s="13" t="s">
        <v>0</v>
      </c>
      <c r="F1460" s="13">
        <v>280</v>
      </c>
      <c r="G1460" s="13">
        <v>50</v>
      </c>
      <c r="H1460" s="14"/>
      <c r="I1460" s="61">
        <v>6.87</v>
      </c>
      <c r="J1460" s="12">
        <f t="shared" si="92"/>
        <v>0</v>
      </c>
      <c r="K1460" s="11">
        <f t="shared" si="90"/>
        <v>6.87</v>
      </c>
      <c r="L1460" s="51"/>
      <c r="M1460" s="9">
        <f t="shared" si="91"/>
        <v>549.6</v>
      </c>
      <c r="N1460" s="9">
        <f t="shared" si="93"/>
        <v>549.6</v>
      </c>
    </row>
    <row r="1461" spans="1:14" s="8" customFormat="1" ht="47.25" customHeight="1">
      <c r="A1461" s="44" t="s">
        <v>2165</v>
      </c>
      <c r="C1461" s="47">
        <v>6593010</v>
      </c>
      <c r="D1461" s="56" t="s">
        <v>1162</v>
      </c>
      <c r="E1461" s="13" t="s">
        <v>0</v>
      </c>
      <c r="F1461" s="13">
        <v>787</v>
      </c>
      <c r="G1461" s="13">
        <v>10</v>
      </c>
      <c r="H1461" s="14"/>
      <c r="I1461" s="61">
        <v>27.560000000000002</v>
      </c>
      <c r="J1461" s="12">
        <f t="shared" si="92"/>
        <v>0</v>
      </c>
      <c r="K1461" s="11">
        <f t="shared" si="90"/>
        <v>27.560000000000002</v>
      </c>
      <c r="L1461" s="10"/>
      <c r="M1461" s="9">
        <f t="shared" si="91"/>
        <v>2204.8000000000002</v>
      </c>
      <c r="N1461" s="9">
        <f t="shared" si="93"/>
        <v>2204.8000000000002</v>
      </c>
    </row>
    <row r="1462" spans="1:14" s="8" customFormat="1" ht="31.5" customHeight="1">
      <c r="A1462" s="44" t="s">
        <v>2300</v>
      </c>
      <c r="C1462" s="47">
        <v>66588121</v>
      </c>
      <c r="D1462" s="56" t="s">
        <v>772</v>
      </c>
      <c r="E1462" s="13" t="s">
        <v>0</v>
      </c>
      <c r="F1462" s="13">
        <v>419</v>
      </c>
      <c r="G1462" s="13">
        <v>20</v>
      </c>
      <c r="H1462" s="14" t="s">
        <v>1</v>
      </c>
      <c r="I1462" s="61">
        <v>10.53</v>
      </c>
      <c r="J1462" s="12">
        <f t="shared" si="92"/>
        <v>0</v>
      </c>
      <c r="K1462" s="11">
        <f t="shared" si="90"/>
        <v>10.53</v>
      </c>
      <c r="L1462" s="70"/>
      <c r="M1462" s="9">
        <f t="shared" si="91"/>
        <v>842.4</v>
      </c>
      <c r="N1462" s="9">
        <f t="shared" si="93"/>
        <v>842.4</v>
      </c>
    </row>
    <row r="1463" spans="1:14" s="8" customFormat="1" ht="31.5" customHeight="1">
      <c r="A1463" s="44" t="s">
        <v>2301</v>
      </c>
      <c r="C1463" s="47">
        <v>66588141</v>
      </c>
      <c r="D1463" s="56" t="s">
        <v>773</v>
      </c>
      <c r="E1463" s="13" t="s">
        <v>0</v>
      </c>
      <c r="F1463" s="13">
        <v>604</v>
      </c>
      <c r="G1463" s="13">
        <v>10</v>
      </c>
      <c r="H1463" s="14" t="s">
        <v>1</v>
      </c>
      <c r="I1463" s="61">
        <v>13.02</v>
      </c>
      <c r="J1463" s="12">
        <f t="shared" si="92"/>
        <v>0</v>
      </c>
      <c r="K1463" s="11">
        <f t="shared" si="90"/>
        <v>13.02</v>
      </c>
      <c r="L1463" s="70"/>
      <c r="M1463" s="9">
        <f t="shared" si="91"/>
        <v>1041.5999999999999</v>
      </c>
      <c r="N1463" s="9">
        <f t="shared" si="93"/>
        <v>1041.5999999999999</v>
      </c>
    </row>
    <row r="1464" spans="1:14" s="8" customFormat="1" ht="21.75" customHeight="1">
      <c r="A1464" s="44" t="s">
        <v>2302</v>
      </c>
      <c r="C1464" s="47">
        <v>66581201</v>
      </c>
      <c r="D1464" s="56" t="s">
        <v>96</v>
      </c>
      <c r="E1464" s="13" t="s">
        <v>0</v>
      </c>
      <c r="F1464" s="13">
        <v>150</v>
      </c>
      <c r="G1464" s="13">
        <v>50</v>
      </c>
      <c r="H1464" s="14" t="s">
        <v>92</v>
      </c>
      <c r="I1464" s="61">
        <v>4.6000000000000005</v>
      </c>
      <c r="J1464" s="12">
        <f t="shared" si="92"/>
        <v>0</v>
      </c>
      <c r="K1464" s="11">
        <f t="shared" si="90"/>
        <v>4.6000000000000005</v>
      </c>
      <c r="L1464" s="70"/>
      <c r="M1464" s="9">
        <f t="shared" si="91"/>
        <v>368</v>
      </c>
      <c r="N1464" s="9">
        <f t="shared" si="93"/>
        <v>368</v>
      </c>
    </row>
    <row r="1465" spans="1:14" s="8" customFormat="1" ht="21.75" customHeight="1">
      <c r="A1465" s="44" t="s">
        <v>2303</v>
      </c>
      <c r="C1465" s="47">
        <v>66581214</v>
      </c>
      <c r="D1465" s="56" t="s">
        <v>95</v>
      </c>
      <c r="E1465" s="13" t="s">
        <v>0</v>
      </c>
      <c r="F1465" s="13">
        <v>220</v>
      </c>
      <c r="G1465" s="13">
        <v>25</v>
      </c>
      <c r="H1465" s="14" t="s">
        <v>92</v>
      </c>
      <c r="I1465" s="61">
        <v>6.08</v>
      </c>
      <c r="J1465" s="12">
        <f t="shared" si="92"/>
        <v>0</v>
      </c>
      <c r="K1465" s="11">
        <f t="shared" si="90"/>
        <v>6.08</v>
      </c>
      <c r="L1465" s="70"/>
      <c r="M1465" s="9">
        <f t="shared" si="91"/>
        <v>486.40000000000003</v>
      </c>
      <c r="N1465" s="9">
        <f t="shared" si="93"/>
        <v>486.4</v>
      </c>
    </row>
    <row r="1466" spans="1:14" s="8" customFormat="1" ht="18" customHeight="1">
      <c r="A1466" s="44" t="s">
        <v>2304</v>
      </c>
      <c r="C1466" s="47">
        <v>66588201</v>
      </c>
      <c r="D1466" s="56" t="s">
        <v>774</v>
      </c>
      <c r="E1466" s="13" t="s">
        <v>0</v>
      </c>
      <c r="F1466" s="13">
        <v>138</v>
      </c>
      <c r="G1466" s="13">
        <v>50</v>
      </c>
      <c r="H1466" s="14" t="s">
        <v>1</v>
      </c>
      <c r="I1466" s="61">
        <v>3.54</v>
      </c>
      <c r="J1466" s="12">
        <f t="shared" si="92"/>
        <v>0</v>
      </c>
      <c r="K1466" s="11">
        <f t="shared" si="90"/>
        <v>3.54</v>
      </c>
      <c r="L1466" s="70"/>
      <c r="M1466" s="9">
        <f t="shared" si="91"/>
        <v>283.2</v>
      </c>
      <c r="N1466" s="9">
        <f t="shared" si="93"/>
        <v>283.2</v>
      </c>
    </row>
    <row r="1467" spans="1:14" s="8" customFormat="1" ht="18" customHeight="1">
      <c r="A1467" s="44" t="s">
        <v>2305</v>
      </c>
      <c r="C1467" s="47">
        <v>66588207</v>
      </c>
      <c r="D1467" s="56" t="s">
        <v>775</v>
      </c>
      <c r="E1467" s="13" t="s">
        <v>0</v>
      </c>
      <c r="F1467" s="13">
        <v>113</v>
      </c>
      <c r="G1467" s="13">
        <v>50</v>
      </c>
      <c r="H1467" s="14" t="s">
        <v>1</v>
      </c>
      <c r="I1467" s="61">
        <v>4.54</v>
      </c>
      <c r="J1467" s="12">
        <f t="shared" si="92"/>
        <v>0</v>
      </c>
      <c r="K1467" s="11">
        <f t="shared" si="90"/>
        <v>4.54</v>
      </c>
      <c r="L1467" s="70"/>
      <c r="M1467" s="9">
        <f t="shared" si="91"/>
        <v>363.2</v>
      </c>
      <c r="N1467" s="9">
        <f t="shared" si="93"/>
        <v>363.2</v>
      </c>
    </row>
    <row r="1468" spans="1:14" s="8" customFormat="1" ht="18" customHeight="1">
      <c r="A1468" s="44" t="s">
        <v>2306</v>
      </c>
      <c r="C1468" s="47">
        <v>66588221</v>
      </c>
      <c r="D1468" s="56" t="s">
        <v>776</v>
      </c>
      <c r="E1468" s="13" t="s">
        <v>0</v>
      </c>
      <c r="F1468" s="13">
        <v>194</v>
      </c>
      <c r="G1468" s="13">
        <v>25</v>
      </c>
      <c r="H1468" s="14" t="s">
        <v>1</v>
      </c>
      <c r="I1468" s="61">
        <v>7.08</v>
      </c>
      <c r="J1468" s="12">
        <f t="shared" si="92"/>
        <v>0</v>
      </c>
      <c r="K1468" s="11">
        <f t="shared" si="90"/>
        <v>7.08</v>
      </c>
      <c r="L1468" s="70"/>
      <c r="M1468" s="9">
        <f t="shared" si="91"/>
        <v>566.4</v>
      </c>
      <c r="N1468" s="9">
        <f t="shared" si="93"/>
        <v>566.4</v>
      </c>
    </row>
    <row r="1469" spans="1:14" s="8" customFormat="1" ht="18" customHeight="1">
      <c r="A1469" s="44" t="s">
        <v>2307</v>
      </c>
      <c r="C1469" s="47">
        <v>66588228</v>
      </c>
      <c r="D1469" s="56" t="s">
        <v>777</v>
      </c>
      <c r="E1469" s="13" t="s">
        <v>0</v>
      </c>
      <c r="F1469" s="13">
        <v>251</v>
      </c>
      <c r="G1469" s="13">
        <v>25</v>
      </c>
      <c r="H1469" s="14" t="s">
        <v>1</v>
      </c>
      <c r="I1469" s="61">
        <v>8.5</v>
      </c>
      <c r="J1469" s="12">
        <f t="shared" si="92"/>
        <v>0</v>
      </c>
      <c r="K1469" s="11">
        <f t="shared" si="90"/>
        <v>8.5</v>
      </c>
      <c r="L1469" s="70"/>
      <c r="M1469" s="9">
        <f t="shared" si="91"/>
        <v>680</v>
      </c>
      <c r="N1469" s="9">
        <f t="shared" si="93"/>
        <v>680</v>
      </c>
    </row>
    <row r="1470" spans="1:14" s="8" customFormat="1" ht="36.75" customHeight="1">
      <c r="A1470" s="44" t="s">
        <v>2308</v>
      </c>
      <c r="C1470" s="47">
        <v>66588242</v>
      </c>
      <c r="D1470" s="56" t="s">
        <v>778</v>
      </c>
      <c r="E1470" s="13" t="s">
        <v>0</v>
      </c>
      <c r="F1470" s="13">
        <v>218</v>
      </c>
      <c r="G1470" s="13">
        <v>25</v>
      </c>
      <c r="H1470" s="14" t="s">
        <v>1</v>
      </c>
      <c r="I1470" s="61">
        <v>7.08</v>
      </c>
      <c r="J1470" s="12">
        <f t="shared" si="92"/>
        <v>0</v>
      </c>
      <c r="K1470" s="11">
        <f t="shared" si="90"/>
        <v>7.08</v>
      </c>
      <c r="L1470" s="70"/>
      <c r="M1470" s="9">
        <f t="shared" si="91"/>
        <v>566.4</v>
      </c>
      <c r="N1470" s="9">
        <f t="shared" si="93"/>
        <v>566.4</v>
      </c>
    </row>
    <row r="1471" spans="1:14" s="8" customFormat="1" ht="36.75" customHeight="1">
      <c r="A1471" s="44" t="s">
        <v>2309</v>
      </c>
      <c r="C1471" s="47">
        <v>66588256</v>
      </c>
      <c r="D1471" s="56" t="s">
        <v>779</v>
      </c>
      <c r="E1471" s="13" t="s">
        <v>0</v>
      </c>
      <c r="F1471" s="13">
        <v>220</v>
      </c>
      <c r="G1471" s="13">
        <v>25</v>
      </c>
      <c r="H1471" s="14" t="s">
        <v>1</v>
      </c>
      <c r="I1471" s="61">
        <v>8.5</v>
      </c>
      <c r="J1471" s="12">
        <f t="shared" si="92"/>
        <v>0</v>
      </c>
      <c r="K1471" s="11">
        <f t="shared" si="90"/>
        <v>8.5</v>
      </c>
      <c r="L1471" s="70"/>
      <c r="M1471" s="9">
        <f t="shared" si="91"/>
        <v>680</v>
      </c>
      <c r="N1471" s="9">
        <f t="shared" si="93"/>
        <v>680</v>
      </c>
    </row>
    <row r="1472" spans="1:14" s="8" customFormat="1" ht="51.75" customHeight="1">
      <c r="A1472" s="44" t="s">
        <v>2310</v>
      </c>
      <c r="C1472" s="47">
        <v>66588270</v>
      </c>
      <c r="D1472" s="56" t="s">
        <v>1204</v>
      </c>
      <c r="E1472" s="13" t="s">
        <v>0</v>
      </c>
      <c r="F1472" s="13">
        <v>214</v>
      </c>
      <c r="G1472" s="13">
        <v>25</v>
      </c>
      <c r="H1472" s="14" t="s">
        <v>1</v>
      </c>
      <c r="I1472" s="61">
        <v>9.92</v>
      </c>
      <c r="J1472" s="12">
        <f t="shared" si="92"/>
        <v>0</v>
      </c>
      <c r="K1472" s="11">
        <f t="shared" si="90"/>
        <v>9.92</v>
      </c>
      <c r="L1472" s="51"/>
      <c r="M1472" s="9">
        <f t="shared" si="91"/>
        <v>793.6</v>
      </c>
      <c r="N1472" s="9">
        <f t="shared" si="93"/>
        <v>793.6</v>
      </c>
    </row>
    <row r="1473" spans="1:14" s="8" customFormat="1" ht="57" customHeight="1">
      <c r="A1473" s="44" t="s">
        <v>2311</v>
      </c>
      <c r="C1473" s="47">
        <v>66588291</v>
      </c>
      <c r="D1473" s="56" t="s">
        <v>1205</v>
      </c>
      <c r="E1473" s="13" t="s">
        <v>0</v>
      </c>
      <c r="F1473" s="13">
        <v>428</v>
      </c>
      <c r="G1473" s="13">
        <v>25</v>
      </c>
      <c r="H1473" s="14" t="s">
        <v>1</v>
      </c>
      <c r="I1473" s="61">
        <v>17</v>
      </c>
      <c r="J1473" s="12">
        <f t="shared" si="92"/>
        <v>0</v>
      </c>
      <c r="K1473" s="11">
        <f t="shared" si="90"/>
        <v>17</v>
      </c>
      <c r="L1473" s="51"/>
      <c r="M1473" s="9">
        <f t="shared" si="91"/>
        <v>1360</v>
      </c>
      <c r="N1473" s="9">
        <f t="shared" si="93"/>
        <v>1360</v>
      </c>
    </row>
    <row r="1474" spans="1:14" s="8" customFormat="1" ht="41.25" customHeight="1">
      <c r="A1474" s="44" t="s">
        <v>2141</v>
      </c>
      <c r="C1474" s="47">
        <v>6571291</v>
      </c>
      <c r="D1474" s="56" t="s">
        <v>4081</v>
      </c>
      <c r="E1474" s="13" t="s">
        <v>0</v>
      </c>
      <c r="F1474" s="13">
        <v>450</v>
      </c>
      <c r="G1474" s="13">
        <v>25</v>
      </c>
      <c r="H1474" s="14" t="s">
        <v>62</v>
      </c>
      <c r="I1474" s="61">
        <v>60.24</v>
      </c>
      <c r="J1474" s="12">
        <f t="shared" si="92"/>
        <v>0</v>
      </c>
      <c r="K1474" s="11">
        <f t="shared" si="90"/>
        <v>60.24</v>
      </c>
      <c r="L1474" s="10"/>
      <c r="M1474" s="9">
        <f t="shared" si="91"/>
        <v>4819.2</v>
      </c>
      <c r="N1474" s="9">
        <f t="shared" si="93"/>
        <v>4819.2</v>
      </c>
    </row>
    <row r="1475" spans="1:14" s="8" customFormat="1" ht="15.95" customHeight="1">
      <c r="A1475" s="44" t="s">
        <v>2312</v>
      </c>
      <c r="C1475" s="47">
        <v>66588292</v>
      </c>
      <c r="D1475" s="56" t="s">
        <v>1206</v>
      </c>
      <c r="E1475" s="13" t="s">
        <v>0</v>
      </c>
      <c r="F1475" s="13">
        <v>190</v>
      </c>
      <c r="G1475" s="13">
        <v>25</v>
      </c>
      <c r="H1475" s="14" t="s">
        <v>1</v>
      </c>
      <c r="I1475" s="61">
        <v>8.41</v>
      </c>
      <c r="J1475" s="12">
        <f t="shared" si="92"/>
        <v>0</v>
      </c>
      <c r="K1475" s="11">
        <f t="shared" si="90"/>
        <v>8.41</v>
      </c>
      <c r="L1475" s="70"/>
      <c r="M1475" s="9">
        <f t="shared" si="91"/>
        <v>672.80000000000007</v>
      </c>
      <c r="N1475" s="9">
        <f t="shared" si="93"/>
        <v>672.8</v>
      </c>
    </row>
    <row r="1476" spans="1:14" s="8" customFormat="1" ht="15.95" customHeight="1">
      <c r="A1476" s="44" t="s">
        <v>2313</v>
      </c>
      <c r="C1476" s="47">
        <v>66588294</v>
      </c>
      <c r="D1476" s="56" t="s">
        <v>1207</v>
      </c>
      <c r="E1476" s="13" t="s">
        <v>0</v>
      </c>
      <c r="F1476" s="13">
        <v>241</v>
      </c>
      <c r="G1476" s="13">
        <v>25</v>
      </c>
      <c r="H1476" s="14" t="s">
        <v>1</v>
      </c>
      <c r="I1476" s="61">
        <v>8.41</v>
      </c>
      <c r="J1476" s="12">
        <f t="shared" si="92"/>
        <v>0</v>
      </c>
      <c r="K1476" s="11">
        <f t="shared" si="90"/>
        <v>8.41</v>
      </c>
      <c r="L1476" s="70"/>
      <c r="M1476" s="9">
        <f t="shared" si="91"/>
        <v>672.80000000000007</v>
      </c>
      <c r="N1476" s="9">
        <f t="shared" si="93"/>
        <v>672.8</v>
      </c>
    </row>
    <row r="1477" spans="1:14" s="8" customFormat="1" ht="15.95" customHeight="1">
      <c r="A1477" s="44" t="s">
        <v>2314</v>
      </c>
      <c r="C1477" s="47">
        <v>66588296</v>
      </c>
      <c r="D1477" s="56" t="s">
        <v>1208</v>
      </c>
      <c r="E1477" s="13" t="s">
        <v>0</v>
      </c>
      <c r="F1477" s="13">
        <v>291</v>
      </c>
      <c r="G1477" s="13">
        <v>20</v>
      </c>
      <c r="H1477" s="14" t="s">
        <v>1</v>
      </c>
      <c r="I1477" s="61">
        <v>8.41</v>
      </c>
      <c r="J1477" s="12">
        <f t="shared" si="92"/>
        <v>0</v>
      </c>
      <c r="K1477" s="11">
        <f t="shared" si="90"/>
        <v>8.41</v>
      </c>
      <c r="L1477" s="70"/>
      <c r="M1477" s="9">
        <f t="shared" si="91"/>
        <v>672.80000000000007</v>
      </c>
      <c r="N1477" s="9">
        <f t="shared" si="93"/>
        <v>672.8</v>
      </c>
    </row>
    <row r="1478" spans="1:14" s="8" customFormat="1" ht="15.95" customHeight="1">
      <c r="A1478" s="44" t="s">
        <v>2315</v>
      </c>
      <c r="C1478" s="47">
        <v>66588298</v>
      </c>
      <c r="D1478" s="56" t="s">
        <v>1209</v>
      </c>
      <c r="E1478" s="13" t="s">
        <v>0</v>
      </c>
      <c r="F1478" s="13">
        <v>341</v>
      </c>
      <c r="G1478" s="13">
        <v>10</v>
      </c>
      <c r="H1478" s="14" t="s">
        <v>1</v>
      </c>
      <c r="I1478" s="61">
        <v>8.41</v>
      </c>
      <c r="J1478" s="12">
        <f t="shared" si="92"/>
        <v>0</v>
      </c>
      <c r="K1478" s="11">
        <f t="shared" si="90"/>
        <v>8.41</v>
      </c>
      <c r="L1478" s="70"/>
      <c r="M1478" s="9">
        <f t="shared" si="91"/>
        <v>672.80000000000007</v>
      </c>
      <c r="N1478" s="9">
        <f t="shared" si="93"/>
        <v>672.8</v>
      </c>
    </row>
    <row r="1479" spans="1:14" s="8" customFormat="1" ht="15.95" customHeight="1">
      <c r="A1479" s="44" t="s">
        <v>2756</v>
      </c>
      <c r="C1479" s="47">
        <v>66588299</v>
      </c>
      <c r="D1479" s="56" t="s">
        <v>2757</v>
      </c>
      <c r="E1479" s="13" t="s">
        <v>0</v>
      </c>
      <c r="F1479" s="13">
        <v>430</v>
      </c>
      <c r="G1479" s="13">
        <v>10</v>
      </c>
      <c r="H1479" s="14" t="s">
        <v>1</v>
      </c>
      <c r="I1479" s="61">
        <v>9.35</v>
      </c>
      <c r="J1479" s="12">
        <f t="shared" si="92"/>
        <v>0</v>
      </c>
      <c r="K1479" s="11">
        <f t="shared" si="90"/>
        <v>9.35</v>
      </c>
      <c r="L1479" s="70"/>
      <c r="M1479" s="9">
        <f t="shared" si="91"/>
        <v>748</v>
      </c>
      <c r="N1479" s="9">
        <f t="shared" si="93"/>
        <v>748</v>
      </c>
    </row>
    <row r="1480" spans="1:14" s="8" customFormat="1" ht="64.5" customHeight="1">
      <c r="A1480" s="44" t="s">
        <v>2316</v>
      </c>
      <c r="C1480" s="47">
        <v>66588301</v>
      </c>
      <c r="D1480" s="56" t="s">
        <v>1210</v>
      </c>
      <c r="E1480" s="13" t="s">
        <v>0</v>
      </c>
      <c r="F1480" s="13">
        <v>268</v>
      </c>
      <c r="G1480" s="13">
        <v>25</v>
      </c>
      <c r="H1480" s="14" t="s">
        <v>1</v>
      </c>
      <c r="I1480" s="61">
        <v>8.76</v>
      </c>
      <c r="J1480" s="12">
        <f t="shared" si="92"/>
        <v>0</v>
      </c>
      <c r="K1480" s="11">
        <f t="shared" si="90"/>
        <v>8.76</v>
      </c>
      <c r="L1480" s="51"/>
      <c r="M1480" s="9">
        <f t="shared" si="91"/>
        <v>700.80000000000007</v>
      </c>
      <c r="N1480" s="9">
        <f t="shared" si="93"/>
        <v>700.8</v>
      </c>
    </row>
    <row r="1481" spans="1:14" s="8" customFormat="1" ht="90" customHeight="1">
      <c r="A1481" s="44" t="s">
        <v>2317</v>
      </c>
      <c r="C1481" s="47">
        <v>66588361</v>
      </c>
      <c r="D1481" s="56" t="s">
        <v>4082</v>
      </c>
      <c r="E1481" s="13" t="s">
        <v>0</v>
      </c>
      <c r="F1481" s="13">
        <v>448</v>
      </c>
      <c r="G1481" s="13">
        <v>10</v>
      </c>
      <c r="H1481" s="14" t="s">
        <v>1</v>
      </c>
      <c r="I1481" s="61">
        <v>16.02</v>
      </c>
      <c r="J1481" s="12">
        <f t="shared" si="92"/>
        <v>0</v>
      </c>
      <c r="K1481" s="11">
        <f t="shared" si="90"/>
        <v>16.02</v>
      </c>
      <c r="L1481" s="51"/>
      <c r="M1481" s="9">
        <f t="shared" si="91"/>
        <v>1281.6000000000001</v>
      </c>
      <c r="N1481" s="9">
        <f t="shared" si="93"/>
        <v>1281.6000000000001</v>
      </c>
    </row>
    <row r="1482" spans="1:14" s="8" customFormat="1" ht="30.75" customHeight="1">
      <c r="A1482" s="44" t="s">
        <v>2318</v>
      </c>
      <c r="C1482" s="47">
        <v>66588502</v>
      </c>
      <c r="D1482" s="56" t="s">
        <v>1211</v>
      </c>
      <c r="E1482" s="13" t="s">
        <v>0</v>
      </c>
      <c r="F1482" s="13">
        <v>120</v>
      </c>
      <c r="G1482" s="13">
        <v>50</v>
      </c>
      <c r="H1482" s="14" t="s">
        <v>1</v>
      </c>
      <c r="I1482" s="61">
        <v>4.66</v>
      </c>
      <c r="J1482" s="12">
        <f t="shared" si="92"/>
        <v>0</v>
      </c>
      <c r="K1482" s="11">
        <f t="shared" si="90"/>
        <v>4.66</v>
      </c>
      <c r="L1482" s="70"/>
      <c r="M1482" s="9">
        <f t="shared" si="91"/>
        <v>372.8</v>
      </c>
      <c r="N1482" s="9">
        <f t="shared" si="93"/>
        <v>372.8</v>
      </c>
    </row>
    <row r="1483" spans="1:14" s="8" customFormat="1" ht="30.75" customHeight="1">
      <c r="A1483" s="44" t="s">
        <v>2319</v>
      </c>
      <c r="C1483" s="47">
        <v>66588504</v>
      </c>
      <c r="D1483" s="56" t="s">
        <v>1212</v>
      </c>
      <c r="E1483" s="13" t="s">
        <v>0</v>
      </c>
      <c r="F1483" s="13">
        <v>140</v>
      </c>
      <c r="G1483" s="13">
        <v>50</v>
      </c>
      <c r="H1483" s="14" t="s">
        <v>1</v>
      </c>
      <c r="I1483" s="61">
        <v>5.71</v>
      </c>
      <c r="J1483" s="12">
        <f t="shared" si="92"/>
        <v>0</v>
      </c>
      <c r="K1483" s="11">
        <f t="shared" si="90"/>
        <v>5.71</v>
      </c>
      <c r="L1483" s="70"/>
      <c r="M1483" s="9">
        <f t="shared" si="91"/>
        <v>456.8</v>
      </c>
      <c r="N1483" s="9">
        <f t="shared" si="93"/>
        <v>456.8</v>
      </c>
    </row>
    <row r="1484" spans="1:14" s="8" customFormat="1" ht="45" customHeight="1">
      <c r="A1484" s="44" t="s">
        <v>2316</v>
      </c>
      <c r="C1484" s="47">
        <v>66588301</v>
      </c>
      <c r="D1484" s="56" t="s">
        <v>1210</v>
      </c>
      <c r="E1484" s="13" t="s">
        <v>0</v>
      </c>
      <c r="F1484" s="13">
        <v>268</v>
      </c>
      <c r="G1484" s="13">
        <v>25</v>
      </c>
      <c r="H1484" s="14" t="s">
        <v>1</v>
      </c>
      <c r="I1484" s="61">
        <v>8.76</v>
      </c>
      <c r="J1484" s="12">
        <f t="shared" si="92"/>
        <v>0</v>
      </c>
      <c r="K1484" s="11">
        <f t="shared" si="90"/>
        <v>8.76</v>
      </c>
      <c r="L1484" s="51"/>
      <c r="M1484" s="9">
        <f t="shared" si="91"/>
        <v>700.80000000000007</v>
      </c>
      <c r="N1484" s="9">
        <f t="shared" si="93"/>
        <v>700.8</v>
      </c>
    </row>
    <row r="1485" spans="1:14" s="8" customFormat="1" ht="53.25" customHeight="1">
      <c r="A1485" s="44" t="s">
        <v>2317</v>
      </c>
      <c r="C1485" s="47">
        <v>66588361</v>
      </c>
      <c r="D1485" s="56" t="s">
        <v>4082</v>
      </c>
      <c r="E1485" s="13" t="s">
        <v>0</v>
      </c>
      <c r="F1485" s="13">
        <v>448</v>
      </c>
      <c r="G1485" s="13">
        <v>10</v>
      </c>
      <c r="H1485" s="14" t="s">
        <v>1</v>
      </c>
      <c r="I1485" s="61">
        <v>16.02</v>
      </c>
      <c r="J1485" s="12">
        <f t="shared" si="92"/>
        <v>0</v>
      </c>
      <c r="K1485" s="11">
        <f t="shared" si="90"/>
        <v>16.02</v>
      </c>
      <c r="L1485" s="51"/>
      <c r="M1485" s="9">
        <f t="shared" si="91"/>
        <v>1281.6000000000001</v>
      </c>
      <c r="N1485" s="9">
        <f t="shared" si="93"/>
        <v>1281.6000000000001</v>
      </c>
    </row>
    <row r="1486" spans="1:14" s="8" customFormat="1" ht="45.75" customHeight="1">
      <c r="A1486" s="44" t="s">
        <v>2320</v>
      </c>
      <c r="C1486" s="47">
        <v>665885102</v>
      </c>
      <c r="D1486" s="56" t="s">
        <v>1213</v>
      </c>
      <c r="E1486" s="13" t="s">
        <v>0</v>
      </c>
      <c r="F1486" s="13">
        <v>233</v>
      </c>
      <c r="G1486" s="13">
        <v>50</v>
      </c>
      <c r="H1486" s="14" t="s">
        <v>1</v>
      </c>
      <c r="I1486" s="61">
        <v>13.43</v>
      </c>
      <c r="J1486" s="12">
        <f t="shared" si="92"/>
        <v>0</v>
      </c>
      <c r="K1486" s="11">
        <f t="shared" si="90"/>
        <v>13.43</v>
      </c>
      <c r="L1486" s="10"/>
      <c r="M1486" s="9">
        <f t="shared" si="91"/>
        <v>1074.4000000000001</v>
      </c>
      <c r="N1486" s="9">
        <f t="shared" si="93"/>
        <v>1074.4000000000001</v>
      </c>
    </row>
    <row r="1487" spans="1:14" s="8" customFormat="1" ht="55.5" customHeight="1">
      <c r="A1487" s="44" t="s">
        <v>2321</v>
      </c>
      <c r="C1487" s="47">
        <v>665885202</v>
      </c>
      <c r="D1487" s="56" t="s">
        <v>1214</v>
      </c>
      <c r="E1487" s="13" t="s">
        <v>0</v>
      </c>
      <c r="F1487" s="13">
        <v>286</v>
      </c>
      <c r="G1487" s="13">
        <v>50</v>
      </c>
      <c r="H1487" s="14" t="s">
        <v>1</v>
      </c>
      <c r="I1487" s="61">
        <v>13.13</v>
      </c>
      <c r="J1487" s="12">
        <f t="shared" si="92"/>
        <v>0</v>
      </c>
      <c r="K1487" s="11">
        <f t="shared" ref="K1487:K1549" si="94">I1487*((100-J1487)/100)</f>
        <v>13.13</v>
      </c>
      <c r="L1487" s="10"/>
      <c r="M1487" s="9">
        <f t="shared" ref="M1487:M1549" si="95">_xlfn.CEILING.MATH(I1487*$N$2,0.02)</f>
        <v>1050.4000000000001</v>
      </c>
      <c r="N1487" s="9">
        <f t="shared" si="93"/>
        <v>1050.4000000000001</v>
      </c>
    </row>
    <row r="1488" spans="1:14" s="8" customFormat="1" ht="74.25" customHeight="1">
      <c r="A1488" s="44" t="s">
        <v>2322</v>
      </c>
      <c r="C1488" s="47">
        <v>665885203</v>
      </c>
      <c r="D1488" s="56" t="s">
        <v>1215</v>
      </c>
      <c r="E1488" s="13" t="s">
        <v>0</v>
      </c>
      <c r="F1488" s="13">
        <v>407</v>
      </c>
      <c r="G1488" s="13">
        <v>25</v>
      </c>
      <c r="H1488" s="14" t="s">
        <v>1</v>
      </c>
      <c r="I1488" s="61">
        <v>18.440000000000001</v>
      </c>
      <c r="J1488" s="12">
        <f t="shared" si="92"/>
        <v>0</v>
      </c>
      <c r="K1488" s="11">
        <f t="shared" si="94"/>
        <v>18.440000000000001</v>
      </c>
      <c r="L1488" s="10"/>
      <c r="M1488" s="9">
        <f t="shared" si="95"/>
        <v>1475.2</v>
      </c>
      <c r="N1488" s="9">
        <f t="shared" si="93"/>
        <v>1475.2</v>
      </c>
    </row>
    <row r="1489" spans="1:14" s="8" customFormat="1" ht="84.75" customHeight="1">
      <c r="A1489" s="44" t="s">
        <v>2323</v>
      </c>
      <c r="C1489" s="47">
        <v>665885205</v>
      </c>
      <c r="D1489" s="56" t="s">
        <v>1216</v>
      </c>
      <c r="E1489" s="13" t="s">
        <v>0</v>
      </c>
      <c r="F1489" s="13">
        <v>510</v>
      </c>
      <c r="G1489" s="13">
        <v>20</v>
      </c>
      <c r="H1489" s="14" t="s">
        <v>1</v>
      </c>
      <c r="I1489" s="61">
        <v>29.13</v>
      </c>
      <c r="J1489" s="12">
        <f t="shared" ref="J1489:J1552" si="96">$J$13</f>
        <v>0</v>
      </c>
      <c r="K1489" s="11">
        <f t="shared" si="94"/>
        <v>29.13</v>
      </c>
      <c r="L1489" s="10"/>
      <c r="M1489" s="9">
        <f t="shared" si="95"/>
        <v>2330.4</v>
      </c>
      <c r="N1489" s="9">
        <f t="shared" si="93"/>
        <v>2330.4</v>
      </c>
    </row>
    <row r="1490" spans="1:14" s="8" customFormat="1" ht="60" customHeight="1">
      <c r="A1490" s="44" t="s">
        <v>2324</v>
      </c>
      <c r="C1490" s="47">
        <v>665885213</v>
      </c>
      <c r="D1490" s="56" t="s">
        <v>1217</v>
      </c>
      <c r="E1490" s="13" t="s">
        <v>0</v>
      </c>
      <c r="F1490" s="13">
        <v>482</v>
      </c>
      <c r="G1490" s="13">
        <v>20</v>
      </c>
      <c r="H1490" s="14" t="s">
        <v>1</v>
      </c>
      <c r="I1490" s="61">
        <v>18.16</v>
      </c>
      <c r="J1490" s="12">
        <f t="shared" si="96"/>
        <v>0</v>
      </c>
      <c r="K1490" s="11">
        <f t="shared" si="94"/>
        <v>18.16</v>
      </c>
      <c r="L1490" s="10"/>
      <c r="M1490" s="9">
        <f t="shared" si="95"/>
        <v>1452.8</v>
      </c>
      <c r="N1490" s="9">
        <f t="shared" si="93"/>
        <v>1452.8</v>
      </c>
    </row>
    <row r="1491" spans="1:14" s="8" customFormat="1" ht="70.5" customHeight="1">
      <c r="A1491" s="44" t="s">
        <v>2325</v>
      </c>
      <c r="C1491" s="47">
        <v>665885223</v>
      </c>
      <c r="D1491" s="56" t="s">
        <v>1218</v>
      </c>
      <c r="E1491" s="13" t="s">
        <v>0</v>
      </c>
      <c r="F1491" s="13">
        <v>774</v>
      </c>
      <c r="G1491" s="13">
        <v>15</v>
      </c>
      <c r="H1491" s="14" t="s">
        <v>1</v>
      </c>
      <c r="I1491" s="61">
        <v>34.660000000000004</v>
      </c>
      <c r="J1491" s="12">
        <f t="shared" si="96"/>
        <v>0</v>
      </c>
      <c r="K1491" s="11">
        <f t="shared" si="94"/>
        <v>34.660000000000004</v>
      </c>
      <c r="L1491" s="10"/>
      <c r="M1491" s="9">
        <f t="shared" si="95"/>
        <v>2772.8</v>
      </c>
      <c r="N1491" s="9">
        <f t="shared" si="93"/>
        <v>2772.8</v>
      </c>
    </row>
    <row r="1492" spans="1:14" s="8" customFormat="1" ht="70.5" customHeight="1">
      <c r="A1492" s="44" t="s">
        <v>2326</v>
      </c>
      <c r="C1492" s="47">
        <v>665885235</v>
      </c>
      <c r="D1492" s="56" t="s">
        <v>1219</v>
      </c>
      <c r="E1492" s="13" t="s">
        <v>0</v>
      </c>
      <c r="F1492" s="13">
        <v>523</v>
      </c>
      <c r="G1492" s="13">
        <v>20</v>
      </c>
      <c r="H1492" s="14" t="s">
        <v>1</v>
      </c>
      <c r="I1492" s="61">
        <v>24.52</v>
      </c>
      <c r="J1492" s="12">
        <f t="shared" si="96"/>
        <v>0</v>
      </c>
      <c r="K1492" s="11">
        <f t="shared" si="94"/>
        <v>24.52</v>
      </c>
      <c r="L1492" s="10"/>
      <c r="M1492" s="9">
        <f t="shared" si="95"/>
        <v>1961.6000000000001</v>
      </c>
      <c r="N1492" s="9">
        <f t="shared" si="93"/>
        <v>1961.6</v>
      </c>
    </row>
    <row r="1493" spans="1:14" s="8" customFormat="1" ht="89.25" customHeight="1">
      <c r="A1493" s="44" t="s">
        <v>2616</v>
      </c>
      <c r="C1493" s="47">
        <v>665885400</v>
      </c>
      <c r="D1493" s="56" t="s">
        <v>2468</v>
      </c>
      <c r="E1493" s="13" t="s">
        <v>0</v>
      </c>
      <c r="F1493" s="13">
        <v>1130</v>
      </c>
      <c r="G1493" s="13">
        <v>10</v>
      </c>
      <c r="H1493" s="14" t="s">
        <v>1</v>
      </c>
      <c r="I1493" s="61">
        <v>27.96</v>
      </c>
      <c r="J1493" s="12">
        <f t="shared" si="96"/>
        <v>0</v>
      </c>
      <c r="K1493" s="11">
        <f t="shared" si="94"/>
        <v>27.96</v>
      </c>
      <c r="L1493" s="10"/>
      <c r="M1493" s="9">
        <f t="shared" si="95"/>
        <v>2236.8000000000002</v>
      </c>
      <c r="N1493" s="9">
        <f t="shared" ref="N1493:N1555" si="97">M1493*(100-J1493)/100</f>
        <v>2236.8000000000002</v>
      </c>
    </row>
    <row r="1494" spans="1:14" s="8" customFormat="1" ht="63" customHeight="1">
      <c r="A1494" s="44" t="s">
        <v>2327</v>
      </c>
      <c r="C1494" s="47">
        <v>665885330</v>
      </c>
      <c r="D1494" s="56" t="s">
        <v>1220</v>
      </c>
      <c r="E1494" s="13" t="s">
        <v>0</v>
      </c>
      <c r="F1494" s="13">
        <v>325</v>
      </c>
      <c r="G1494" s="13">
        <v>25</v>
      </c>
      <c r="H1494" s="14" t="s">
        <v>1</v>
      </c>
      <c r="I1494" s="61">
        <v>14.1</v>
      </c>
      <c r="J1494" s="12">
        <f t="shared" si="96"/>
        <v>0</v>
      </c>
      <c r="K1494" s="11">
        <f t="shared" si="94"/>
        <v>14.1</v>
      </c>
      <c r="L1494" s="10"/>
      <c r="M1494" s="9">
        <f t="shared" si="95"/>
        <v>1128</v>
      </c>
      <c r="N1494" s="9">
        <f t="shared" si="97"/>
        <v>1128</v>
      </c>
    </row>
    <row r="1495" spans="1:14" s="8" customFormat="1" ht="63" customHeight="1">
      <c r="A1495" s="44" t="s">
        <v>2328</v>
      </c>
      <c r="C1495" s="47">
        <v>665885402</v>
      </c>
      <c r="D1495" s="56" t="s">
        <v>1221</v>
      </c>
      <c r="E1495" s="13" t="s">
        <v>0</v>
      </c>
      <c r="F1495" s="13">
        <v>336</v>
      </c>
      <c r="G1495" s="13">
        <v>25</v>
      </c>
      <c r="H1495" s="14" t="s">
        <v>1</v>
      </c>
      <c r="I1495" s="61">
        <v>15.65</v>
      </c>
      <c r="J1495" s="12">
        <f t="shared" si="96"/>
        <v>0</v>
      </c>
      <c r="K1495" s="11">
        <f t="shared" si="94"/>
        <v>15.65</v>
      </c>
      <c r="L1495" s="10"/>
      <c r="M1495" s="9">
        <f t="shared" si="95"/>
        <v>1252</v>
      </c>
      <c r="N1495" s="9">
        <f t="shared" si="97"/>
        <v>1252</v>
      </c>
    </row>
    <row r="1496" spans="1:14" s="8" customFormat="1" ht="63" customHeight="1">
      <c r="A1496" s="44" t="s">
        <v>2329</v>
      </c>
      <c r="C1496" s="47">
        <v>665885404</v>
      </c>
      <c r="D1496" s="56" t="s">
        <v>1222</v>
      </c>
      <c r="E1496" s="13" t="s">
        <v>0</v>
      </c>
      <c r="F1496" s="13">
        <v>388</v>
      </c>
      <c r="G1496" s="13">
        <v>25</v>
      </c>
      <c r="H1496" s="14" t="s">
        <v>1</v>
      </c>
      <c r="I1496" s="61">
        <v>15.8</v>
      </c>
      <c r="J1496" s="12">
        <f t="shared" si="96"/>
        <v>0</v>
      </c>
      <c r="K1496" s="11">
        <f t="shared" si="94"/>
        <v>15.8</v>
      </c>
      <c r="L1496" s="10"/>
      <c r="M1496" s="9">
        <f t="shared" si="95"/>
        <v>1264</v>
      </c>
      <c r="N1496" s="9">
        <f t="shared" si="97"/>
        <v>1264</v>
      </c>
    </row>
    <row r="1497" spans="1:14" s="8" customFormat="1" ht="63" customHeight="1">
      <c r="A1497" s="44" t="s">
        <v>2330</v>
      </c>
      <c r="C1497" s="47">
        <v>665885405</v>
      </c>
      <c r="D1497" s="56" t="s">
        <v>1223</v>
      </c>
      <c r="E1497" s="13" t="s">
        <v>0</v>
      </c>
      <c r="F1497" s="13">
        <v>500</v>
      </c>
      <c r="G1497" s="13">
        <v>25</v>
      </c>
      <c r="H1497" s="14" t="s">
        <v>1</v>
      </c>
      <c r="I1497" s="61">
        <v>22.55</v>
      </c>
      <c r="J1497" s="12">
        <f t="shared" si="96"/>
        <v>0</v>
      </c>
      <c r="K1497" s="11">
        <f t="shared" si="94"/>
        <v>22.55</v>
      </c>
      <c r="L1497" s="10"/>
      <c r="M1497" s="9">
        <f t="shared" si="95"/>
        <v>1804</v>
      </c>
      <c r="N1497" s="9">
        <f t="shared" si="97"/>
        <v>1804</v>
      </c>
    </row>
    <row r="1498" spans="1:14" s="8" customFormat="1" ht="75" customHeight="1">
      <c r="A1498" s="44" t="s">
        <v>2331</v>
      </c>
      <c r="C1498" s="47">
        <v>665885406</v>
      </c>
      <c r="D1498" s="56" t="s">
        <v>1224</v>
      </c>
      <c r="E1498" s="13" t="s">
        <v>0</v>
      </c>
      <c r="F1498" s="13">
        <v>423</v>
      </c>
      <c r="G1498" s="13">
        <v>15</v>
      </c>
      <c r="H1498" s="14" t="s">
        <v>1</v>
      </c>
      <c r="I1498" s="61">
        <v>20.45</v>
      </c>
      <c r="J1498" s="12">
        <f t="shared" si="96"/>
        <v>0</v>
      </c>
      <c r="K1498" s="11">
        <f t="shared" si="94"/>
        <v>20.45</v>
      </c>
      <c r="L1498" s="10"/>
      <c r="M1498" s="9">
        <f t="shared" si="95"/>
        <v>1636</v>
      </c>
      <c r="N1498" s="9">
        <f t="shared" si="97"/>
        <v>1636</v>
      </c>
    </row>
    <row r="1499" spans="1:14" s="8" customFormat="1" ht="81" customHeight="1">
      <c r="A1499" s="44" t="s">
        <v>2332</v>
      </c>
      <c r="C1499" s="47">
        <v>665885408</v>
      </c>
      <c r="D1499" s="56" t="s">
        <v>1225</v>
      </c>
      <c r="E1499" s="13" t="s">
        <v>0</v>
      </c>
      <c r="F1499" s="13">
        <v>487</v>
      </c>
      <c r="G1499" s="13">
        <v>10</v>
      </c>
      <c r="H1499" s="14" t="s">
        <v>1</v>
      </c>
      <c r="I1499" s="61">
        <v>22.76</v>
      </c>
      <c r="J1499" s="12">
        <f t="shared" si="96"/>
        <v>0</v>
      </c>
      <c r="K1499" s="11">
        <f t="shared" si="94"/>
        <v>22.76</v>
      </c>
      <c r="L1499" s="10"/>
      <c r="M1499" s="9">
        <f t="shared" si="95"/>
        <v>1820.8</v>
      </c>
      <c r="N1499" s="9">
        <f t="shared" si="97"/>
        <v>1820.8</v>
      </c>
    </row>
    <row r="1500" spans="1:14" s="8" customFormat="1" ht="42.95" customHeight="1">
      <c r="A1500" s="44" t="s">
        <v>2142</v>
      </c>
      <c r="C1500" s="47">
        <v>6571402</v>
      </c>
      <c r="D1500" s="56" t="s">
        <v>207</v>
      </c>
      <c r="E1500" s="13" t="s">
        <v>0</v>
      </c>
      <c r="F1500" s="13">
        <v>250</v>
      </c>
      <c r="G1500" s="13">
        <v>25</v>
      </c>
      <c r="H1500" s="14" t="s">
        <v>62</v>
      </c>
      <c r="I1500" s="61">
        <v>32.44</v>
      </c>
      <c r="J1500" s="12">
        <f t="shared" si="96"/>
        <v>0</v>
      </c>
      <c r="K1500" s="11">
        <f t="shared" si="94"/>
        <v>32.44</v>
      </c>
      <c r="L1500" s="51"/>
      <c r="M1500" s="9">
        <f t="shared" si="95"/>
        <v>2595.2000000000003</v>
      </c>
      <c r="N1500" s="9">
        <f t="shared" si="97"/>
        <v>2595.2000000000003</v>
      </c>
    </row>
    <row r="1501" spans="1:14" s="8" customFormat="1" ht="71.25" customHeight="1">
      <c r="A1501" s="44" t="s">
        <v>2333</v>
      </c>
      <c r="C1501" s="47">
        <v>665885421</v>
      </c>
      <c r="D1501" s="56" t="s">
        <v>1226</v>
      </c>
      <c r="E1501" s="13" t="s">
        <v>0</v>
      </c>
      <c r="F1501" s="13">
        <v>680</v>
      </c>
      <c r="G1501" s="13">
        <v>20</v>
      </c>
      <c r="H1501" s="14" t="s">
        <v>1</v>
      </c>
      <c r="I1501" s="61">
        <v>26.91</v>
      </c>
      <c r="J1501" s="12">
        <f t="shared" si="96"/>
        <v>0</v>
      </c>
      <c r="K1501" s="11">
        <f t="shared" si="94"/>
        <v>26.91</v>
      </c>
      <c r="L1501" s="10"/>
      <c r="M1501" s="9">
        <f t="shared" si="95"/>
        <v>2152.8000000000002</v>
      </c>
      <c r="N1501" s="9">
        <f t="shared" si="97"/>
        <v>2152.8000000000002</v>
      </c>
    </row>
    <row r="1502" spans="1:14" s="8" customFormat="1" ht="36.75" customHeight="1">
      <c r="A1502" s="44" t="s">
        <v>2139</v>
      </c>
      <c r="C1502" s="47">
        <v>6571121</v>
      </c>
      <c r="D1502" s="56" t="s">
        <v>209</v>
      </c>
      <c r="E1502" s="13" t="s">
        <v>0</v>
      </c>
      <c r="F1502" s="13">
        <v>386</v>
      </c>
      <c r="G1502" s="13">
        <v>20</v>
      </c>
      <c r="H1502" s="14" t="s">
        <v>62</v>
      </c>
      <c r="I1502" s="61">
        <v>43.82</v>
      </c>
      <c r="J1502" s="12">
        <f t="shared" si="96"/>
        <v>0</v>
      </c>
      <c r="K1502" s="11">
        <f t="shared" si="94"/>
        <v>43.82</v>
      </c>
      <c r="L1502" s="70"/>
      <c r="M1502" s="9">
        <f t="shared" si="95"/>
        <v>3505.6</v>
      </c>
      <c r="N1502" s="9">
        <f t="shared" si="97"/>
        <v>3505.6</v>
      </c>
    </row>
    <row r="1503" spans="1:14" s="8" customFormat="1" ht="36.75" customHeight="1">
      <c r="A1503" s="44" t="s">
        <v>2140</v>
      </c>
      <c r="C1503" s="47">
        <v>6571141</v>
      </c>
      <c r="D1503" s="56" t="s">
        <v>208</v>
      </c>
      <c r="E1503" s="13" t="s">
        <v>0</v>
      </c>
      <c r="F1503" s="13">
        <v>590</v>
      </c>
      <c r="G1503" s="13">
        <v>10</v>
      </c>
      <c r="H1503" s="14" t="s">
        <v>62</v>
      </c>
      <c r="I1503" s="61">
        <v>72.42</v>
      </c>
      <c r="J1503" s="12">
        <f t="shared" si="96"/>
        <v>0</v>
      </c>
      <c r="K1503" s="11">
        <f t="shared" si="94"/>
        <v>72.42</v>
      </c>
      <c r="L1503" s="70"/>
      <c r="M1503" s="9">
        <f t="shared" si="95"/>
        <v>5793.6</v>
      </c>
      <c r="N1503" s="9">
        <f t="shared" si="97"/>
        <v>5793.6</v>
      </c>
    </row>
    <row r="1504" spans="1:14" s="8" customFormat="1" ht="92.1" customHeight="1">
      <c r="A1504" s="44" t="s">
        <v>780</v>
      </c>
      <c r="C1504" s="47">
        <v>66588641</v>
      </c>
      <c r="D1504" s="56" t="s">
        <v>4083</v>
      </c>
      <c r="E1504" s="13" t="s">
        <v>0</v>
      </c>
      <c r="F1504" s="13">
        <v>1083</v>
      </c>
      <c r="G1504" s="13">
        <v>10</v>
      </c>
      <c r="H1504" s="14" t="s">
        <v>1</v>
      </c>
      <c r="I1504" s="61">
        <v>58.06</v>
      </c>
      <c r="J1504" s="12">
        <f t="shared" si="96"/>
        <v>0</v>
      </c>
      <c r="K1504" s="11">
        <f t="shared" si="94"/>
        <v>58.06</v>
      </c>
      <c r="L1504" s="10"/>
      <c r="M1504" s="9">
        <f t="shared" si="95"/>
        <v>4644.8</v>
      </c>
      <c r="N1504" s="9">
        <f t="shared" si="97"/>
        <v>4644.8</v>
      </c>
    </row>
    <row r="1505" spans="1:14" s="8" customFormat="1" ht="93.95" customHeight="1">
      <c r="A1505" s="44" t="s">
        <v>781</v>
      </c>
      <c r="C1505" s="47">
        <v>66588682</v>
      </c>
      <c r="D1505" s="56" t="s">
        <v>4084</v>
      </c>
      <c r="E1505" s="13" t="s">
        <v>0</v>
      </c>
      <c r="F1505" s="13">
        <v>1336</v>
      </c>
      <c r="G1505" s="13">
        <v>10</v>
      </c>
      <c r="H1505" s="14" t="s">
        <v>1</v>
      </c>
      <c r="I1505" s="61">
        <v>76.56</v>
      </c>
      <c r="J1505" s="12">
        <f t="shared" si="96"/>
        <v>0</v>
      </c>
      <c r="K1505" s="11">
        <f t="shared" si="94"/>
        <v>76.56</v>
      </c>
      <c r="L1505" s="10"/>
      <c r="M1505" s="9">
        <f t="shared" si="95"/>
        <v>6124.8</v>
      </c>
      <c r="N1505" s="9">
        <f t="shared" si="97"/>
        <v>6124.8</v>
      </c>
    </row>
    <row r="1506" spans="1:14" s="8" customFormat="1" ht="74.099999999999994" customHeight="1">
      <c r="A1506" s="44" t="s">
        <v>2334</v>
      </c>
      <c r="C1506" s="47">
        <v>66583602</v>
      </c>
      <c r="D1506" s="56" t="s">
        <v>771</v>
      </c>
      <c r="E1506" s="13" t="s">
        <v>0</v>
      </c>
      <c r="F1506" s="13">
        <v>489</v>
      </c>
      <c r="G1506" s="13">
        <v>15</v>
      </c>
      <c r="H1506" s="14"/>
      <c r="I1506" s="61">
        <v>15.33</v>
      </c>
      <c r="J1506" s="12">
        <f t="shared" si="96"/>
        <v>0</v>
      </c>
      <c r="K1506" s="11">
        <f t="shared" si="94"/>
        <v>15.33</v>
      </c>
      <c r="L1506" s="10"/>
      <c r="M1506" s="9">
        <f t="shared" si="95"/>
        <v>1226.4000000000001</v>
      </c>
      <c r="N1506" s="9">
        <f t="shared" si="97"/>
        <v>1226.4000000000001</v>
      </c>
    </row>
    <row r="1507" spans="1:14" s="8" customFormat="1" ht="19.5" customHeight="1">
      <c r="A1507" s="44" t="s">
        <v>2335</v>
      </c>
      <c r="C1507" s="47">
        <v>66581711</v>
      </c>
      <c r="D1507" s="56" t="s">
        <v>94</v>
      </c>
      <c r="E1507" s="13" t="s">
        <v>0</v>
      </c>
      <c r="F1507" s="13">
        <v>342</v>
      </c>
      <c r="G1507" s="13">
        <v>25</v>
      </c>
      <c r="H1507" s="14" t="s">
        <v>92</v>
      </c>
      <c r="I1507" s="61">
        <v>7.26</v>
      </c>
      <c r="J1507" s="12">
        <f t="shared" si="96"/>
        <v>0</v>
      </c>
      <c r="K1507" s="11">
        <f t="shared" si="94"/>
        <v>7.26</v>
      </c>
      <c r="L1507" s="70"/>
      <c r="M1507" s="9">
        <f t="shared" si="95"/>
        <v>580.80000000000007</v>
      </c>
      <c r="N1507" s="9">
        <f t="shared" si="97"/>
        <v>580.80000000000007</v>
      </c>
    </row>
    <row r="1508" spans="1:14" s="8" customFormat="1" ht="19.5" customHeight="1">
      <c r="A1508" s="44" t="s">
        <v>2336</v>
      </c>
      <c r="C1508" s="47">
        <v>66581721</v>
      </c>
      <c r="D1508" s="56" t="s">
        <v>93</v>
      </c>
      <c r="E1508" s="13" t="s">
        <v>0</v>
      </c>
      <c r="F1508" s="13">
        <v>368</v>
      </c>
      <c r="G1508" s="13">
        <v>25</v>
      </c>
      <c r="H1508" s="14" t="s">
        <v>92</v>
      </c>
      <c r="I1508" s="61">
        <v>7.43</v>
      </c>
      <c r="J1508" s="12">
        <f t="shared" si="96"/>
        <v>0</v>
      </c>
      <c r="K1508" s="11">
        <f t="shared" si="94"/>
        <v>7.43</v>
      </c>
      <c r="L1508" s="70"/>
      <c r="M1508" s="9">
        <f t="shared" si="95"/>
        <v>594.4</v>
      </c>
      <c r="N1508" s="9">
        <f t="shared" si="97"/>
        <v>594.4</v>
      </c>
    </row>
    <row r="1509" spans="1:14" s="8" customFormat="1" ht="60.75" customHeight="1">
      <c r="A1509" s="44" t="s">
        <v>2338</v>
      </c>
      <c r="C1509" s="47">
        <v>66581823</v>
      </c>
      <c r="D1509" s="56" t="s">
        <v>770</v>
      </c>
      <c r="E1509" s="13" t="s">
        <v>0</v>
      </c>
      <c r="F1509" s="13">
        <v>300</v>
      </c>
      <c r="G1509" s="13">
        <v>20</v>
      </c>
      <c r="H1509" s="14" t="s">
        <v>1</v>
      </c>
      <c r="I1509" s="61">
        <v>20.330000000000002</v>
      </c>
      <c r="J1509" s="12">
        <f t="shared" si="96"/>
        <v>0</v>
      </c>
      <c r="K1509" s="11">
        <f t="shared" si="94"/>
        <v>20.330000000000002</v>
      </c>
      <c r="L1509" s="10"/>
      <c r="M1509" s="9">
        <f t="shared" si="95"/>
        <v>1626.4</v>
      </c>
      <c r="N1509" s="9">
        <f t="shared" si="97"/>
        <v>1626.4</v>
      </c>
    </row>
    <row r="1510" spans="1:14" s="8" customFormat="1" ht="46.5" customHeight="1">
      <c r="A1510" s="44" t="s">
        <v>2456</v>
      </c>
      <c r="C1510" s="47">
        <v>66683400</v>
      </c>
      <c r="D1510" s="56" t="s">
        <v>1267</v>
      </c>
      <c r="E1510" s="13" t="s">
        <v>0</v>
      </c>
      <c r="F1510" s="13">
        <v>1280</v>
      </c>
      <c r="G1510" s="13">
        <v>10</v>
      </c>
      <c r="H1510" s="14" t="s">
        <v>1</v>
      </c>
      <c r="I1510" s="61">
        <v>34.56</v>
      </c>
      <c r="J1510" s="12">
        <f t="shared" si="96"/>
        <v>0</v>
      </c>
      <c r="K1510" s="11">
        <f t="shared" si="94"/>
        <v>34.56</v>
      </c>
      <c r="L1510" s="10"/>
      <c r="M1510" s="9">
        <f t="shared" si="95"/>
        <v>2764.8</v>
      </c>
      <c r="N1510" s="9">
        <f t="shared" si="97"/>
        <v>2764.8</v>
      </c>
    </row>
    <row r="1511" spans="1:14" s="8" customFormat="1" ht="45" customHeight="1">
      <c r="A1511" s="44" t="s">
        <v>2337</v>
      </c>
      <c r="C1511" s="47">
        <v>66583804</v>
      </c>
      <c r="D1511" s="56" t="s">
        <v>4085</v>
      </c>
      <c r="E1511" s="13" t="s">
        <v>0</v>
      </c>
      <c r="F1511" s="13">
        <v>977</v>
      </c>
      <c r="G1511" s="13">
        <v>10</v>
      </c>
      <c r="H1511" s="14"/>
      <c r="I1511" s="61">
        <v>22.66</v>
      </c>
      <c r="J1511" s="12">
        <f t="shared" si="96"/>
        <v>0</v>
      </c>
      <c r="K1511" s="11">
        <f t="shared" si="94"/>
        <v>22.66</v>
      </c>
      <c r="L1511" s="10"/>
      <c r="M1511" s="9">
        <f t="shared" si="95"/>
        <v>1812.8</v>
      </c>
      <c r="N1511" s="9">
        <f t="shared" si="97"/>
        <v>1812.8</v>
      </c>
    </row>
    <row r="1512" spans="1:14" s="8" customFormat="1" ht="44.25" customHeight="1">
      <c r="A1512" s="44" t="s">
        <v>2143</v>
      </c>
      <c r="C1512" s="47">
        <v>6571804</v>
      </c>
      <c r="D1512" s="56" t="s">
        <v>206</v>
      </c>
      <c r="E1512" s="13" t="s">
        <v>0</v>
      </c>
      <c r="F1512" s="13">
        <v>1305</v>
      </c>
      <c r="G1512" s="13">
        <v>10</v>
      </c>
      <c r="H1512" s="14" t="s">
        <v>62</v>
      </c>
      <c r="I1512" s="61">
        <v>159.92000000000002</v>
      </c>
      <c r="J1512" s="12">
        <f t="shared" si="96"/>
        <v>0</v>
      </c>
      <c r="K1512" s="11">
        <f t="shared" si="94"/>
        <v>159.92000000000002</v>
      </c>
      <c r="L1512" s="10"/>
      <c r="M1512" s="9">
        <f t="shared" si="95"/>
        <v>12793.6</v>
      </c>
      <c r="N1512" s="9">
        <f t="shared" si="97"/>
        <v>12793.6</v>
      </c>
    </row>
    <row r="1513" spans="1:14" s="8" customFormat="1" ht="42.75" customHeight="1">
      <c r="A1513" s="44" t="s">
        <v>2438</v>
      </c>
      <c r="C1513" s="47">
        <v>65938020</v>
      </c>
      <c r="D1513" s="56" t="s">
        <v>22</v>
      </c>
      <c r="E1513" s="13" t="s">
        <v>0</v>
      </c>
      <c r="F1513" s="13">
        <v>900</v>
      </c>
      <c r="G1513" s="13">
        <v>10</v>
      </c>
      <c r="H1513" s="14" t="s">
        <v>1</v>
      </c>
      <c r="I1513" s="61">
        <v>33.46</v>
      </c>
      <c r="J1513" s="12">
        <f t="shared" si="96"/>
        <v>0</v>
      </c>
      <c r="K1513" s="11">
        <f t="shared" si="94"/>
        <v>33.46</v>
      </c>
      <c r="L1513" s="10"/>
      <c r="M1513" s="9">
        <f t="shared" si="95"/>
        <v>2676.8</v>
      </c>
      <c r="N1513" s="9">
        <f t="shared" si="97"/>
        <v>2676.8</v>
      </c>
    </row>
    <row r="1514" spans="1:14" s="8" customFormat="1" ht="38.25" customHeight="1">
      <c r="A1514" s="44" t="s">
        <v>2439</v>
      </c>
      <c r="C1514" s="47">
        <v>66519910</v>
      </c>
      <c r="D1514" s="56" t="s">
        <v>1252</v>
      </c>
      <c r="E1514" s="13" t="s">
        <v>0</v>
      </c>
      <c r="F1514" s="13">
        <v>83</v>
      </c>
      <c r="G1514" s="13">
        <v>50</v>
      </c>
      <c r="H1514" s="14"/>
      <c r="I1514" s="61">
        <v>4.9000000000000004</v>
      </c>
      <c r="J1514" s="12">
        <f t="shared" si="96"/>
        <v>0</v>
      </c>
      <c r="K1514" s="11">
        <f t="shared" si="94"/>
        <v>4.9000000000000004</v>
      </c>
      <c r="L1514" s="10"/>
      <c r="M1514" s="9">
        <f t="shared" si="95"/>
        <v>392</v>
      </c>
      <c r="N1514" s="9">
        <f t="shared" si="97"/>
        <v>392</v>
      </c>
    </row>
    <row r="1515" spans="1:14" s="8" customFormat="1" ht="59.25" customHeight="1">
      <c r="A1515" s="44" t="s">
        <v>2440</v>
      </c>
      <c r="C1515" s="47">
        <v>6594001</v>
      </c>
      <c r="D1515" s="56" t="s">
        <v>1253</v>
      </c>
      <c r="E1515" s="13" t="s">
        <v>0</v>
      </c>
      <c r="F1515" s="13">
        <v>150</v>
      </c>
      <c r="G1515" s="13">
        <v>25</v>
      </c>
      <c r="H1515" s="14"/>
      <c r="I1515" s="61">
        <v>5.38</v>
      </c>
      <c r="J1515" s="12">
        <f t="shared" si="96"/>
        <v>0</v>
      </c>
      <c r="K1515" s="11">
        <f t="shared" si="94"/>
        <v>5.38</v>
      </c>
      <c r="L1515" s="10"/>
      <c r="M1515" s="9">
        <f t="shared" si="95"/>
        <v>430.40000000000003</v>
      </c>
      <c r="N1515" s="9">
        <f t="shared" si="97"/>
        <v>430.4</v>
      </c>
    </row>
    <row r="1516" spans="1:14" s="8" customFormat="1" ht="57.75" customHeight="1">
      <c r="A1516" s="44" t="s">
        <v>2441</v>
      </c>
      <c r="C1516" s="47">
        <v>6594005</v>
      </c>
      <c r="D1516" s="56" t="s">
        <v>1254</v>
      </c>
      <c r="E1516" s="13" t="s">
        <v>0</v>
      </c>
      <c r="F1516" s="13">
        <v>150</v>
      </c>
      <c r="G1516" s="13">
        <v>25</v>
      </c>
      <c r="H1516" s="14"/>
      <c r="I1516" s="61">
        <v>5.38</v>
      </c>
      <c r="J1516" s="12">
        <f t="shared" si="96"/>
        <v>0</v>
      </c>
      <c r="K1516" s="11">
        <f t="shared" si="94"/>
        <v>5.38</v>
      </c>
      <c r="L1516" s="10"/>
      <c r="M1516" s="9">
        <f t="shared" si="95"/>
        <v>430.40000000000003</v>
      </c>
      <c r="N1516" s="9">
        <f t="shared" si="97"/>
        <v>430.4</v>
      </c>
    </row>
    <row r="1517" spans="1:14" s="8" customFormat="1" ht="59.25" customHeight="1">
      <c r="A1517" s="44" t="s">
        <v>2442</v>
      </c>
      <c r="C1517" s="47">
        <v>6594010</v>
      </c>
      <c r="D1517" s="56" t="s">
        <v>1255</v>
      </c>
      <c r="E1517" s="13" t="s">
        <v>0</v>
      </c>
      <c r="F1517" s="13">
        <v>317</v>
      </c>
      <c r="G1517" s="13">
        <v>10</v>
      </c>
      <c r="H1517" s="14"/>
      <c r="I1517" s="61">
        <v>12.32</v>
      </c>
      <c r="J1517" s="12">
        <f t="shared" si="96"/>
        <v>0</v>
      </c>
      <c r="K1517" s="11">
        <f t="shared" si="94"/>
        <v>12.32</v>
      </c>
      <c r="L1517" s="10"/>
      <c r="M1517" s="9">
        <f t="shared" si="95"/>
        <v>985.6</v>
      </c>
      <c r="N1517" s="9">
        <f t="shared" si="97"/>
        <v>985.6</v>
      </c>
    </row>
    <row r="1518" spans="1:14" s="8" customFormat="1" ht="71.25" customHeight="1">
      <c r="A1518" s="44" t="s">
        <v>2443</v>
      </c>
      <c r="C1518" s="47">
        <v>6594015</v>
      </c>
      <c r="D1518" s="56" t="s">
        <v>1256</v>
      </c>
      <c r="E1518" s="13" t="s">
        <v>0</v>
      </c>
      <c r="F1518" s="13">
        <v>433</v>
      </c>
      <c r="G1518" s="13">
        <v>10</v>
      </c>
      <c r="H1518" s="14"/>
      <c r="I1518" s="61">
        <v>20.64</v>
      </c>
      <c r="J1518" s="12">
        <f t="shared" si="96"/>
        <v>0</v>
      </c>
      <c r="K1518" s="11">
        <f t="shared" si="94"/>
        <v>20.64</v>
      </c>
      <c r="L1518" s="10"/>
      <c r="M1518" s="9">
        <f t="shared" si="95"/>
        <v>1651.2</v>
      </c>
      <c r="N1518" s="9">
        <f t="shared" si="97"/>
        <v>1651.2</v>
      </c>
    </row>
    <row r="1519" spans="1:14" s="8" customFormat="1" ht="57.75" customHeight="1">
      <c r="A1519" s="44" t="s">
        <v>2444</v>
      </c>
      <c r="C1519" s="47">
        <v>6594020</v>
      </c>
      <c r="D1519" s="56" t="s">
        <v>1257</v>
      </c>
      <c r="E1519" s="13" t="s">
        <v>0</v>
      </c>
      <c r="F1519" s="13">
        <v>640</v>
      </c>
      <c r="G1519" s="13">
        <v>25</v>
      </c>
      <c r="H1519" s="14"/>
      <c r="I1519" s="61">
        <v>23.79</v>
      </c>
      <c r="J1519" s="12">
        <f t="shared" si="96"/>
        <v>0</v>
      </c>
      <c r="K1519" s="11">
        <f t="shared" si="94"/>
        <v>23.79</v>
      </c>
      <c r="L1519" s="10"/>
      <c r="M1519" s="9">
        <f t="shared" si="95"/>
        <v>1903.2</v>
      </c>
      <c r="N1519" s="9">
        <f t="shared" si="97"/>
        <v>1903.2</v>
      </c>
    </row>
    <row r="1520" spans="1:14" s="8" customFormat="1" ht="61.5" customHeight="1">
      <c r="A1520" s="44" t="s">
        <v>2445</v>
      </c>
      <c r="C1520" s="47">
        <v>6594025</v>
      </c>
      <c r="D1520" s="56" t="s">
        <v>1258</v>
      </c>
      <c r="E1520" s="13" t="s">
        <v>0</v>
      </c>
      <c r="F1520" s="13">
        <v>966</v>
      </c>
      <c r="G1520" s="13">
        <v>10</v>
      </c>
      <c r="H1520" s="14"/>
      <c r="I1520" s="61">
        <v>43.25</v>
      </c>
      <c r="J1520" s="12">
        <f t="shared" si="96"/>
        <v>0</v>
      </c>
      <c r="K1520" s="11">
        <f t="shared" si="94"/>
        <v>43.25</v>
      </c>
      <c r="L1520" s="10"/>
      <c r="M1520" s="9">
        <f t="shared" si="95"/>
        <v>3460</v>
      </c>
      <c r="N1520" s="9">
        <f t="shared" si="97"/>
        <v>3460</v>
      </c>
    </row>
    <row r="1521" spans="1:14" s="8" customFormat="1" ht="69.75" customHeight="1">
      <c r="A1521" s="44" t="s">
        <v>2446</v>
      </c>
      <c r="C1521" s="47">
        <v>6594030</v>
      </c>
      <c r="D1521" s="56" t="s">
        <v>1259</v>
      </c>
      <c r="E1521" s="13" t="s">
        <v>0</v>
      </c>
      <c r="F1521" s="13">
        <v>750</v>
      </c>
      <c r="G1521" s="13">
        <v>10</v>
      </c>
      <c r="H1521" s="14"/>
      <c r="I1521" s="61">
        <v>28.73</v>
      </c>
      <c r="J1521" s="12">
        <f t="shared" si="96"/>
        <v>0</v>
      </c>
      <c r="K1521" s="11">
        <f t="shared" si="94"/>
        <v>28.73</v>
      </c>
      <c r="L1521" s="10"/>
      <c r="M1521" s="9">
        <f t="shared" si="95"/>
        <v>2298.4</v>
      </c>
      <c r="N1521" s="9">
        <f t="shared" si="97"/>
        <v>2298.4</v>
      </c>
    </row>
    <row r="1522" spans="1:14" s="8" customFormat="1" ht="72" customHeight="1">
      <c r="A1522" s="44" t="s">
        <v>2447</v>
      </c>
      <c r="C1522" s="47">
        <v>6594031</v>
      </c>
      <c r="D1522" s="56" t="s">
        <v>1260</v>
      </c>
      <c r="E1522" s="13" t="s">
        <v>0</v>
      </c>
      <c r="F1522" s="13">
        <v>750</v>
      </c>
      <c r="G1522" s="13">
        <v>10</v>
      </c>
      <c r="H1522" s="14"/>
      <c r="I1522" s="61">
        <v>28.73</v>
      </c>
      <c r="J1522" s="12">
        <f t="shared" si="96"/>
        <v>0</v>
      </c>
      <c r="K1522" s="11">
        <f t="shared" si="94"/>
        <v>28.73</v>
      </c>
      <c r="L1522" s="10"/>
      <c r="M1522" s="9">
        <f t="shared" si="95"/>
        <v>2298.4</v>
      </c>
      <c r="N1522" s="9">
        <f t="shared" si="97"/>
        <v>2298.4</v>
      </c>
    </row>
    <row r="1523" spans="1:14" s="8" customFormat="1" ht="71.25" customHeight="1">
      <c r="A1523" s="44" t="s">
        <v>2448</v>
      </c>
      <c r="C1523" s="47">
        <v>6594032</v>
      </c>
      <c r="D1523" s="56" t="s">
        <v>1261</v>
      </c>
      <c r="E1523" s="13" t="s">
        <v>0</v>
      </c>
      <c r="F1523" s="13">
        <v>900</v>
      </c>
      <c r="G1523" s="13">
        <v>10</v>
      </c>
      <c r="H1523" s="14"/>
      <c r="I1523" s="61">
        <v>54.52</v>
      </c>
      <c r="J1523" s="12">
        <f t="shared" si="96"/>
        <v>0</v>
      </c>
      <c r="K1523" s="11">
        <f t="shared" si="94"/>
        <v>54.52</v>
      </c>
      <c r="L1523" s="10"/>
      <c r="M1523" s="9">
        <f t="shared" si="95"/>
        <v>4361.6000000000004</v>
      </c>
      <c r="N1523" s="9">
        <f t="shared" si="97"/>
        <v>4361.6000000000004</v>
      </c>
    </row>
    <row r="1524" spans="1:14" s="8" customFormat="1" ht="71.25" customHeight="1">
      <c r="A1524" s="44" t="s">
        <v>2449</v>
      </c>
      <c r="C1524" s="47">
        <v>6594035</v>
      </c>
      <c r="D1524" s="56" t="s">
        <v>4086</v>
      </c>
      <c r="E1524" s="13" t="s">
        <v>0</v>
      </c>
      <c r="F1524" s="13">
        <v>752</v>
      </c>
      <c r="G1524" s="13">
        <v>10</v>
      </c>
      <c r="H1524" s="14"/>
      <c r="I1524" s="61">
        <v>44.51</v>
      </c>
      <c r="J1524" s="12">
        <f t="shared" si="96"/>
        <v>0</v>
      </c>
      <c r="K1524" s="11">
        <f t="shared" si="94"/>
        <v>44.51</v>
      </c>
      <c r="L1524" s="10"/>
      <c r="M1524" s="9">
        <f t="shared" si="95"/>
        <v>3560.8</v>
      </c>
      <c r="N1524" s="9">
        <f t="shared" si="97"/>
        <v>3560.8</v>
      </c>
    </row>
    <row r="1525" spans="1:14" s="8" customFormat="1" ht="83.1" customHeight="1">
      <c r="A1525" s="44" t="s">
        <v>2232</v>
      </c>
      <c r="C1525" s="47">
        <v>66288530</v>
      </c>
      <c r="D1525" s="56" t="s">
        <v>21</v>
      </c>
      <c r="E1525" s="13" t="s">
        <v>0</v>
      </c>
      <c r="F1525" s="13">
        <v>977</v>
      </c>
      <c r="G1525" s="13">
        <v>10</v>
      </c>
      <c r="H1525" s="14" t="s">
        <v>1</v>
      </c>
      <c r="I1525" s="61">
        <v>29.740000000000002</v>
      </c>
      <c r="J1525" s="12">
        <f t="shared" si="96"/>
        <v>0</v>
      </c>
      <c r="K1525" s="11">
        <f t="shared" si="94"/>
        <v>29.740000000000002</v>
      </c>
      <c r="L1525" s="10"/>
      <c r="M1525" s="9">
        <f t="shared" si="95"/>
        <v>2379.2000000000003</v>
      </c>
      <c r="N1525" s="9">
        <f t="shared" si="97"/>
        <v>2379.2000000000003</v>
      </c>
    </row>
    <row r="1526" spans="1:14" s="8" customFormat="1" ht="46.5" customHeight="1">
      <c r="A1526" s="44" t="s">
        <v>2453</v>
      </c>
      <c r="C1526" s="47">
        <v>66588814</v>
      </c>
      <c r="D1526" s="56" t="s">
        <v>4087</v>
      </c>
      <c r="E1526" s="13" t="s">
        <v>0</v>
      </c>
      <c r="F1526" s="13">
        <v>1040</v>
      </c>
      <c r="G1526" s="13">
        <v>10</v>
      </c>
      <c r="H1526" s="14" t="s">
        <v>1</v>
      </c>
      <c r="I1526" s="61">
        <v>31.16</v>
      </c>
      <c r="J1526" s="12">
        <f t="shared" si="96"/>
        <v>0</v>
      </c>
      <c r="K1526" s="11">
        <f t="shared" si="94"/>
        <v>31.16</v>
      </c>
      <c r="L1526" s="10"/>
      <c r="M1526" s="9">
        <f t="shared" si="95"/>
        <v>2492.8000000000002</v>
      </c>
      <c r="N1526" s="9">
        <f t="shared" si="97"/>
        <v>2492.8000000000002</v>
      </c>
    </row>
    <row r="1527" spans="1:14" s="8" customFormat="1" ht="66.75" customHeight="1">
      <c r="A1527" s="44" t="s">
        <v>2454</v>
      </c>
      <c r="C1527" s="47">
        <v>66588818</v>
      </c>
      <c r="D1527" s="56" t="s">
        <v>4088</v>
      </c>
      <c r="E1527" s="13" t="s">
        <v>0</v>
      </c>
      <c r="F1527" s="13">
        <v>414</v>
      </c>
      <c r="G1527" s="13">
        <v>10</v>
      </c>
      <c r="H1527" s="14" t="s">
        <v>1</v>
      </c>
      <c r="I1527" s="61">
        <v>18.41</v>
      </c>
      <c r="J1527" s="12">
        <f t="shared" si="96"/>
        <v>0</v>
      </c>
      <c r="K1527" s="11">
        <f t="shared" si="94"/>
        <v>18.41</v>
      </c>
      <c r="L1527" s="10"/>
      <c r="M1527" s="9">
        <f t="shared" si="95"/>
        <v>1472.8</v>
      </c>
      <c r="N1527" s="9">
        <f t="shared" si="97"/>
        <v>1472.8</v>
      </c>
    </row>
    <row r="1528" spans="1:14" s="8" customFormat="1" ht="54.75" customHeight="1">
      <c r="A1528" s="44" t="s">
        <v>2455</v>
      </c>
      <c r="C1528" s="47">
        <v>66598914</v>
      </c>
      <c r="D1528" s="56" t="s">
        <v>1265</v>
      </c>
      <c r="E1528" s="13" t="s">
        <v>0</v>
      </c>
      <c r="F1528" s="13">
        <v>329</v>
      </c>
      <c r="G1528" s="13">
        <v>10</v>
      </c>
      <c r="H1528" s="14" t="s">
        <v>1</v>
      </c>
      <c r="I1528" s="61">
        <v>10.96</v>
      </c>
      <c r="J1528" s="12">
        <f t="shared" si="96"/>
        <v>0</v>
      </c>
      <c r="K1528" s="11">
        <f t="shared" si="94"/>
        <v>10.96</v>
      </c>
      <c r="L1528" s="10"/>
      <c r="M1528" s="9">
        <f t="shared" si="95"/>
        <v>876.80000000000007</v>
      </c>
      <c r="N1528" s="9">
        <f t="shared" si="97"/>
        <v>876.8</v>
      </c>
    </row>
    <row r="1529" spans="1:14" s="8" customFormat="1" ht="66.75" customHeight="1">
      <c r="A1529" s="44" t="s">
        <v>782</v>
      </c>
      <c r="C1529" s="47">
        <v>66598918</v>
      </c>
      <c r="D1529" s="56" t="s">
        <v>1266</v>
      </c>
      <c r="E1529" s="13" t="s">
        <v>0</v>
      </c>
      <c r="F1529" s="13">
        <v>561</v>
      </c>
      <c r="G1529" s="13">
        <v>10</v>
      </c>
      <c r="H1529" s="14" t="s">
        <v>1</v>
      </c>
      <c r="I1529" s="61">
        <v>16</v>
      </c>
      <c r="J1529" s="12">
        <f t="shared" si="96"/>
        <v>0</v>
      </c>
      <c r="K1529" s="11">
        <f t="shared" si="94"/>
        <v>16</v>
      </c>
      <c r="L1529" s="10"/>
      <c r="M1529" s="9">
        <f t="shared" si="95"/>
        <v>1280</v>
      </c>
      <c r="N1529" s="9">
        <f t="shared" si="97"/>
        <v>1280</v>
      </c>
    </row>
    <row r="1530" spans="1:14" s="8" customFormat="1" ht="63.75" customHeight="1">
      <c r="A1530" s="44" t="s">
        <v>2619</v>
      </c>
      <c r="C1530" s="47">
        <v>67685130</v>
      </c>
      <c r="D1530" s="56" t="s">
        <v>2620</v>
      </c>
      <c r="E1530" s="13" t="s">
        <v>0</v>
      </c>
      <c r="F1530" s="13">
        <v>120</v>
      </c>
      <c r="G1530" s="13">
        <v>10</v>
      </c>
      <c r="H1530" s="14" t="s">
        <v>1</v>
      </c>
      <c r="I1530" s="61">
        <v>24.89</v>
      </c>
      <c r="J1530" s="12">
        <f t="shared" si="96"/>
        <v>0</v>
      </c>
      <c r="K1530" s="11">
        <f t="shared" si="94"/>
        <v>24.89</v>
      </c>
      <c r="L1530" s="10"/>
      <c r="M1530" s="9">
        <f t="shared" si="95"/>
        <v>1991.2</v>
      </c>
      <c r="N1530" s="9">
        <f t="shared" si="97"/>
        <v>1991.2</v>
      </c>
    </row>
    <row r="1531" spans="1:14" s="8" customFormat="1" ht="81.95" customHeight="1">
      <c r="A1531" s="44" t="s">
        <v>2339</v>
      </c>
      <c r="C1531" s="47">
        <v>67685201</v>
      </c>
      <c r="D1531" s="56" t="s">
        <v>91</v>
      </c>
      <c r="E1531" s="13" t="s">
        <v>0</v>
      </c>
      <c r="F1531" s="13">
        <v>1118</v>
      </c>
      <c r="G1531" s="13">
        <v>1</v>
      </c>
      <c r="H1531" s="14" t="s">
        <v>1</v>
      </c>
      <c r="I1531" s="61">
        <v>65.52</v>
      </c>
      <c r="J1531" s="12">
        <f t="shared" si="96"/>
        <v>0</v>
      </c>
      <c r="K1531" s="11">
        <f t="shared" si="94"/>
        <v>65.52</v>
      </c>
      <c r="L1531" s="51"/>
      <c r="M1531" s="9">
        <f t="shared" si="95"/>
        <v>5241.6000000000004</v>
      </c>
      <c r="N1531" s="9">
        <f t="shared" si="97"/>
        <v>5241.6000000000004</v>
      </c>
    </row>
    <row r="1532" spans="1:14" s="8" customFormat="1" ht="41.25" customHeight="1">
      <c r="A1532" s="44" t="s">
        <v>2340</v>
      </c>
      <c r="C1532" s="47">
        <v>67685001</v>
      </c>
      <c r="D1532" s="56" t="s">
        <v>90</v>
      </c>
      <c r="E1532" s="13" t="s">
        <v>0</v>
      </c>
      <c r="F1532" s="13">
        <v>4500</v>
      </c>
      <c r="G1532" s="13">
        <v>1</v>
      </c>
      <c r="H1532" s="14" t="s">
        <v>1</v>
      </c>
      <c r="I1532" s="61">
        <v>188.45000000000002</v>
      </c>
      <c r="J1532" s="12">
        <f t="shared" si="96"/>
        <v>0</v>
      </c>
      <c r="K1532" s="11">
        <f t="shared" si="94"/>
        <v>188.45000000000002</v>
      </c>
      <c r="L1532" s="51"/>
      <c r="M1532" s="9">
        <f t="shared" si="95"/>
        <v>15076</v>
      </c>
      <c r="N1532" s="9">
        <f t="shared" si="97"/>
        <v>15076</v>
      </c>
    </row>
    <row r="1533" spans="1:14" s="8" customFormat="1" ht="66.75" customHeight="1">
      <c r="A1533" s="44" t="s">
        <v>2341</v>
      </c>
      <c r="C1533" s="47">
        <v>67685101</v>
      </c>
      <c r="D1533" s="56" t="s">
        <v>89</v>
      </c>
      <c r="E1533" s="13" t="s">
        <v>0</v>
      </c>
      <c r="F1533" s="13">
        <v>4380</v>
      </c>
      <c r="G1533" s="13">
        <v>1</v>
      </c>
      <c r="H1533" s="14" t="s">
        <v>1</v>
      </c>
      <c r="I1533" s="61">
        <v>229.59</v>
      </c>
      <c r="J1533" s="12">
        <f t="shared" si="96"/>
        <v>0</v>
      </c>
      <c r="K1533" s="11">
        <f t="shared" si="94"/>
        <v>229.59</v>
      </c>
      <c r="L1533" s="51"/>
      <c r="M1533" s="9">
        <f t="shared" si="95"/>
        <v>18367.2</v>
      </c>
      <c r="N1533" s="9">
        <f t="shared" si="97"/>
        <v>18367.2</v>
      </c>
    </row>
    <row r="1534" spans="1:14" s="8" customFormat="1" ht="63" customHeight="1">
      <c r="A1534" s="44" t="s">
        <v>2342</v>
      </c>
      <c r="C1534" s="47">
        <v>67685301</v>
      </c>
      <c r="D1534" s="56" t="s">
        <v>88</v>
      </c>
      <c r="E1534" s="13" t="s">
        <v>0</v>
      </c>
      <c r="F1534" s="13">
        <v>9920</v>
      </c>
      <c r="G1534" s="13">
        <v>1</v>
      </c>
      <c r="H1534" s="14" t="s">
        <v>1</v>
      </c>
      <c r="I1534" s="61">
        <v>673.04</v>
      </c>
      <c r="J1534" s="12">
        <f t="shared" si="96"/>
        <v>0</v>
      </c>
      <c r="K1534" s="11">
        <f t="shared" si="94"/>
        <v>673.04</v>
      </c>
      <c r="L1534" s="51"/>
      <c r="M1534" s="9">
        <f t="shared" si="95"/>
        <v>53843.200000000004</v>
      </c>
      <c r="N1534" s="9">
        <f t="shared" si="97"/>
        <v>53843.199999999997</v>
      </c>
    </row>
    <row r="1535" spans="1:14" s="8" customFormat="1" ht="44.25" customHeight="1">
      <c r="A1535" s="44" t="s">
        <v>2343</v>
      </c>
      <c r="C1535" s="47">
        <v>67685401</v>
      </c>
      <c r="D1535" s="56" t="s">
        <v>87</v>
      </c>
      <c r="E1535" s="13" t="s">
        <v>0</v>
      </c>
      <c r="F1535" s="13">
        <v>8000</v>
      </c>
      <c r="G1535" s="13">
        <v>1</v>
      </c>
      <c r="H1535" s="14" t="s">
        <v>1</v>
      </c>
      <c r="I1535" s="61">
        <v>70.67</v>
      </c>
      <c r="J1535" s="12">
        <f t="shared" si="96"/>
        <v>0</v>
      </c>
      <c r="K1535" s="11">
        <f t="shared" si="94"/>
        <v>70.67</v>
      </c>
      <c r="L1535" s="51"/>
      <c r="M1535" s="9">
        <f t="shared" si="95"/>
        <v>5653.6</v>
      </c>
      <c r="N1535" s="9">
        <f t="shared" si="97"/>
        <v>5653.6</v>
      </c>
    </row>
    <row r="1536" spans="1:14" s="8" customFormat="1" ht="102" customHeight="1">
      <c r="A1536" s="44" t="s">
        <v>2758</v>
      </c>
      <c r="C1536" s="47">
        <v>67685414</v>
      </c>
      <c r="D1536" s="56" t="s">
        <v>2759</v>
      </c>
      <c r="E1536" s="13" t="s">
        <v>0</v>
      </c>
      <c r="F1536" s="13">
        <v>998</v>
      </c>
      <c r="G1536" s="13">
        <v>1</v>
      </c>
      <c r="H1536" s="14" t="s">
        <v>1</v>
      </c>
      <c r="I1536" s="61">
        <v>20.97</v>
      </c>
      <c r="J1536" s="12">
        <f t="shared" si="96"/>
        <v>0</v>
      </c>
      <c r="K1536" s="11">
        <f t="shared" si="94"/>
        <v>20.97</v>
      </c>
      <c r="L1536" s="51"/>
      <c r="M1536" s="9">
        <f t="shared" si="95"/>
        <v>1677.6000000000001</v>
      </c>
      <c r="N1536" s="9">
        <f t="shared" si="97"/>
        <v>1677.6</v>
      </c>
    </row>
    <row r="1537" spans="1:14" s="8" customFormat="1" ht="75.75" customHeight="1">
      <c r="A1537" s="44" t="s">
        <v>2344</v>
      </c>
      <c r="C1537" s="47">
        <v>67685502</v>
      </c>
      <c r="D1537" s="56" t="s">
        <v>1227</v>
      </c>
      <c r="E1537" s="13" t="s">
        <v>0</v>
      </c>
      <c r="F1537" s="13">
        <v>46787</v>
      </c>
      <c r="G1537" s="13">
        <v>1</v>
      </c>
      <c r="H1537" s="14"/>
      <c r="I1537" s="61">
        <v>1278.75</v>
      </c>
      <c r="J1537" s="12">
        <f t="shared" si="96"/>
        <v>0</v>
      </c>
      <c r="K1537" s="11">
        <f t="shared" si="94"/>
        <v>1278.75</v>
      </c>
      <c r="L1537" s="51"/>
      <c r="M1537" s="9">
        <f t="shared" si="95"/>
        <v>102300</v>
      </c>
      <c r="N1537" s="9">
        <f t="shared" si="97"/>
        <v>102300</v>
      </c>
    </row>
    <row r="1538" spans="1:14" s="8" customFormat="1" ht="27" customHeight="1">
      <c r="A1538" s="44" t="s">
        <v>2625</v>
      </c>
      <c r="C1538" s="47">
        <v>67687250</v>
      </c>
      <c r="D1538" s="56" t="s">
        <v>2626</v>
      </c>
      <c r="E1538" s="13" t="s">
        <v>0</v>
      </c>
      <c r="F1538" s="13">
        <v>2152</v>
      </c>
      <c r="G1538" s="13">
        <v>1</v>
      </c>
      <c r="H1538" s="14" t="s">
        <v>1</v>
      </c>
      <c r="I1538" s="61">
        <v>65.81</v>
      </c>
      <c r="J1538" s="12">
        <f t="shared" si="96"/>
        <v>0</v>
      </c>
      <c r="K1538" s="11">
        <f t="shared" si="94"/>
        <v>65.81</v>
      </c>
      <c r="L1538" s="70"/>
      <c r="M1538" s="9">
        <f t="shared" si="95"/>
        <v>5264.8</v>
      </c>
      <c r="N1538" s="9">
        <f t="shared" si="97"/>
        <v>5264.8</v>
      </c>
    </row>
    <row r="1539" spans="1:14" s="8" customFormat="1" ht="27" customHeight="1">
      <c r="A1539" s="44" t="s">
        <v>2621</v>
      </c>
      <c r="C1539" s="47">
        <v>67687400</v>
      </c>
      <c r="D1539" s="56" t="s">
        <v>2622</v>
      </c>
      <c r="E1539" s="13" t="s">
        <v>0</v>
      </c>
      <c r="F1539" s="13">
        <v>3294</v>
      </c>
      <c r="G1539" s="13">
        <v>1</v>
      </c>
      <c r="H1539" s="14" t="s">
        <v>1</v>
      </c>
      <c r="I1539" s="61">
        <v>82.65</v>
      </c>
      <c r="J1539" s="12">
        <f t="shared" si="96"/>
        <v>0</v>
      </c>
      <c r="K1539" s="11">
        <f t="shared" si="94"/>
        <v>82.65</v>
      </c>
      <c r="L1539" s="70"/>
      <c r="M1539" s="9">
        <f t="shared" si="95"/>
        <v>6612</v>
      </c>
      <c r="N1539" s="9">
        <f t="shared" si="97"/>
        <v>6612</v>
      </c>
    </row>
    <row r="1540" spans="1:14" s="8" customFormat="1" ht="27" customHeight="1">
      <c r="A1540" s="44" t="s">
        <v>2623</v>
      </c>
      <c r="C1540" s="47">
        <v>67687601</v>
      </c>
      <c r="D1540" s="56" t="s">
        <v>2624</v>
      </c>
      <c r="E1540" s="13" t="s">
        <v>0</v>
      </c>
      <c r="F1540" s="13">
        <v>9255</v>
      </c>
      <c r="G1540" s="13">
        <v>1</v>
      </c>
      <c r="H1540" s="14" t="s">
        <v>1</v>
      </c>
      <c r="I1540" s="61">
        <v>103.85000000000001</v>
      </c>
      <c r="J1540" s="12">
        <f t="shared" si="96"/>
        <v>0</v>
      </c>
      <c r="K1540" s="11">
        <f t="shared" si="94"/>
        <v>103.85000000000001</v>
      </c>
      <c r="L1540" s="70"/>
      <c r="M1540" s="9">
        <f t="shared" si="95"/>
        <v>8308</v>
      </c>
      <c r="N1540" s="9">
        <f t="shared" si="97"/>
        <v>8308</v>
      </c>
    </row>
    <row r="1541" spans="1:14" s="8" customFormat="1" ht="69" customHeight="1">
      <c r="A1541" s="44" t="s">
        <v>2760</v>
      </c>
      <c r="C1541" s="47">
        <v>67699000</v>
      </c>
      <c r="D1541" s="56" t="s">
        <v>2761</v>
      </c>
      <c r="E1541" s="13" t="s">
        <v>143</v>
      </c>
      <c r="F1541" s="13">
        <v>324</v>
      </c>
      <c r="G1541" s="13">
        <v>25</v>
      </c>
      <c r="H1541" s="14"/>
      <c r="I1541" s="61">
        <v>14.43</v>
      </c>
      <c r="J1541" s="12">
        <f t="shared" si="96"/>
        <v>0</v>
      </c>
      <c r="K1541" s="11">
        <f t="shared" si="94"/>
        <v>14.43</v>
      </c>
      <c r="L1541" s="51"/>
      <c r="M1541" s="9">
        <f t="shared" si="95"/>
        <v>1154.4000000000001</v>
      </c>
      <c r="N1541" s="9">
        <f t="shared" si="97"/>
        <v>1154.4000000000001</v>
      </c>
    </row>
    <row r="1542" spans="1:14" s="8" customFormat="1" ht="15" customHeight="1">
      <c r="A1542" s="44" t="s">
        <v>2457</v>
      </c>
      <c r="C1542" s="47">
        <v>7440050</v>
      </c>
      <c r="D1542" s="56" t="s">
        <v>115</v>
      </c>
      <c r="E1542" s="13" t="s">
        <v>0</v>
      </c>
      <c r="F1542" s="13">
        <v>416</v>
      </c>
      <c r="G1542" s="13">
        <v>10</v>
      </c>
      <c r="H1542" s="14"/>
      <c r="I1542" s="61">
        <v>47.300000000000004</v>
      </c>
      <c r="J1542" s="12">
        <f t="shared" si="96"/>
        <v>0</v>
      </c>
      <c r="K1542" s="11">
        <f t="shared" si="94"/>
        <v>47.300000000000004</v>
      </c>
      <c r="L1542" s="72"/>
      <c r="M1542" s="9">
        <f t="shared" si="95"/>
        <v>3784</v>
      </c>
      <c r="N1542" s="9">
        <f t="shared" si="97"/>
        <v>3784</v>
      </c>
    </row>
    <row r="1543" spans="1:14" s="8" customFormat="1" ht="15" customHeight="1">
      <c r="A1543" s="44" t="s">
        <v>2458</v>
      </c>
      <c r="C1543" s="47">
        <v>7440080</v>
      </c>
      <c r="D1543" s="56" t="s">
        <v>114</v>
      </c>
      <c r="E1543" s="13" t="s">
        <v>0</v>
      </c>
      <c r="F1543" s="13">
        <v>700</v>
      </c>
      <c r="G1543" s="13">
        <v>10</v>
      </c>
      <c r="H1543" s="14"/>
      <c r="I1543" s="61">
        <v>52.53</v>
      </c>
      <c r="J1543" s="12">
        <f t="shared" si="96"/>
        <v>0</v>
      </c>
      <c r="K1543" s="11">
        <f t="shared" si="94"/>
        <v>52.53</v>
      </c>
      <c r="L1543" s="72"/>
      <c r="M1543" s="9">
        <f t="shared" si="95"/>
        <v>4202.3999999999996</v>
      </c>
      <c r="N1543" s="9">
        <f t="shared" si="97"/>
        <v>4202.3999999999996</v>
      </c>
    </row>
    <row r="1544" spans="1:14" s="8" customFormat="1" ht="15" customHeight="1">
      <c r="A1544" s="44" t="s">
        <v>2459</v>
      </c>
      <c r="C1544" s="47">
        <v>7440100</v>
      </c>
      <c r="D1544" s="56" t="s">
        <v>1268</v>
      </c>
      <c r="E1544" s="13" t="s">
        <v>0</v>
      </c>
      <c r="F1544" s="13">
        <v>970</v>
      </c>
      <c r="G1544" s="13">
        <v>10</v>
      </c>
      <c r="H1544" s="14"/>
      <c r="I1544" s="61">
        <v>53.81</v>
      </c>
      <c r="J1544" s="12">
        <f t="shared" si="96"/>
        <v>0</v>
      </c>
      <c r="K1544" s="11">
        <f t="shared" si="94"/>
        <v>53.81</v>
      </c>
      <c r="L1544" s="72"/>
      <c r="M1544" s="9">
        <f t="shared" si="95"/>
        <v>4304.8</v>
      </c>
      <c r="N1544" s="9">
        <f t="shared" si="97"/>
        <v>4304.8</v>
      </c>
    </row>
    <row r="1545" spans="1:14" s="8" customFormat="1" ht="15" customHeight="1">
      <c r="A1545" s="44" t="s">
        <v>2460</v>
      </c>
      <c r="C1545" s="47">
        <v>7440125</v>
      </c>
      <c r="D1545" s="56" t="s">
        <v>113</v>
      </c>
      <c r="E1545" s="13" t="s">
        <v>0</v>
      </c>
      <c r="F1545" s="13">
        <v>1124</v>
      </c>
      <c r="G1545" s="13">
        <v>10</v>
      </c>
      <c r="H1545" s="14"/>
      <c r="I1545" s="61">
        <v>69.39</v>
      </c>
      <c r="J1545" s="12">
        <f t="shared" si="96"/>
        <v>0</v>
      </c>
      <c r="K1545" s="11">
        <f t="shared" si="94"/>
        <v>69.39</v>
      </c>
      <c r="L1545" s="72"/>
      <c r="M1545" s="9">
        <f t="shared" si="95"/>
        <v>5551.2</v>
      </c>
      <c r="N1545" s="9">
        <f t="shared" si="97"/>
        <v>5551.2</v>
      </c>
    </row>
    <row r="1546" spans="1:14" s="8" customFormat="1" ht="15" customHeight="1">
      <c r="A1546" s="44" t="s">
        <v>2461</v>
      </c>
      <c r="C1546" s="47">
        <v>7440150</v>
      </c>
      <c r="D1546" s="56" t="s">
        <v>112</v>
      </c>
      <c r="E1546" s="13" t="s">
        <v>0</v>
      </c>
      <c r="F1546" s="13">
        <v>1600</v>
      </c>
      <c r="G1546" s="13">
        <v>10</v>
      </c>
      <c r="H1546" s="14"/>
      <c r="I1546" s="61">
        <v>75.05</v>
      </c>
      <c r="J1546" s="12">
        <f t="shared" si="96"/>
        <v>0</v>
      </c>
      <c r="K1546" s="11">
        <f t="shared" si="94"/>
        <v>75.05</v>
      </c>
      <c r="L1546" s="72"/>
      <c r="M1546" s="9">
        <f t="shared" si="95"/>
        <v>6004</v>
      </c>
      <c r="N1546" s="9">
        <f t="shared" si="97"/>
        <v>6004</v>
      </c>
    </row>
    <row r="1547" spans="1:14" s="8" customFormat="1" ht="15" customHeight="1">
      <c r="A1547" s="44" t="s">
        <v>810</v>
      </c>
      <c r="C1547" s="47">
        <v>7459050</v>
      </c>
      <c r="D1547" s="56" t="s">
        <v>1269</v>
      </c>
      <c r="E1547" s="13" t="s">
        <v>0</v>
      </c>
      <c r="F1547" s="13">
        <v>156</v>
      </c>
      <c r="G1547" s="13">
        <v>50</v>
      </c>
      <c r="H1547" s="14"/>
      <c r="I1547" s="61">
        <v>7.1400000000000006</v>
      </c>
      <c r="J1547" s="12">
        <f t="shared" si="96"/>
        <v>0</v>
      </c>
      <c r="K1547" s="11">
        <f t="shared" si="94"/>
        <v>7.1400000000000006</v>
      </c>
      <c r="L1547" s="72"/>
      <c r="M1547" s="9">
        <f t="shared" si="95"/>
        <v>571.20000000000005</v>
      </c>
      <c r="N1547" s="9">
        <f t="shared" si="97"/>
        <v>571.20000000000005</v>
      </c>
    </row>
    <row r="1548" spans="1:14" s="8" customFormat="1" ht="15" customHeight="1">
      <c r="A1548" s="44" t="s">
        <v>2462</v>
      </c>
      <c r="C1548" s="47">
        <v>7459100</v>
      </c>
      <c r="D1548" s="56" t="s">
        <v>1270</v>
      </c>
      <c r="E1548" s="13" t="s">
        <v>0</v>
      </c>
      <c r="F1548" s="13">
        <v>208</v>
      </c>
      <c r="G1548" s="13">
        <v>50</v>
      </c>
      <c r="H1548" s="14"/>
      <c r="I1548" s="61">
        <v>7.5</v>
      </c>
      <c r="J1548" s="12">
        <f t="shared" si="96"/>
        <v>0</v>
      </c>
      <c r="K1548" s="11">
        <f t="shared" si="94"/>
        <v>7.5</v>
      </c>
      <c r="L1548" s="72"/>
      <c r="M1548" s="9">
        <f t="shared" si="95"/>
        <v>600</v>
      </c>
      <c r="N1548" s="9">
        <f t="shared" si="97"/>
        <v>600</v>
      </c>
    </row>
    <row r="1549" spans="1:14" s="8" customFormat="1" ht="15" customHeight="1">
      <c r="A1549" s="44" t="s">
        <v>811</v>
      </c>
      <c r="C1549" s="47">
        <v>7459125</v>
      </c>
      <c r="D1549" s="56" t="s">
        <v>1271</v>
      </c>
      <c r="E1549" s="13" t="s">
        <v>0</v>
      </c>
      <c r="F1549" s="13">
        <v>294</v>
      </c>
      <c r="G1549" s="13">
        <v>20</v>
      </c>
      <c r="H1549" s="14"/>
      <c r="I1549" s="61">
        <v>15.450000000000001</v>
      </c>
      <c r="J1549" s="12">
        <f t="shared" si="96"/>
        <v>0</v>
      </c>
      <c r="K1549" s="11">
        <f t="shared" si="94"/>
        <v>15.450000000000001</v>
      </c>
      <c r="L1549" s="72"/>
      <c r="M1549" s="9">
        <f t="shared" si="95"/>
        <v>1236</v>
      </c>
      <c r="N1549" s="9">
        <f t="shared" si="97"/>
        <v>1236</v>
      </c>
    </row>
    <row r="1550" spans="1:14" s="8" customFormat="1" ht="15" customHeight="1">
      <c r="A1550" s="44" t="s">
        <v>812</v>
      </c>
      <c r="C1550" s="47">
        <v>7459150</v>
      </c>
      <c r="D1550" s="56" t="s">
        <v>1272</v>
      </c>
      <c r="E1550" s="13" t="s">
        <v>0</v>
      </c>
      <c r="F1550" s="13">
        <v>332</v>
      </c>
      <c r="G1550" s="13">
        <v>15</v>
      </c>
      <c r="H1550" s="14"/>
      <c r="I1550" s="61">
        <v>17.440000000000001</v>
      </c>
      <c r="J1550" s="12">
        <f t="shared" si="96"/>
        <v>0</v>
      </c>
      <c r="K1550" s="11">
        <f t="shared" ref="K1550:K1612" si="98">I1550*((100-J1550)/100)</f>
        <v>17.440000000000001</v>
      </c>
      <c r="L1550" s="72"/>
      <c r="M1550" s="9">
        <f t="shared" ref="M1550:M1612" si="99">_xlfn.CEILING.MATH(I1550*$N$2,0.02)</f>
        <v>1395.2</v>
      </c>
      <c r="N1550" s="9">
        <f t="shared" si="97"/>
        <v>1395.2</v>
      </c>
    </row>
    <row r="1551" spans="1:14" s="8" customFormat="1" ht="15" customHeight="1">
      <c r="A1551" s="44" t="s">
        <v>813</v>
      </c>
      <c r="C1551" s="47">
        <v>7459200</v>
      </c>
      <c r="D1551" s="56" t="s">
        <v>1273</v>
      </c>
      <c r="E1551" s="13" t="s">
        <v>0</v>
      </c>
      <c r="F1551" s="13">
        <v>584</v>
      </c>
      <c r="G1551" s="13">
        <v>5</v>
      </c>
      <c r="H1551" s="14"/>
      <c r="I1551" s="61">
        <v>33.119999999999997</v>
      </c>
      <c r="J1551" s="12">
        <f t="shared" si="96"/>
        <v>0</v>
      </c>
      <c r="K1551" s="11">
        <f t="shared" si="98"/>
        <v>33.119999999999997</v>
      </c>
      <c r="L1551" s="72"/>
      <c r="M1551" s="9">
        <f t="shared" si="99"/>
        <v>2649.6</v>
      </c>
      <c r="N1551" s="9">
        <f t="shared" si="97"/>
        <v>2649.6</v>
      </c>
    </row>
    <row r="1552" spans="1:14" s="8" customFormat="1" ht="15" customHeight="1">
      <c r="A1552" s="62" t="s">
        <v>2463</v>
      </c>
      <c r="B1552" s="57"/>
      <c r="C1552" s="47">
        <v>7460050</v>
      </c>
      <c r="D1552" s="56" t="s">
        <v>111</v>
      </c>
      <c r="E1552" s="13" t="s">
        <v>0</v>
      </c>
      <c r="F1552" s="13">
        <v>154</v>
      </c>
      <c r="G1552" s="13">
        <v>50</v>
      </c>
      <c r="H1552" s="14"/>
      <c r="I1552" s="61">
        <v>5.7</v>
      </c>
      <c r="J1552" s="12">
        <f t="shared" si="96"/>
        <v>0</v>
      </c>
      <c r="K1552" s="11">
        <f t="shared" si="98"/>
        <v>5.7</v>
      </c>
      <c r="L1552" s="72"/>
      <c r="M1552" s="9">
        <f t="shared" si="99"/>
        <v>456</v>
      </c>
      <c r="N1552" s="9">
        <f t="shared" si="97"/>
        <v>456</v>
      </c>
    </row>
    <row r="1553" spans="1:14" s="8" customFormat="1" ht="15" customHeight="1">
      <c r="A1553" s="62" t="s">
        <v>2464</v>
      </c>
      <c r="B1553" s="57"/>
      <c r="C1553" s="47">
        <v>7460070</v>
      </c>
      <c r="D1553" s="56" t="s">
        <v>110</v>
      </c>
      <c r="E1553" s="13" t="s">
        <v>0</v>
      </c>
      <c r="F1553" s="13">
        <v>234</v>
      </c>
      <c r="G1553" s="13">
        <v>50</v>
      </c>
      <c r="H1553" s="14"/>
      <c r="I1553" s="61">
        <v>8.4600000000000009</v>
      </c>
      <c r="J1553" s="12">
        <f t="shared" ref="J1553:J1616" si="100">$J$13</f>
        <v>0</v>
      </c>
      <c r="K1553" s="11">
        <f t="shared" si="98"/>
        <v>8.4600000000000009</v>
      </c>
      <c r="L1553" s="72"/>
      <c r="M1553" s="9">
        <f t="shared" si="99"/>
        <v>676.80000000000007</v>
      </c>
      <c r="N1553" s="9">
        <f t="shared" si="97"/>
        <v>676.8</v>
      </c>
    </row>
    <row r="1554" spans="1:14" s="8" customFormat="1" ht="15" customHeight="1">
      <c r="A1554" s="62" t="s">
        <v>2465</v>
      </c>
      <c r="B1554" s="57"/>
      <c r="C1554" s="47">
        <v>7460100</v>
      </c>
      <c r="D1554" s="56" t="s">
        <v>109</v>
      </c>
      <c r="E1554" s="13" t="s">
        <v>0</v>
      </c>
      <c r="F1554" s="13">
        <v>298</v>
      </c>
      <c r="G1554" s="13">
        <v>20</v>
      </c>
      <c r="H1554" s="14"/>
      <c r="I1554" s="61">
        <v>11.44</v>
      </c>
      <c r="J1554" s="12">
        <f t="shared" si="100"/>
        <v>0</v>
      </c>
      <c r="K1554" s="11">
        <f t="shared" si="98"/>
        <v>11.44</v>
      </c>
      <c r="L1554" s="72"/>
      <c r="M1554" s="9">
        <f t="shared" si="99"/>
        <v>915.2</v>
      </c>
      <c r="N1554" s="9">
        <f t="shared" si="97"/>
        <v>915.2</v>
      </c>
    </row>
    <row r="1555" spans="1:14" s="8" customFormat="1" ht="15" customHeight="1">
      <c r="A1555" s="62" t="s">
        <v>2466</v>
      </c>
      <c r="B1555" s="57"/>
      <c r="C1555" s="47">
        <v>7460125</v>
      </c>
      <c r="D1555" s="56" t="s">
        <v>108</v>
      </c>
      <c r="E1555" s="13" t="s">
        <v>0</v>
      </c>
      <c r="F1555" s="13">
        <v>418</v>
      </c>
      <c r="G1555" s="13">
        <v>10</v>
      </c>
      <c r="H1555" s="14"/>
      <c r="I1555" s="61">
        <v>20.27</v>
      </c>
      <c r="J1555" s="12">
        <f t="shared" si="100"/>
        <v>0</v>
      </c>
      <c r="K1555" s="11">
        <f t="shared" si="98"/>
        <v>20.27</v>
      </c>
      <c r="L1555" s="72"/>
      <c r="M1555" s="9">
        <f t="shared" si="99"/>
        <v>1621.6000000000001</v>
      </c>
      <c r="N1555" s="9">
        <f t="shared" si="97"/>
        <v>1621.6</v>
      </c>
    </row>
    <row r="1556" spans="1:14" s="8" customFormat="1" ht="31.5">
      <c r="A1556" s="44" t="s">
        <v>2890</v>
      </c>
      <c r="C1556" s="47" t="s">
        <v>2890</v>
      </c>
      <c r="D1556" s="56" t="s">
        <v>2891</v>
      </c>
      <c r="E1556" s="13" t="s">
        <v>143</v>
      </c>
      <c r="F1556" s="13">
        <v>53</v>
      </c>
      <c r="G1556" s="13">
        <v>50</v>
      </c>
      <c r="H1556" s="14"/>
      <c r="I1556" s="61">
        <v>4.78</v>
      </c>
      <c r="J1556" s="12">
        <f t="shared" si="100"/>
        <v>0</v>
      </c>
      <c r="K1556" s="11">
        <f t="shared" si="98"/>
        <v>4.78</v>
      </c>
      <c r="L1556" s="70"/>
      <c r="M1556" s="9">
        <f t="shared" si="99"/>
        <v>382.40000000000003</v>
      </c>
      <c r="N1556" s="9">
        <f t="shared" ref="N1556:N1618" si="101">M1556*(100-J1556)/100</f>
        <v>382.4</v>
      </c>
    </row>
    <row r="1557" spans="1:14" s="8" customFormat="1" ht="31.5">
      <c r="A1557" s="44" t="s">
        <v>2892</v>
      </c>
      <c r="C1557" s="47" t="s">
        <v>2892</v>
      </c>
      <c r="D1557" s="56" t="s">
        <v>2893</v>
      </c>
      <c r="E1557" s="13" t="s">
        <v>143</v>
      </c>
      <c r="F1557" s="13">
        <v>54</v>
      </c>
      <c r="G1557" s="13">
        <v>50</v>
      </c>
      <c r="H1557" s="14"/>
      <c r="I1557" s="61">
        <v>5.0200000000000005</v>
      </c>
      <c r="J1557" s="12">
        <f t="shared" si="100"/>
        <v>0</v>
      </c>
      <c r="K1557" s="11">
        <f t="shared" si="98"/>
        <v>5.0200000000000005</v>
      </c>
      <c r="L1557" s="70"/>
      <c r="M1557" s="9">
        <f t="shared" si="99"/>
        <v>401.6</v>
      </c>
      <c r="N1557" s="9">
        <f t="shared" si="101"/>
        <v>401.6</v>
      </c>
    </row>
    <row r="1558" spans="1:14" s="8" customFormat="1" ht="31.5">
      <c r="A1558" s="44" t="s">
        <v>2894</v>
      </c>
      <c r="C1558" s="47" t="s">
        <v>2894</v>
      </c>
      <c r="D1558" s="56" t="s">
        <v>2895</v>
      </c>
      <c r="E1558" s="13" t="s">
        <v>143</v>
      </c>
      <c r="F1558" s="13">
        <v>66</v>
      </c>
      <c r="G1558" s="13">
        <v>50</v>
      </c>
      <c r="H1558" s="14"/>
      <c r="I1558" s="61">
        <v>5.16</v>
      </c>
      <c r="J1558" s="12">
        <f t="shared" si="100"/>
        <v>0</v>
      </c>
      <c r="K1558" s="11">
        <f t="shared" si="98"/>
        <v>5.16</v>
      </c>
      <c r="L1558" s="70"/>
      <c r="M1558" s="9">
        <f t="shared" si="99"/>
        <v>412.8</v>
      </c>
      <c r="N1558" s="9">
        <f t="shared" si="101"/>
        <v>412.8</v>
      </c>
    </row>
    <row r="1559" spans="1:14" s="8" customFormat="1" ht="31.5">
      <c r="A1559" s="44" t="s">
        <v>2896</v>
      </c>
      <c r="C1559" s="47" t="s">
        <v>2896</v>
      </c>
      <c r="D1559" s="56" t="s">
        <v>2897</v>
      </c>
      <c r="E1559" s="13" t="s">
        <v>143</v>
      </c>
      <c r="F1559" s="13">
        <v>68</v>
      </c>
      <c r="G1559" s="13">
        <v>50</v>
      </c>
      <c r="H1559" s="14"/>
      <c r="I1559" s="61">
        <v>5.47</v>
      </c>
      <c r="J1559" s="12">
        <f t="shared" si="100"/>
        <v>0</v>
      </c>
      <c r="K1559" s="11">
        <f t="shared" si="98"/>
        <v>5.47</v>
      </c>
      <c r="L1559" s="70"/>
      <c r="M1559" s="9">
        <f t="shared" si="99"/>
        <v>437.6</v>
      </c>
      <c r="N1559" s="9">
        <f t="shared" si="101"/>
        <v>437.6</v>
      </c>
    </row>
    <row r="1560" spans="1:14" s="8" customFormat="1" ht="31.5">
      <c r="A1560" s="44" t="s">
        <v>2898</v>
      </c>
      <c r="C1560" s="47" t="s">
        <v>2898</v>
      </c>
      <c r="D1560" s="56" t="s">
        <v>2899</v>
      </c>
      <c r="E1560" s="13" t="s">
        <v>143</v>
      </c>
      <c r="F1560" s="13">
        <v>68</v>
      </c>
      <c r="G1560" s="13">
        <v>50</v>
      </c>
      <c r="H1560" s="14"/>
      <c r="I1560" s="61">
        <v>5.5</v>
      </c>
      <c r="J1560" s="12">
        <f t="shared" si="100"/>
        <v>0</v>
      </c>
      <c r="K1560" s="11">
        <f t="shared" si="98"/>
        <v>5.5</v>
      </c>
      <c r="L1560" s="70"/>
      <c r="M1560" s="9">
        <f t="shared" si="99"/>
        <v>440</v>
      </c>
      <c r="N1560" s="9">
        <f t="shared" si="101"/>
        <v>440</v>
      </c>
    </row>
    <row r="1561" spans="1:14" s="8" customFormat="1" ht="31.5">
      <c r="A1561" s="44" t="s">
        <v>2900</v>
      </c>
      <c r="C1561" s="47" t="s">
        <v>2900</v>
      </c>
      <c r="D1561" s="56" t="s">
        <v>2901</v>
      </c>
      <c r="E1561" s="13" t="s">
        <v>143</v>
      </c>
      <c r="F1561" s="13">
        <v>74</v>
      </c>
      <c r="G1561" s="13">
        <v>50</v>
      </c>
      <c r="H1561" s="14"/>
      <c r="I1561" s="61">
        <v>5.98</v>
      </c>
      <c r="J1561" s="12">
        <f t="shared" si="100"/>
        <v>0</v>
      </c>
      <c r="K1561" s="11">
        <f t="shared" si="98"/>
        <v>5.98</v>
      </c>
      <c r="L1561" s="70"/>
      <c r="M1561" s="9">
        <f t="shared" si="99"/>
        <v>478.40000000000003</v>
      </c>
      <c r="N1561" s="9">
        <f t="shared" si="101"/>
        <v>478.4</v>
      </c>
    </row>
    <row r="1562" spans="1:14" s="8" customFormat="1" ht="31.5">
      <c r="A1562" s="44" t="s">
        <v>2902</v>
      </c>
      <c r="C1562" s="47" t="s">
        <v>2902</v>
      </c>
      <c r="D1562" s="56" t="s">
        <v>2903</v>
      </c>
      <c r="E1562" s="13" t="s">
        <v>143</v>
      </c>
      <c r="F1562" s="13">
        <v>81</v>
      </c>
      <c r="G1562" s="13">
        <v>50</v>
      </c>
      <c r="H1562" s="14"/>
      <c r="I1562" s="61">
        <v>6.58</v>
      </c>
      <c r="J1562" s="12">
        <f t="shared" si="100"/>
        <v>0</v>
      </c>
      <c r="K1562" s="11">
        <f t="shared" si="98"/>
        <v>6.58</v>
      </c>
      <c r="L1562" s="70"/>
      <c r="M1562" s="9">
        <f t="shared" si="99"/>
        <v>526.4</v>
      </c>
      <c r="N1562" s="9">
        <f t="shared" si="101"/>
        <v>526.4</v>
      </c>
    </row>
    <row r="1563" spans="1:14" s="8" customFormat="1" ht="31.5">
      <c r="A1563" s="44" t="s">
        <v>2904</v>
      </c>
      <c r="C1563" s="47" t="s">
        <v>2904</v>
      </c>
      <c r="D1563" s="56" t="s">
        <v>2905</v>
      </c>
      <c r="E1563" s="13" t="s">
        <v>143</v>
      </c>
      <c r="F1563" s="13">
        <v>87</v>
      </c>
      <c r="G1563" s="13">
        <v>50</v>
      </c>
      <c r="H1563" s="14"/>
      <c r="I1563" s="61">
        <v>7.3</v>
      </c>
      <c r="J1563" s="12">
        <f t="shared" si="100"/>
        <v>0</v>
      </c>
      <c r="K1563" s="11">
        <f t="shared" si="98"/>
        <v>7.3</v>
      </c>
      <c r="L1563" s="70"/>
      <c r="M1563" s="9">
        <f t="shared" si="99"/>
        <v>584</v>
      </c>
      <c r="N1563" s="9">
        <f t="shared" si="101"/>
        <v>584</v>
      </c>
    </row>
    <row r="1564" spans="1:14" s="8" customFormat="1" ht="31.5">
      <c r="A1564" s="44" t="s">
        <v>2906</v>
      </c>
      <c r="C1564" s="47" t="s">
        <v>2906</v>
      </c>
      <c r="D1564" s="56" t="s">
        <v>2907</v>
      </c>
      <c r="E1564" s="13" t="s">
        <v>143</v>
      </c>
      <c r="F1564" s="13">
        <v>115</v>
      </c>
      <c r="G1564" s="13">
        <v>50</v>
      </c>
      <c r="H1564" s="14"/>
      <c r="I1564" s="61">
        <v>8.31</v>
      </c>
      <c r="J1564" s="12">
        <f t="shared" si="100"/>
        <v>0</v>
      </c>
      <c r="K1564" s="11">
        <f t="shared" si="98"/>
        <v>8.31</v>
      </c>
      <c r="L1564" s="70"/>
      <c r="M1564" s="9">
        <f t="shared" si="99"/>
        <v>664.80000000000007</v>
      </c>
      <c r="N1564" s="9">
        <f t="shared" si="101"/>
        <v>664.8</v>
      </c>
    </row>
    <row r="1565" spans="1:14" s="8" customFormat="1" ht="31.5">
      <c r="A1565" s="44" t="s">
        <v>2908</v>
      </c>
      <c r="C1565" s="47" t="s">
        <v>2908</v>
      </c>
      <c r="D1565" s="56" t="s">
        <v>2909</v>
      </c>
      <c r="E1565" s="13" t="s">
        <v>143</v>
      </c>
      <c r="F1565" s="13">
        <v>122</v>
      </c>
      <c r="G1565" s="13">
        <v>50</v>
      </c>
      <c r="H1565" s="14"/>
      <c r="I1565" s="61">
        <v>8.81</v>
      </c>
      <c r="J1565" s="12">
        <f t="shared" si="100"/>
        <v>0</v>
      </c>
      <c r="K1565" s="11">
        <f t="shared" si="98"/>
        <v>8.81</v>
      </c>
      <c r="L1565" s="70"/>
      <c r="M1565" s="9">
        <f t="shared" si="99"/>
        <v>704.80000000000007</v>
      </c>
      <c r="N1565" s="9">
        <f t="shared" si="101"/>
        <v>704.8</v>
      </c>
    </row>
    <row r="1566" spans="1:14" s="8" customFormat="1" ht="31.5">
      <c r="A1566" s="44" t="s">
        <v>2910</v>
      </c>
      <c r="C1566" s="47" t="s">
        <v>2910</v>
      </c>
      <c r="D1566" s="56" t="s">
        <v>2911</v>
      </c>
      <c r="E1566" s="13" t="s">
        <v>143</v>
      </c>
      <c r="F1566" s="13">
        <v>129</v>
      </c>
      <c r="G1566" s="13">
        <v>50</v>
      </c>
      <c r="H1566" s="14"/>
      <c r="I1566" s="61">
        <v>9.65</v>
      </c>
      <c r="J1566" s="12">
        <f t="shared" si="100"/>
        <v>0</v>
      </c>
      <c r="K1566" s="11">
        <f t="shared" si="98"/>
        <v>9.65</v>
      </c>
      <c r="L1566" s="70"/>
      <c r="M1566" s="9">
        <f t="shared" si="99"/>
        <v>772</v>
      </c>
      <c r="N1566" s="9">
        <f t="shared" si="101"/>
        <v>772</v>
      </c>
    </row>
    <row r="1567" spans="1:14" s="8" customFormat="1" ht="31.5">
      <c r="A1567" s="44" t="s">
        <v>2912</v>
      </c>
      <c r="C1567" s="47" t="s">
        <v>2912</v>
      </c>
      <c r="D1567" s="56" t="s">
        <v>2913</v>
      </c>
      <c r="E1567" s="13" t="s">
        <v>143</v>
      </c>
      <c r="F1567" s="13">
        <v>129</v>
      </c>
      <c r="G1567" s="13">
        <v>50</v>
      </c>
      <c r="H1567" s="14"/>
      <c r="I1567" s="61">
        <v>9.99</v>
      </c>
      <c r="J1567" s="12">
        <f t="shared" si="100"/>
        <v>0</v>
      </c>
      <c r="K1567" s="11">
        <f t="shared" si="98"/>
        <v>9.99</v>
      </c>
      <c r="L1567" s="70"/>
      <c r="M1567" s="9">
        <f t="shared" si="99"/>
        <v>799.2</v>
      </c>
      <c r="N1567" s="9">
        <f t="shared" si="101"/>
        <v>799.2</v>
      </c>
    </row>
    <row r="1568" spans="1:14" s="8" customFormat="1" ht="31.5">
      <c r="A1568" s="44" t="s">
        <v>2914</v>
      </c>
      <c r="C1568" s="47" t="s">
        <v>2914</v>
      </c>
      <c r="D1568" s="56" t="s">
        <v>2915</v>
      </c>
      <c r="E1568" s="13" t="s">
        <v>143</v>
      </c>
      <c r="F1568" s="13">
        <v>191</v>
      </c>
      <c r="G1568" s="13">
        <v>50</v>
      </c>
      <c r="H1568" s="14"/>
      <c r="I1568" s="61">
        <v>11.33</v>
      </c>
      <c r="J1568" s="12">
        <f t="shared" si="100"/>
        <v>0</v>
      </c>
      <c r="K1568" s="11">
        <f t="shared" si="98"/>
        <v>11.33</v>
      </c>
      <c r="L1568" s="70"/>
      <c r="M1568" s="9">
        <f t="shared" si="99"/>
        <v>906.4</v>
      </c>
      <c r="N1568" s="9">
        <f t="shared" si="101"/>
        <v>906.4</v>
      </c>
    </row>
    <row r="1569" spans="1:14" s="8" customFormat="1" ht="31.5">
      <c r="A1569" s="44" t="s">
        <v>2916</v>
      </c>
      <c r="C1569" s="47" t="s">
        <v>2916</v>
      </c>
      <c r="D1569" s="56" t="s">
        <v>2917</v>
      </c>
      <c r="E1569" s="13" t="s">
        <v>143</v>
      </c>
      <c r="F1569" s="13">
        <v>204</v>
      </c>
      <c r="G1569" s="13">
        <v>50</v>
      </c>
      <c r="H1569" s="14"/>
      <c r="I1569" s="61">
        <v>13.52</v>
      </c>
      <c r="J1569" s="12">
        <f t="shared" si="100"/>
        <v>0</v>
      </c>
      <c r="K1569" s="11">
        <f t="shared" si="98"/>
        <v>13.52</v>
      </c>
      <c r="L1569" s="70"/>
      <c r="M1569" s="9">
        <f t="shared" si="99"/>
        <v>1081.5999999999999</v>
      </c>
      <c r="N1569" s="9">
        <f t="shared" si="101"/>
        <v>1081.5999999999999</v>
      </c>
    </row>
    <row r="1570" spans="1:14" s="8" customFormat="1" ht="31.5">
      <c r="A1570" s="44" t="s">
        <v>2918</v>
      </c>
      <c r="C1570" s="47" t="s">
        <v>2918</v>
      </c>
      <c r="D1570" s="56" t="s">
        <v>2919</v>
      </c>
      <c r="E1570" s="13" t="s">
        <v>143</v>
      </c>
      <c r="F1570" s="13">
        <v>203</v>
      </c>
      <c r="G1570" s="13">
        <v>50</v>
      </c>
      <c r="H1570" s="14"/>
      <c r="I1570" s="61">
        <v>13.73</v>
      </c>
      <c r="J1570" s="12">
        <f t="shared" si="100"/>
        <v>0</v>
      </c>
      <c r="K1570" s="11">
        <f t="shared" si="98"/>
        <v>13.73</v>
      </c>
      <c r="L1570" s="70"/>
      <c r="M1570" s="9">
        <f t="shared" si="99"/>
        <v>1098.4000000000001</v>
      </c>
      <c r="N1570" s="9">
        <f t="shared" si="101"/>
        <v>1098.4000000000001</v>
      </c>
    </row>
    <row r="1571" spans="1:14" s="8" customFormat="1" ht="31.5">
      <c r="A1571" s="44" t="s">
        <v>2920</v>
      </c>
      <c r="C1571" s="47" t="s">
        <v>2920</v>
      </c>
      <c r="D1571" s="56" t="s">
        <v>2921</v>
      </c>
      <c r="E1571" s="13" t="s">
        <v>143</v>
      </c>
      <c r="F1571" s="13">
        <v>219</v>
      </c>
      <c r="G1571" s="13">
        <v>25</v>
      </c>
      <c r="H1571" s="14"/>
      <c r="I1571" s="61">
        <v>14.72</v>
      </c>
      <c r="J1571" s="12">
        <f t="shared" si="100"/>
        <v>0</v>
      </c>
      <c r="K1571" s="11">
        <f t="shared" si="98"/>
        <v>14.72</v>
      </c>
      <c r="L1571" s="70"/>
      <c r="M1571" s="9">
        <f t="shared" si="99"/>
        <v>1177.6000000000001</v>
      </c>
      <c r="N1571" s="9">
        <f t="shared" si="101"/>
        <v>1177.6000000000001</v>
      </c>
    </row>
    <row r="1572" spans="1:14" s="8" customFormat="1" ht="31.5">
      <c r="A1572" s="44" t="s">
        <v>2922</v>
      </c>
      <c r="C1572" s="47" t="s">
        <v>2922</v>
      </c>
      <c r="D1572" s="56" t="s">
        <v>2923</v>
      </c>
      <c r="E1572" s="13" t="s">
        <v>143</v>
      </c>
      <c r="F1572" s="13">
        <v>249</v>
      </c>
      <c r="G1572" s="13">
        <v>25</v>
      </c>
      <c r="H1572" s="14"/>
      <c r="I1572" s="61">
        <v>16.66</v>
      </c>
      <c r="J1572" s="12">
        <f t="shared" si="100"/>
        <v>0</v>
      </c>
      <c r="K1572" s="11">
        <f t="shared" si="98"/>
        <v>16.66</v>
      </c>
      <c r="L1572" s="70"/>
      <c r="M1572" s="9">
        <f t="shared" si="99"/>
        <v>1332.8</v>
      </c>
      <c r="N1572" s="9">
        <f t="shared" si="101"/>
        <v>1332.8</v>
      </c>
    </row>
    <row r="1573" spans="1:14" s="8" customFormat="1" ht="31.5">
      <c r="A1573" s="44" t="s">
        <v>2924</v>
      </c>
      <c r="C1573" s="47" t="s">
        <v>2924</v>
      </c>
      <c r="D1573" s="56" t="s">
        <v>2925</v>
      </c>
      <c r="E1573" s="13" t="s">
        <v>143</v>
      </c>
      <c r="F1573" s="13">
        <v>263</v>
      </c>
      <c r="G1573" s="13">
        <v>25</v>
      </c>
      <c r="H1573" s="14"/>
      <c r="I1573" s="61">
        <v>18.600000000000001</v>
      </c>
      <c r="J1573" s="12">
        <f t="shared" si="100"/>
        <v>0</v>
      </c>
      <c r="K1573" s="11">
        <f t="shared" si="98"/>
        <v>18.600000000000001</v>
      </c>
      <c r="L1573" s="70"/>
      <c r="M1573" s="9">
        <f t="shared" si="99"/>
        <v>1488</v>
      </c>
      <c r="N1573" s="9">
        <f t="shared" si="101"/>
        <v>1488</v>
      </c>
    </row>
    <row r="1574" spans="1:14" s="8" customFormat="1" ht="31.5">
      <c r="A1574" s="44" t="s">
        <v>2926</v>
      </c>
      <c r="C1574" s="47" t="s">
        <v>2926</v>
      </c>
      <c r="D1574" s="56" t="s">
        <v>2927</v>
      </c>
      <c r="E1574" s="13" t="s">
        <v>143</v>
      </c>
      <c r="F1574" s="13">
        <v>275</v>
      </c>
      <c r="G1574" s="13">
        <v>25</v>
      </c>
      <c r="H1574" s="14"/>
      <c r="I1574" s="61">
        <v>20</v>
      </c>
      <c r="J1574" s="12">
        <f t="shared" si="100"/>
        <v>0</v>
      </c>
      <c r="K1574" s="11">
        <f t="shared" si="98"/>
        <v>20</v>
      </c>
      <c r="L1574" s="70"/>
      <c r="M1574" s="9">
        <f t="shared" si="99"/>
        <v>1600</v>
      </c>
      <c r="N1574" s="9">
        <f t="shared" si="101"/>
        <v>1600</v>
      </c>
    </row>
    <row r="1575" spans="1:14" s="8" customFormat="1" ht="31.5">
      <c r="A1575" s="44" t="s">
        <v>2928</v>
      </c>
      <c r="C1575" s="47" t="s">
        <v>2928</v>
      </c>
      <c r="D1575" s="56" t="s">
        <v>2929</v>
      </c>
      <c r="E1575" s="13" t="s">
        <v>143</v>
      </c>
      <c r="F1575" s="13">
        <v>294</v>
      </c>
      <c r="G1575" s="13">
        <v>25</v>
      </c>
      <c r="H1575" s="14"/>
      <c r="I1575" s="61">
        <v>21.27</v>
      </c>
      <c r="J1575" s="12">
        <f t="shared" si="100"/>
        <v>0</v>
      </c>
      <c r="K1575" s="11">
        <f t="shared" si="98"/>
        <v>21.27</v>
      </c>
      <c r="L1575" s="70"/>
      <c r="M1575" s="9">
        <f t="shared" si="99"/>
        <v>1701.6000000000001</v>
      </c>
      <c r="N1575" s="9">
        <f t="shared" si="101"/>
        <v>1701.6</v>
      </c>
    </row>
    <row r="1576" spans="1:14" s="8" customFormat="1" ht="31.5">
      <c r="A1576" s="44" t="s">
        <v>2930</v>
      </c>
      <c r="C1576" s="47" t="s">
        <v>2930</v>
      </c>
      <c r="D1576" s="56" t="s">
        <v>2931</v>
      </c>
      <c r="E1576" s="13" t="s">
        <v>143</v>
      </c>
      <c r="F1576" s="13">
        <v>476</v>
      </c>
      <c r="G1576" s="13">
        <v>25</v>
      </c>
      <c r="H1576" s="14"/>
      <c r="I1576" s="61">
        <v>40.56</v>
      </c>
      <c r="J1576" s="12">
        <f t="shared" si="100"/>
        <v>0</v>
      </c>
      <c r="K1576" s="11">
        <f t="shared" si="98"/>
        <v>40.56</v>
      </c>
      <c r="L1576" s="70"/>
      <c r="M1576" s="9">
        <f t="shared" si="99"/>
        <v>3244.8</v>
      </c>
      <c r="N1576" s="9">
        <f t="shared" si="101"/>
        <v>3244.8</v>
      </c>
    </row>
    <row r="1577" spans="1:14" s="8" customFormat="1" ht="31.5">
      <c r="A1577" s="44" t="s">
        <v>2932</v>
      </c>
      <c r="C1577" s="47" t="s">
        <v>2932</v>
      </c>
      <c r="D1577" s="56" t="s">
        <v>2933</v>
      </c>
      <c r="E1577" s="13" t="s">
        <v>143</v>
      </c>
      <c r="F1577" s="13">
        <v>510</v>
      </c>
      <c r="G1577" s="13">
        <v>5</v>
      </c>
      <c r="H1577" s="14"/>
      <c r="I1577" s="61">
        <v>44.86</v>
      </c>
      <c r="J1577" s="12">
        <f t="shared" si="100"/>
        <v>0</v>
      </c>
      <c r="K1577" s="11">
        <f t="shared" si="98"/>
        <v>44.86</v>
      </c>
      <c r="L1577" s="70"/>
      <c r="M1577" s="9">
        <f t="shared" si="99"/>
        <v>3588.8</v>
      </c>
      <c r="N1577" s="9">
        <f t="shared" si="101"/>
        <v>3588.8</v>
      </c>
    </row>
    <row r="1578" spans="1:14" s="8" customFormat="1" ht="31.5">
      <c r="A1578" s="44" t="s">
        <v>2934</v>
      </c>
      <c r="C1578" s="47" t="s">
        <v>2934</v>
      </c>
      <c r="D1578" s="56" t="s">
        <v>2935</v>
      </c>
      <c r="E1578" s="13" t="s">
        <v>143</v>
      </c>
      <c r="F1578" s="13">
        <v>576</v>
      </c>
      <c r="G1578" s="13">
        <v>5</v>
      </c>
      <c r="H1578" s="14"/>
      <c r="I1578" s="61">
        <v>51.94</v>
      </c>
      <c r="J1578" s="12">
        <f t="shared" si="100"/>
        <v>0</v>
      </c>
      <c r="K1578" s="11">
        <f t="shared" si="98"/>
        <v>51.94</v>
      </c>
      <c r="L1578" s="70"/>
      <c r="M1578" s="9">
        <f t="shared" si="99"/>
        <v>4155.2</v>
      </c>
      <c r="N1578" s="9">
        <f t="shared" si="101"/>
        <v>4155.2</v>
      </c>
    </row>
    <row r="1579" spans="1:14" s="8" customFormat="1" ht="31.5">
      <c r="A1579" s="44" t="s">
        <v>2936</v>
      </c>
      <c r="C1579" s="47" t="s">
        <v>2936</v>
      </c>
      <c r="D1579" s="56" t="s">
        <v>2937</v>
      </c>
      <c r="E1579" s="13" t="s">
        <v>143</v>
      </c>
      <c r="F1579" s="13">
        <v>607</v>
      </c>
      <c r="G1579" s="13">
        <v>5</v>
      </c>
      <c r="H1579" s="14"/>
      <c r="I1579" s="61">
        <v>56.31</v>
      </c>
      <c r="J1579" s="12">
        <f t="shared" si="100"/>
        <v>0</v>
      </c>
      <c r="K1579" s="11">
        <f t="shared" si="98"/>
        <v>56.31</v>
      </c>
      <c r="L1579" s="70"/>
      <c r="M1579" s="9">
        <f t="shared" si="99"/>
        <v>4504.8</v>
      </c>
      <c r="N1579" s="9">
        <f t="shared" si="101"/>
        <v>4504.8</v>
      </c>
    </row>
    <row r="1580" spans="1:14" s="8" customFormat="1" ht="31.5">
      <c r="A1580" s="44" t="s">
        <v>2938</v>
      </c>
      <c r="C1580" s="47" t="s">
        <v>2938</v>
      </c>
      <c r="D1580" s="56" t="s">
        <v>2939</v>
      </c>
      <c r="E1580" s="13" t="s">
        <v>143</v>
      </c>
      <c r="F1580" s="13">
        <v>75</v>
      </c>
      <c r="G1580" s="13">
        <v>50</v>
      </c>
      <c r="H1580" s="14"/>
      <c r="I1580" s="61">
        <v>6.05</v>
      </c>
      <c r="J1580" s="12">
        <f t="shared" si="100"/>
        <v>0</v>
      </c>
      <c r="K1580" s="11">
        <f t="shared" si="98"/>
        <v>6.05</v>
      </c>
      <c r="L1580" s="70"/>
      <c r="M1580" s="9">
        <f t="shared" si="99"/>
        <v>484</v>
      </c>
      <c r="N1580" s="9">
        <f t="shared" si="101"/>
        <v>484</v>
      </c>
    </row>
    <row r="1581" spans="1:14" s="8" customFormat="1" ht="31.5">
      <c r="A1581" s="44" t="s">
        <v>2940</v>
      </c>
      <c r="C1581" s="47" t="s">
        <v>2940</v>
      </c>
      <c r="D1581" s="56" t="s">
        <v>2941</v>
      </c>
      <c r="E1581" s="13" t="s">
        <v>143</v>
      </c>
      <c r="F1581" s="13">
        <v>82</v>
      </c>
      <c r="G1581" s="13">
        <v>50</v>
      </c>
      <c r="H1581" s="14"/>
      <c r="I1581" s="61">
        <v>6.53</v>
      </c>
      <c r="J1581" s="12">
        <f t="shared" si="100"/>
        <v>0</v>
      </c>
      <c r="K1581" s="11">
        <f t="shared" si="98"/>
        <v>6.53</v>
      </c>
      <c r="L1581" s="70"/>
      <c r="M1581" s="9">
        <f t="shared" si="99"/>
        <v>522.4</v>
      </c>
      <c r="N1581" s="9">
        <f t="shared" si="101"/>
        <v>522.4</v>
      </c>
    </row>
    <row r="1582" spans="1:14" s="8" customFormat="1" ht="31.5">
      <c r="A1582" s="44" t="s">
        <v>2942</v>
      </c>
      <c r="C1582" s="47" t="s">
        <v>2942</v>
      </c>
      <c r="D1582" s="56" t="s">
        <v>2943</v>
      </c>
      <c r="E1582" s="13" t="s">
        <v>143</v>
      </c>
      <c r="F1582" s="13">
        <v>84</v>
      </c>
      <c r="G1582" s="13">
        <v>50</v>
      </c>
      <c r="H1582" s="14"/>
      <c r="I1582" s="61">
        <v>6.7700000000000005</v>
      </c>
      <c r="J1582" s="12">
        <f t="shared" si="100"/>
        <v>0</v>
      </c>
      <c r="K1582" s="11">
        <f t="shared" si="98"/>
        <v>6.7700000000000005</v>
      </c>
      <c r="L1582" s="70"/>
      <c r="M1582" s="9">
        <f t="shared" si="99"/>
        <v>541.6</v>
      </c>
      <c r="N1582" s="9">
        <f t="shared" si="101"/>
        <v>541.6</v>
      </c>
    </row>
    <row r="1583" spans="1:14" s="8" customFormat="1" ht="31.5">
      <c r="A1583" s="44" t="s">
        <v>2812</v>
      </c>
      <c r="C1583" s="47" t="s">
        <v>2812</v>
      </c>
      <c r="D1583" s="56" t="s">
        <v>2944</v>
      </c>
      <c r="E1583" s="13" t="s">
        <v>143</v>
      </c>
      <c r="F1583" s="13">
        <v>85</v>
      </c>
      <c r="G1583" s="13">
        <v>50</v>
      </c>
      <c r="H1583" s="14"/>
      <c r="I1583" s="61">
        <v>7.2</v>
      </c>
      <c r="J1583" s="12">
        <f t="shared" si="100"/>
        <v>0</v>
      </c>
      <c r="K1583" s="11">
        <f t="shared" si="98"/>
        <v>7.2</v>
      </c>
      <c r="L1583" s="70"/>
      <c r="M1583" s="9">
        <f t="shared" si="99"/>
        <v>576</v>
      </c>
      <c r="N1583" s="9">
        <f t="shared" si="101"/>
        <v>576</v>
      </c>
    </row>
    <row r="1584" spans="1:14" s="8" customFormat="1" ht="31.5">
      <c r="A1584" s="44" t="s">
        <v>2813</v>
      </c>
      <c r="C1584" s="47" t="s">
        <v>2813</v>
      </c>
      <c r="D1584" s="56" t="s">
        <v>2945</v>
      </c>
      <c r="E1584" s="13" t="s">
        <v>143</v>
      </c>
      <c r="F1584" s="13">
        <v>91</v>
      </c>
      <c r="G1584" s="13">
        <v>50</v>
      </c>
      <c r="H1584" s="14"/>
      <c r="I1584" s="61">
        <v>7.8</v>
      </c>
      <c r="J1584" s="12">
        <f t="shared" si="100"/>
        <v>0</v>
      </c>
      <c r="K1584" s="11">
        <f t="shared" si="98"/>
        <v>7.8</v>
      </c>
      <c r="L1584" s="70"/>
      <c r="M1584" s="9">
        <f t="shared" si="99"/>
        <v>624</v>
      </c>
      <c r="N1584" s="9">
        <f t="shared" si="101"/>
        <v>624</v>
      </c>
    </row>
    <row r="1585" spans="1:14" s="8" customFormat="1" ht="31.5">
      <c r="A1585" s="44" t="s">
        <v>2814</v>
      </c>
      <c r="C1585" s="47" t="s">
        <v>2814</v>
      </c>
      <c r="D1585" s="56" t="s">
        <v>2946</v>
      </c>
      <c r="E1585" s="13" t="s">
        <v>143</v>
      </c>
      <c r="F1585" s="13">
        <v>129</v>
      </c>
      <c r="G1585" s="13">
        <v>50</v>
      </c>
      <c r="H1585" s="14"/>
      <c r="I1585" s="61">
        <v>8.86</v>
      </c>
      <c r="J1585" s="12">
        <f t="shared" si="100"/>
        <v>0</v>
      </c>
      <c r="K1585" s="11">
        <f t="shared" si="98"/>
        <v>8.86</v>
      </c>
      <c r="L1585" s="70"/>
      <c r="M1585" s="9">
        <f t="shared" si="99"/>
        <v>708.80000000000007</v>
      </c>
      <c r="N1585" s="9">
        <f t="shared" si="101"/>
        <v>708.8</v>
      </c>
    </row>
    <row r="1586" spans="1:14" s="8" customFormat="1" ht="31.5">
      <c r="A1586" s="44" t="s">
        <v>2815</v>
      </c>
      <c r="C1586" s="47" t="s">
        <v>2815</v>
      </c>
      <c r="D1586" s="56" t="s">
        <v>2947</v>
      </c>
      <c r="E1586" s="13" t="s">
        <v>143</v>
      </c>
      <c r="F1586" s="13">
        <v>129</v>
      </c>
      <c r="G1586" s="13">
        <v>50</v>
      </c>
      <c r="H1586" s="14"/>
      <c r="I1586" s="61">
        <v>9.5299999999999994</v>
      </c>
      <c r="J1586" s="12">
        <f t="shared" si="100"/>
        <v>0</v>
      </c>
      <c r="K1586" s="11">
        <f t="shared" si="98"/>
        <v>9.5299999999999994</v>
      </c>
      <c r="L1586" s="70"/>
      <c r="M1586" s="9">
        <f t="shared" si="99"/>
        <v>762.4</v>
      </c>
      <c r="N1586" s="9">
        <f t="shared" si="101"/>
        <v>762.4</v>
      </c>
    </row>
    <row r="1587" spans="1:14" s="8" customFormat="1" ht="31.5">
      <c r="A1587" s="44" t="s">
        <v>2816</v>
      </c>
      <c r="C1587" s="47" t="s">
        <v>2816</v>
      </c>
      <c r="D1587" s="56" t="s">
        <v>2948</v>
      </c>
      <c r="E1587" s="13" t="s">
        <v>143</v>
      </c>
      <c r="F1587" s="13">
        <v>194</v>
      </c>
      <c r="G1587" s="13">
        <v>50</v>
      </c>
      <c r="H1587" s="14"/>
      <c r="I1587" s="61">
        <v>11.19</v>
      </c>
      <c r="J1587" s="12">
        <f t="shared" si="100"/>
        <v>0</v>
      </c>
      <c r="K1587" s="11">
        <f t="shared" si="98"/>
        <v>11.19</v>
      </c>
      <c r="L1587" s="70"/>
      <c r="M1587" s="9">
        <f t="shared" si="99"/>
        <v>895.2</v>
      </c>
      <c r="N1587" s="9">
        <f t="shared" si="101"/>
        <v>895.2</v>
      </c>
    </row>
    <row r="1588" spans="1:14" s="8" customFormat="1" ht="31.5">
      <c r="A1588" s="44" t="s">
        <v>2817</v>
      </c>
      <c r="C1588" s="47" t="s">
        <v>2817</v>
      </c>
      <c r="D1588" s="56" t="s">
        <v>2949</v>
      </c>
      <c r="E1588" s="13" t="s">
        <v>143</v>
      </c>
      <c r="F1588" s="13">
        <v>206</v>
      </c>
      <c r="G1588" s="13">
        <v>50</v>
      </c>
      <c r="H1588" s="14"/>
      <c r="I1588" s="61">
        <v>13.08</v>
      </c>
      <c r="J1588" s="12">
        <f t="shared" si="100"/>
        <v>0</v>
      </c>
      <c r="K1588" s="11">
        <f t="shared" si="98"/>
        <v>13.08</v>
      </c>
      <c r="L1588" s="70"/>
      <c r="M1588" s="9">
        <f t="shared" si="99"/>
        <v>1046.4000000000001</v>
      </c>
      <c r="N1588" s="9">
        <f t="shared" si="101"/>
        <v>1046.4000000000001</v>
      </c>
    </row>
    <row r="1589" spans="1:14" s="8" customFormat="1" ht="31.5">
      <c r="A1589" s="44" t="s">
        <v>2818</v>
      </c>
      <c r="C1589" s="47" t="s">
        <v>2818</v>
      </c>
      <c r="D1589" s="56" t="s">
        <v>2950</v>
      </c>
      <c r="E1589" s="13" t="s">
        <v>143</v>
      </c>
      <c r="F1589" s="13">
        <v>210</v>
      </c>
      <c r="G1589" s="13">
        <v>50</v>
      </c>
      <c r="H1589" s="14"/>
      <c r="I1589" s="61">
        <v>13.280000000000001</v>
      </c>
      <c r="J1589" s="12">
        <f t="shared" si="100"/>
        <v>0</v>
      </c>
      <c r="K1589" s="11">
        <f t="shared" si="98"/>
        <v>13.280000000000001</v>
      </c>
      <c r="L1589" s="70"/>
      <c r="M1589" s="9">
        <f t="shared" si="99"/>
        <v>1062.4000000000001</v>
      </c>
      <c r="N1589" s="9">
        <f t="shared" si="101"/>
        <v>1062.4000000000001</v>
      </c>
    </row>
    <row r="1590" spans="1:14" s="8" customFormat="1" ht="31.5">
      <c r="A1590" s="44" t="s">
        <v>2819</v>
      </c>
      <c r="C1590" s="47" t="s">
        <v>2819</v>
      </c>
      <c r="D1590" s="56" t="s">
        <v>2951</v>
      </c>
      <c r="E1590" s="13" t="s">
        <v>143</v>
      </c>
      <c r="F1590" s="13">
        <v>212</v>
      </c>
      <c r="G1590" s="13">
        <v>50</v>
      </c>
      <c r="H1590" s="14"/>
      <c r="I1590" s="61">
        <v>13.06</v>
      </c>
      <c r="J1590" s="12">
        <f t="shared" si="100"/>
        <v>0</v>
      </c>
      <c r="K1590" s="11">
        <f t="shared" si="98"/>
        <v>13.06</v>
      </c>
      <c r="L1590" s="70"/>
      <c r="M1590" s="9">
        <f t="shared" si="99"/>
        <v>1044.8</v>
      </c>
      <c r="N1590" s="9">
        <f t="shared" si="101"/>
        <v>1044.8</v>
      </c>
    </row>
    <row r="1591" spans="1:14" s="8" customFormat="1" ht="31.5">
      <c r="A1591" s="44" t="s">
        <v>2952</v>
      </c>
      <c r="C1591" s="47" t="s">
        <v>2952</v>
      </c>
      <c r="D1591" s="56" t="s">
        <v>2953</v>
      </c>
      <c r="E1591" s="13" t="s">
        <v>143</v>
      </c>
      <c r="F1591" s="13">
        <v>242</v>
      </c>
      <c r="G1591" s="13">
        <v>25</v>
      </c>
      <c r="H1591" s="14"/>
      <c r="I1591" s="61">
        <v>15.65</v>
      </c>
      <c r="J1591" s="12">
        <f t="shared" si="100"/>
        <v>0</v>
      </c>
      <c r="K1591" s="11">
        <f t="shared" si="98"/>
        <v>15.65</v>
      </c>
      <c r="L1591" s="70"/>
      <c r="M1591" s="9">
        <f t="shared" si="99"/>
        <v>1252</v>
      </c>
      <c r="N1591" s="9">
        <f t="shared" si="101"/>
        <v>1252</v>
      </c>
    </row>
    <row r="1592" spans="1:14" s="8" customFormat="1" ht="31.5">
      <c r="A1592" s="44" t="s">
        <v>2954</v>
      </c>
      <c r="C1592" s="47" t="s">
        <v>2954</v>
      </c>
      <c r="D1592" s="56" t="s">
        <v>2955</v>
      </c>
      <c r="E1592" s="13" t="s">
        <v>143</v>
      </c>
      <c r="F1592" s="13">
        <v>253</v>
      </c>
      <c r="G1592" s="13">
        <v>25</v>
      </c>
      <c r="H1592" s="14"/>
      <c r="I1592" s="61">
        <v>17.740000000000002</v>
      </c>
      <c r="J1592" s="12">
        <f t="shared" si="100"/>
        <v>0</v>
      </c>
      <c r="K1592" s="11">
        <f t="shared" si="98"/>
        <v>17.740000000000002</v>
      </c>
      <c r="L1592" s="70"/>
      <c r="M1592" s="9">
        <f t="shared" si="99"/>
        <v>1419.2</v>
      </c>
      <c r="N1592" s="9">
        <f t="shared" si="101"/>
        <v>1419.2</v>
      </c>
    </row>
    <row r="1593" spans="1:14" s="8" customFormat="1" ht="31.5">
      <c r="A1593" s="44" t="s">
        <v>2820</v>
      </c>
      <c r="C1593" s="47" t="s">
        <v>2820</v>
      </c>
      <c r="D1593" s="56" t="s">
        <v>2956</v>
      </c>
      <c r="E1593" s="13" t="s">
        <v>143</v>
      </c>
      <c r="F1593" s="13">
        <v>269</v>
      </c>
      <c r="G1593" s="13">
        <v>25</v>
      </c>
      <c r="H1593" s="14"/>
      <c r="I1593" s="61">
        <v>18.170000000000002</v>
      </c>
      <c r="J1593" s="12">
        <f t="shared" si="100"/>
        <v>0</v>
      </c>
      <c r="K1593" s="11">
        <f t="shared" si="98"/>
        <v>18.170000000000002</v>
      </c>
      <c r="L1593" s="70"/>
      <c r="M1593" s="9">
        <f t="shared" si="99"/>
        <v>1453.6000000000001</v>
      </c>
      <c r="N1593" s="9">
        <f t="shared" si="101"/>
        <v>1453.6</v>
      </c>
    </row>
    <row r="1594" spans="1:14" s="8" customFormat="1" ht="31.5">
      <c r="A1594" s="44" t="s">
        <v>2821</v>
      </c>
      <c r="C1594" s="47" t="s">
        <v>2821</v>
      </c>
      <c r="D1594" s="56" t="s">
        <v>2957</v>
      </c>
      <c r="E1594" s="13" t="s">
        <v>143</v>
      </c>
      <c r="F1594" s="13">
        <v>298</v>
      </c>
      <c r="G1594" s="13">
        <v>25</v>
      </c>
      <c r="H1594" s="14"/>
      <c r="I1594" s="61">
        <v>19.66</v>
      </c>
      <c r="J1594" s="12">
        <f t="shared" si="100"/>
        <v>0</v>
      </c>
      <c r="K1594" s="11">
        <f t="shared" si="98"/>
        <v>19.66</v>
      </c>
      <c r="L1594" s="70"/>
      <c r="M1594" s="9">
        <f t="shared" si="99"/>
        <v>1572.8</v>
      </c>
      <c r="N1594" s="9">
        <f t="shared" si="101"/>
        <v>1572.8</v>
      </c>
    </row>
    <row r="1595" spans="1:14" s="8" customFormat="1" ht="31.5">
      <c r="A1595" s="44" t="s">
        <v>2958</v>
      </c>
      <c r="C1595" s="47" t="s">
        <v>2958</v>
      </c>
      <c r="D1595" s="56" t="s">
        <v>2959</v>
      </c>
      <c r="E1595" s="13" t="s">
        <v>143</v>
      </c>
      <c r="F1595" s="13">
        <v>314</v>
      </c>
      <c r="G1595" s="13">
        <v>25</v>
      </c>
      <c r="H1595" s="14"/>
      <c r="I1595" s="61">
        <v>22.54</v>
      </c>
      <c r="J1595" s="12">
        <f t="shared" si="100"/>
        <v>0</v>
      </c>
      <c r="K1595" s="11">
        <f t="shared" si="98"/>
        <v>22.54</v>
      </c>
      <c r="L1595" s="70"/>
      <c r="M1595" s="9">
        <f t="shared" si="99"/>
        <v>1803.2</v>
      </c>
      <c r="N1595" s="9">
        <f t="shared" si="101"/>
        <v>1803.2</v>
      </c>
    </row>
    <row r="1596" spans="1:14" s="8" customFormat="1" ht="31.5">
      <c r="A1596" s="44" t="s">
        <v>2822</v>
      </c>
      <c r="C1596" s="47" t="s">
        <v>2822</v>
      </c>
      <c r="D1596" s="56" t="s">
        <v>2960</v>
      </c>
      <c r="E1596" s="13" t="s">
        <v>143</v>
      </c>
      <c r="F1596" s="13">
        <v>332</v>
      </c>
      <c r="G1596" s="13">
        <v>25</v>
      </c>
      <c r="H1596" s="14"/>
      <c r="I1596" s="61">
        <v>23.86</v>
      </c>
      <c r="J1596" s="12">
        <f t="shared" si="100"/>
        <v>0</v>
      </c>
      <c r="K1596" s="11">
        <f t="shared" si="98"/>
        <v>23.86</v>
      </c>
      <c r="L1596" s="70"/>
      <c r="M1596" s="9">
        <f t="shared" si="99"/>
        <v>1908.8</v>
      </c>
      <c r="N1596" s="9">
        <f t="shared" si="101"/>
        <v>1908.8</v>
      </c>
    </row>
    <row r="1597" spans="1:14" s="8" customFormat="1" ht="31.5">
      <c r="A1597" s="44" t="s">
        <v>2961</v>
      </c>
      <c r="C1597" s="47" t="s">
        <v>2961</v>
      </c>
      <c r="D1597" s="56" t="s">
        <v>2962</v>
      </c>
      <c r="E1597" s="13" t="s">
        <v>143</v>
      </c>
      <c r="F1597" s="13">
        <v>447</v>
      </c>
      <c r="G1597" s="13">
        <v>25</v>
      </c>
      <c r="H1597" s="14"/>
      <c r="I1597" s="61">
        <v>25.900000000000002</v>
      </c>
      <c r="J1597" s="12">
        <f t="shared" si="100"/>
        <v>0</v>
      </c>
      <c r="K1597" s="11">
        <f t="shared" si="98"/>
        <v>25.900000000000002</v>
      </c>
      <c r="L1597" s="70"/>
      <c r="M1597" s="9">
        <f t="shared" si="99"/>
        <v>2072</v>
      </c>
      <c r="N1597" s="9">
        <f t="shared" si="101"/>
        <v>2072</v>
      </c>
    </row>
    <row r="1598" spans="1:14" s="8" customFormat="1" ht="31.5">
      <c r="A1598" s="44" t="s">
        <v>2823</v>
      </c>
      <c r="C1598" s="47" t="s">
        <v>2823</v>
      </c>
      <c r="D1598" s="56" t="s">
        <v>2963</v>
      </c>
      <c r="E1598" s="13" t="s">
        <v>143</v>
      </c>
      <c r="F1598" s="13">
        <v>596</v>
      </c>
      <c r="G1598" s="13">
        <v>5</v>
      </c>
      <c r="H1598" s="14"/>
      <c r="I1598" s="61">
        <v>52.42</v>
      </c>
      <c r="J1598" s="12">
        <f t="shared" si="100"/>
        <v>0</v>
      </c>
      <c r="K1598" s="11">
        <f t="shared" si="98"/>
        <v>52.42</v>
      </c>
      <c r="L1598" s="70"/>
      <c r="M1598" s="9">
        <f t="shared" si="99"/>
        <v>4193.6000000000004</v>
      </c>
      <c r="N1598" s="9">
        <f t="shared" si="101"/>
        <v>4193.6000000000004</v>
      </c>
    </row>
    <row r="1599" spans="1:14" s="8" customFormat="1" ht="31.5">
      <c r="A1599" s="44" t="s">
        <v>2964</v>
      </c>
      <c r="C1599" s="47" t="s">
        <v>2964</v>
      </c>
      <c r="D1599" s="56" t="s">
        <v>2965</v>
      </c>
      <c r="E1599" s="13" t="s">
        <v>143</v>
      </c>
      <c r="F1599" s="13">
        <v>587</v>
      </c>
      <c r="G1599" s="13">
        <v>5</v>
      </c>
      <c r="H1599" s="14"/>
      <c r="I1599" s="61">
        <v>52.4</v>
      </c>
      <c r="J1599" s="12">
        <f t="shared" si="100"/>
        <v>0</v>
      </c>
      <c r="K1599" s="11">
        <f t="shared" si="98"/>
        <v>52.4</v>
      </c>
      <c r="L1599" s="70"/>
      <c r="M1599" s="9">
        <f t="shared" si="99"/>
        <v>4192</v>
      </c>
      <c r="N1599" s="9">
        <f t="shared" si="101"/>
        <v>4192</v>
      </c>
    </row>
    <row r="1600" spans="1:14" s="8" customFormat="1" ht="31.5">
      <c r="A1600" s="44" t="s">
        <v>2824</v>
      </c>
      <c r="C1600" s="47" t="s">
        <v>2824</v>
      </c>
      <c r="D1600" s="56" t="s">
        <v>2966</v>
      </c>
      <c r="E1600" s="13" t="s">
        <v>143</v>
      </c>
      <c r="F1600" s="13">
        <v>672</v>
      </c>
      <c r="G1600" s="13">
        <v>5</v>
      </c>
      <c r="H1600" s="14"/>
      <c r="I1600" s="61">
        <v>60.51</v>
      </c>
      <c r="J1600" s="12">
        <f t="shared" si="100"/>
        <v>0</v>
      </c>
      <c r="K1600" s="11">
        <f t="shared" si="98"/>
        <v>60.51</v>
      </c>
      <c r="L1600" s="70"/>
      <c r="M1600" s="9">
        <f t="shared" si="99"/>
        <v>4840.8</v>
      </c>
      <c r="N1600" s="9">
        <f t="shared" si="101"/>
        <v>4840.8</v>
      </c>
    </row>
    <row r="1601" spans="1:14" s="8" customFormat="1" ht="31.5">
      <c r="A1601" s="44" t="s">
        <v>2967</v>
      </c>
      <c r="C1601" s="47" t="s">
        <v>2967</v>
      </c>
      <c r="D1601" s="56" t="s">
        <v>2968</v>
      </c>
      <c r="E1601" s="13" t="s">
        <v>143</v>
      </c>
      <c r="F1601" s="13">
        <v>699</v>
      </c>
      <c r="G1601" s="13">
        <v>5</v>
      </c>
      <c r="H1601" s="14"/>
      <c r="I1601" s="61">
        <v>67.849999999999994</v>
      </c>
      <c r="J1601" s="12">
        <f t="shared" si="100"/>
        <v>0</v>
      </c>
      <c r="K1601" s="11">
        <f t="shared" si="98"/>
        <v>67.849999999999994</v>
      </c>
      <c r="L1601" s="70"/>
      <c r="M1601" s="9">
        <f t="shared" si="99"/>
        <v>5428</v>
      </c>
      <c r="N1601" s="9">
        <f t="shared" si="101"/>
        <v>5428</v>
      </c>
    </row>
    <row r="1602" spans="1:14" s="8" customFormat="1" ht="31.5">
      <c r="A1602" s="44" t="s">
        <v>2969</v>
      </c>
      <c r="C1602" s="47" t="s">
        <v>2969</v>
      </c>
      <c r="D1602" s="56" t="s">
        <v>2970</v>
      </c>
      <c r="E1602" s="13" t="s">
        <v>143</v>
      </c>
      <c r="F1602" s="13">
        <v>91</v>
      </c>
      <c r="G1602" s="13">
        <v>50</v>
      </c>
      <c r="H1602" s="14"/>
      <c r="I1602" s="61">
        <v>7.49</v>
      </c>
      <c r="J1602" s="12">
        <f t="shared" si="100"/>
        <v>0</v>
      </c>
      <c r="K1602" s="11">
        <f t="shared" si="98"/>
        <v>7.49</v>
      </c>
      <c r="L1602" s="70"/>
      <c r="M1602" s="9">
        <f t="shared" si="99"/>
        <v>599.20000000000005</v>
      </c>
      <c r="N1602" s="9">
        <f t="shared" si="101"/>
        <v>599.20000000000005</v>
      </c>
    </row>
    <row r="1603" spans="1:14" s="8" customFormat="1" ht="31.5">
      <c r="A1603" s="44" t="s">
        <v>2971</v>
      </c>
      <c r="C1603" s="47" t="s">
        <v>2971</v>
      </c>
      <c r="D1603" s="56" t="s">
        <v>2972</v>
      </c>
      <c r="E1603" s="13" t="s">
        <v>143</v>
      </c>
      <c r="F1603" s="13">
        <v>92</v>
      </c>
      <c r="G1603" s="13">
        <v>50</v>
      </c>
      <c r="H1603" s="14"/>
      <c r="I1603" s="61">
        <v>7.87</v>
      </c>
      <c r="J1603" s="12">
        <f t="shared" si="100"/>
        <v>0</v>
      </c>
      <c r="K1603" s="11">
        <f t="shared" si="98"/>
        <v>7.87</v>
      </c>
      <c r="L1603" s="70"/>
      <c r="M1603" s="9">
        <f t="shared" si="99"/>
        <v>629.6</v>
      </c>
      <c r="N1603" s="9">
        <f t="shared" si="101"/>
        <v>629.6</v>
      </c>
    </row>
    <row r="1604" spans="1:14" s="8" customFormat="1" ht="31.5">
      <c r="A1604" s="44" t="s">
        <v>2973</v>
      </c>
      <c r="C1604" s="47" t="s">
        <v>2973</v>
      </c>
      <c r="D1604" s="56" t="s">
        <v>2974</v>
      </c>
      <c r="E1604" s="13" t="s">
        <v>143</v>
      </c>
      <c r="F1604" s="13">
        <v>119</v>
      </c>
      <c r="G1604" s="13">
        <v>50</v>
      </c>
      <c r="H1604" s="14"/>
      <c r="I1604" s="61">
        <v>8.35</v>
      </c>
      <c r="J1604" s="12">
        <f t="shared" si="100"/>
        <v>0</v>
      </c>
      <c r="K1604" s="11">
        <f t="shared" si="98"/>
        <v>8.35</v>
      </c>
      <c r="L1604" s="70"/>
      <c r="M1604" s="9">
        <f t="shared" si="99"/>
        <v>668</v>
      </c>
      <c r="N1604" s="9">
        <f t="shared" si="101"/>
        <v>668</v>
      </c>
    </row>
    <row r="1605" spans="1:14" s="8" customFormat="1" ht="31.5">
      <c r="A1605" s="44" t="s">
        <v>2975</v>
      </c>
      <c r="C1605" s="47" t="s">
        <v>2975</v>
      </c>
      <c r="D1605" s="56" t="s">
        <v>2976</v>
      </c>
      <c r="E1605" s="13" t="s">
        <v>143</v>
      </c>
      <c r="F1605" s="13">
        <v>127</v>
      </c>
      <c r="G1605" s="13">
        <v>50</v>
      </c>
      <c r="H1605" s="14"/>
      <c r="I1605" s="61">
        <v>8.91</v>
      </c>
      <c r="J1605" s="12">
        <f t="shared" si="100"/>
        <v>0</v>
      </c>
      <c r="K1605" s="11">
        <f t="shared" si="98"/>
        <v>8.91</v>
      </c>
      <c r="L1605" s="70"/>
      <c r="M1605" s="9">
        <f t="shared" si="99"/>
        <v>712.80000000000007</v>
      </c>
      <c r="N1605" s="9">
        <f t="shared" si="101"/>
        <v>712.8</v>
      </c>
    </row>
    <row r="1606" spans="1:14" s="8" customFormat="1" ht="31.5">
      <c r="A1606" s="44" t="s">
        <v>2977</v>
      </c>
      <c r="C1606" s="47" t="s">
        <v>2977</v>
      </c>
      <c r="D1606" s="56" t="s">
        <v>2978</v>
      </c>
      <c r="E1606" s="13" t="s">
        <v>143</v>
      </c>
      <c r="F1606" s="13">
        <v>127</v>
      </c>
      <c r="G1606" s="13">
        <v>50</v>
      </c>
      <c r="H1606" s="14"/>
      <c r="I1606" s="61">
        <v>9.44</v>
      </c>
      <c r="J1606" s="12">
        <f t="shared" si="100"/>
        <v>0</v>
      </c>
      <c r="K1606" s="11">
        <f t="shared" si="98"/>
        <v>9.44</v>
      </c>
      <c r="L1606" s="70"/>
      <c r="M1606" s="9">
        <f t="shared" si="99"/>
        <v>755.2</v>
      </c>
      <c r="N1606" s="9">
        <f t="shared" si="101"/>
        <v>755.2</v>
      </c>
    </row>
    <row r="1607" spans="1:14" s="8" customFormat="1" ht="31.5">
      <c r="A1607" s="44" t="s">
        <v>2831</v>
      </c>
      <c r="C1607" s="47" t="s">
        <v>2831</v>
      </c>
      <c r="D1607" s="56" t="s">
        <v>2979</v>
      </c>
      <c r="E1607" s="13" t="s">
        <v>143</v>
      </c>
      <c r="F1607" s="13">
        <v>198</v>
      </c>
      <c r="G1607" s="13">
        <v>50</v>
      </c>
      <c r="H1607" s="14"/>
      <c r="I1607" s="61">
        <v>11.38</v>
      </c>
      <c r="J1607" s="12">
        <f t="shared" si="100"/>
        <v>0</v>
      </c>
      <c r="K1607" s="11">
        <f t="shared" si="98"/>
        <v>11.38</v>
      </c>
      <c r="L1607" s="70"/>
      <c r="M1607" s="9">
        <f t="shared" si="99"/>
        <v>910.4</v>
      </c>
      <c r="N1607" s="9">
        <f t="shared" si="101"/>
        <v>910.4</v>
      </c>
    </row>
    <row r="1608" spans="1:14" s="8" customFormat="1" ht="31.5">
      <c r="A1608" s="44" t="s">
        <v>2832</v>
      </c>
      <c r="C1608" s="47" t="s">
        <v>2832</v>
      </c>
      <c r="D1608" s="56" t="s">
        <v>2980</v>
      </c>
      <c r="E1608" s="13" t="s">
        <v>143</v>
      </c>
      <c r="F1608" s="13">
        <v>210</v>
      </c>
      <c r="G1608" s="13">
        <v>50</v>
      </c>
      <c r="H1608" s="14"/>
      <c r="I1608" s="61">
        <v>13.18</v>
      </c>
      <c r="J1608" s="12">
        <f t="shared" si="100"/>
        <v>0</v>
      </c>
      <c r="K1608" s="11">
        <f t="shared" si="98"/>
        <v>13.18</v>
      </c>
      <c r="L1608" s="70"/>
      <c r="M1608" s="9">
        <f t="shared" si="99"/>
        <v>1054.4000000000001</v>
      </c>
      <c r="N1608" s="9">
        <f t="shared" si="101"/>
        <v>1054.4000000000001</v>
      </c>
    </row>
    <row r="1609" spans="1:14" s="8" customFormat="1" ht="31.5">
      <c r="A1609" s="44" t="s">
        <v>2833</v>
      </c>
      <c r="C1609" s="47" t="s">
        <v>2833</v>
      </c>
      <c r="D1609" s="56" t="s">
        <v>2981</v>
      </c>
      <c r="E1609" s="13" t="s">
        <v>143</v>
      </c>
      <c r="F1609" s="13">
        <v>209</v>
      </c>
      <c r="G1609" s="13">
        <v>50</v>
      </c>
      <c r="H1609" s="14"/>
      <c r="I1609" s="61">
        <v>13.16</v>
      </c>
      <c r="J1609" s="12">
        <f t="shared" si="100"/>
        <v>0</v>
      </c>
      <c r="K1609" s="11">
        <f t="shared" si="98"/>
        <v>13.16</v>
      </c>
      <c r="L1609" s="70"/>
      <c r="M1609" s="9">
        <f t="shared" si="99"/>
        <v>1052.8</v>
      </c>
      <c r="N1609" s="9">
        <f t="shared" si="101"/>
        <v>1052.8</v>
      </c>
    </row>
    <row r="1610" spans="1:14" s="8" customFormat="1" ht="31.5">
      <c r="A1610" s="44" t="s">
        <v>2982</v>
      </c>
      <c r="C1610" s="47" t="s">
        <v>2982</v>
      </c>
      <c r="D1610" s="56" t="s">
        <v>2983</v>
      </c>
      <c r="E1610" s="13" t="s">
        <v>143</v>
      </c>
      <c r="F1610" s="13">
        <v>225</v>
      </c>
      <c r="G1610" s="13">
        <v>25</v>
      </c>
      <c r="H1610" s="14"/>
      <c r="I1610" s="61">
        <v>13.83</v>
      </c>
      <c r="J1610" s="12">
        <f t="shared" si="100"/>
        <v>0</v>
      </c>
      <c r="K1610" s="11">
        <f t="shared" si="98"/>
        <v>13.83</v>
      </c>
      <c r="L1610" s="70"/>
      <c r="M1610" s="9">
        <f t="shared" si="99"/>
        <v>1106.4000000000001</v>
      </c>
      <c r="N1610" s="9">
        <f t="shared" si="101"/>
        <v>1106.4000000000001</v>
      </c>
    </row>
    <row r="1611" spans="1:14" s="8" customFormat="1" ht="31.5">
      <c r="A1611" s="44" t="s">
        <v>2834</v>
      </c>
      <c r="C1611" s="47" t="s">
        <v>2834</v>
      </c>
      <c r="D1611" s="56" t="s">
        <v>2984</v>
      </c>
      <c r="E1611" s="13" t="s">
        <v>143</v>
      </c>
      <c r="F1611" s="13">
        <v>225</v>
      </c>
      <c r="G1611" s="13">
        <v>25</v>
      </c>
      <c r="H1611" s="14"/>
      <c r="I1611" s="61">
        <v>14.120000000000001</v>
      </c>
      <c r="J1611" s="12">
        <f t="shared" si="100"/>
        <v>0</v>
      </c>
      <c r="K1611" s="11">
        <f t="shared" si="98"/>
        <v>14.120000000000001</v>
      </c>
      <c r="L1611" s="70"/>
      <c r="M1611" s="9">
        <f t="shared" si="99"/>
        <v>1129.6000000000001</v>
      </c>
      <c r="N1611" s="9">
        <f t="shared" si="101"/>
        <v>1129.6000000000001</v>
      </c>
    </row>
    <row r="1612" spans="1:14" s="8" customFormat="1" ht="31.5">
      <c r="A1612" s="44" t="s">
        <v>2835</v>
      </c>
      <c r="C1612" s="47" t="s">
        <v>2835</v>
      </c>
      <c r="D1612" s="56" t="s">
        <v>2985</v>
      </c>
      <c r="E1612" s="13" t="s">
        <v>143</v>
      </c>
      <c r="F1612" s="13">
        <v>227</v>
      </c>
      <c r="G1612" s="13">
        <v>25</v>
      </c>
      <c r="H1612" s="14"/>
      <c r="I1612" s="61">
        <v>14.67</v>
      </c>
      <c r="J1612" s="12">
        <f t="shared" si="100"/>
        <v>0</v>
      </c>
      <c r="K1612" s="11">
        <f t="shared" si="98"/>
        <v>14.67</v>
      </c>
      <c r="L1612" s="70"/>
      <c r="M1612" s="9">
        <f t="shared" si="99"/>
        <v>1173.6000000000001</v>
      </c>
      <c r="N1612" s="9">
        <f t="shared" si="101"/>
        <v>1173.6000000000001</v>
      </c>
    </row>
    <row r="1613" spans="1:14" s="8" customFormat="1" ht="31.5">
      <c r="A1613" s="44" t="s">
        <v>2986</v>
      </c>
      <c r="C1613" s="47" t="s">
        <v>2986</v>
      </c>
      <c r="D1613" s="56" t="s">
        <v>2987</v>
      </c>
      <c r="E1613" s="13" t="s">
        <v>143</v>
      </c>
      <c r="F1613" s="13">
        <v>271</v>
      </c>
      <c r="G1613" s="13">
        <v>25</v>
      </c>
      <c r="H1613" s="14"/>
      <c r="I1613" s="61">
        <v>18.77</v>
      </c>
      <c r="J1613" s="12">
        <f t="shared" si="100"/>
        <v>0</v>
      </c>
      <c r="K1613" s="11">
        <f t="shared" ref="K1613:K1676" si="102">I1613*((100-J1613)/100)</f>
        <v>18.77</v>
      </c>
      <c r="L1613" s="70"/>
      <c r="M1613" s="9">
        <f t="shared" ref="M1613:M1676" si="103">_xlfn.CEILING.MATH(I1613*$N$2,0.02)</f>
        <v>1501.6000000000001</v>
      </c>
      <c r="N1613" s="9">
        <f t="shared" si="101"/>
        <v>1501.6</v>
      </c>
    </row>
    <row r="1614" spans="1:14" s="8" customFormat="1" ht="31.5">
      <c r="A1614" s="44" t="s">
        <v>2988</v>
      </c>
      <c r="C1614" s="47" t="s">
        <v>2988</v>
      </c>
      <c r="D1614" s="56" t="s">
        <v>2989</v>
      </c>
      <c r="E1614" s="13" t="s">
        <v>143</v>
      </c>
      <c r="F1614" s="13">
        <v>272</v>
      </c>
      <c r="G1614" s="13">
        <v>25</v>
      </c>
      <c r="H1614" s="14"/>
      <c r="I1614" s="61">
        <v>19.78</v>
      </c>
      <c r="J1614" s="12">
        <f t="shared" si="100"/>
        <v>0</v>
      </c>
      <c r="K1614" s="11">
        <f t="shared" si="102"/>
        <v>19.78</v>
      </c>
      <c r="L1614" s="70"/>
      <c r="M1614" s="9">
        <f t="shared" si="103"/>
        <v>1582.4</v>
      </c>
      <c r="N1614" s="9">
        <f t="shared" si="101"/>
        <v>1582.4</v>
      </c>
    </row>
    <row r="1615" spans="1:14" s="8" customFormat="1" ht="31.5">
      <c r="A1615" s="44" t="s">
        <v>2836</v>
      </c>
      <c r="C1615" s="47" t="s">
        <v>2836</v>
      </c>
      <c r="D1615" s="56" t="s">
        <v>2990</v>
      </c>
      <c r="E1615" s="13" t="s">
        <v>143</v>
      </c>
      <c r="F1615" s="13">
        <v>284</v>
      </c>
      <c r="G1615" s="13">
        <v>25</v>
      </c>
      <c r="H1615" s="14"/>
      <c r="I1615" s="61">
        <v>25.25</v>
      </c>
      <c r="J1615" s="12">
        <f t="shared" si="100"/>
        <v>0</v>
      </c>
      <c r="K1615" s="11">
        <f t="shared" si="102"/>
        <v>25.25</v>
      </c>
      <c r="L1615" s="70"/>
      <c r="M1615" s="9">
        <f t="shared" si="103"/>
        <v>2020</v>
      </c>
      <c r="N1615" s="9">
        <f t="shared" si="101"/>
        <v>2020</v>
      </c>
    </row>
    <row r="1616" spans="1:14" s="8" customFormat="1" ht="31.5">
      <c r="A1616" s="44" t="s">
        <v>2837</v>
      </c>
      <c r="C1616" s="47" t="s">
        <v>2837</v>
      </c>
      <c r="D1616" s="56" t="s">
        <v>2991</v>
      </c>
      <c r="E1616" s="13" t="s">
        <v>143</v>
      </c>
      <c r="F1616" s="13">
        <v>322</v>
      </c>
      <c r="G1616" s="13">
        <v>25</v>
      </c>
      <c r="H1616" s="14"/>
      <c r="I1616" s="61">
        <v>29.07</v>
      </c>
      <c r="J1616" s="12">
        <f t="shared" si="100"/>
        <v>0</v>
      </c>
      <c r="K1616" s="11">
        <f t="shared" si="102"/>
        <v>29.07</v>
      </c>
      <c r="L1616" s="70"/>
      <c r="M1616" s="9">
        <f t="shared" si="103"/>
        <v>2325.6</v>
      </c>
      <c r="N1616" s="9">
        <f t="shared" si="101"/>
        <v>2325.6</v>
      </c>
    </row>
    <row r="1617" spans="1:14" s="8" customFormat="1" ht="31.5">
      <c r="A1617" s="44" t="s">
        <v>2992</v>
      </c>
      <c r="C1617" s="47" t="s">
        <v>2992</v>
      </c>
      <c r="D1617" s="56" t="s">
        <v>2993</v>
      </c>
      <c r="E1617" s="13" t="s">
        <v>143</v>
      </c>
      <c r="F1617" s="13">
        <v>452</v>
      </c>
      <c r="G1617" s="13">
        <v>25</v>
      </c>
      <c r="H1617" s="14"/>
      <c r="I1617" s="61">
        <v>26.07</v>
      </c>
      <c r="J1617" s="12">
        <f t="shared" ref="J1617:J1680" si="104">$J$13</f>
        <v>0</v>
      </c>
      <c r="K1617" s="11">
        <f t="shared" si="102"/>
        <v>26.07</v>
      </c>
      <c r="L1617" s="70"/>
      <c r="M1617" s="9">
        <f t="shared" si="103"/>
        <v>2085.6</v>
      </c>
      <c r="N1617" s="9">
        <f t="shared" si="101"/>
        <v>2085.6</v>
      </c>
    </row>
    <row r="1618" spans="1:14" s="8" customFormat="1" ht="31.5">
      <c r="A1618" s="44" t="s">
        <v>2838</v>
      </c>
      <c r="C1618" s="47" t="s">
        <v>2838</v>
      </c>
      <c r="D1618" s="56" t="s">
        <v>2994</v>
      </c>
      <c r="E1618" s="13" t="s">
        <v>143</v>
      </c>
      <c r="F1618" s="13">
        <v>476</v>
      </c>
      <c r="G1618" s="13">
        <v>5</v>
      </c>
      <c r="H1618" s="14"/>
      <c r="I1618" s="61">
        <v>29.16</v>
      </c>
      <c r="J1618" s="12">
        <f t="shared" si="104"/>
        <v>0</v>
      </c>
      <c r="K1618" s="11">
        <f t="shared" si="102"/>
        <v>29.16</v>
      </c>
      <c r="L1618" s="70"/>
      <c r="M1618" s="9">
        <f t="shared" si="103"/>
        <v>2332.8000000000002</v>
      </c>
      <c r="N1618" s="9">
        <f t="shared" si="101"/>
        <v>2332.8000000000002</v>
      </c>
    </row>
    <row r="1619" spans="1:14" s="8" customFormat="1" ht="31.5">
      <c r="A1619" s="44" t="s">
        <v>2995</v>
      </c>
      <c r="C1619" s="47" t="s">
        <v>2995</v>
      </c>
      <c r="D1619" s="56" t="s">
        <v>2996</v>
      </c>
      <c r="E1619" s="13" t="s">
        <v>143</v>
      </c>
      <c r="F1619" s="13">
        <v>478</v>
      </c>
      <c r="G1619" s="13">
        <v>5</v>
      </c>
      <c r="H1619" s="14"/>
      <c r="I1619" s="61">
        <v>29.6</v>
      </c>
      <c r="J1619" s="12">
        <f t="shared" si="104"/>
        <v>0</v>
      </c>
      <c r="K1619" s="11">
        <f t="shared" si="102"/>
        <v>29.6</v>
      </c>
      <c r="L1619" s="70"/>
      <c r="M1619" s="9">
        <f t="shared" si="103"/>
        <v>2368</v>
      </c>
      <c r="N1619" s="9">
        <f t="shared" ref="N1619:N1682" si="105">M1619*(100-J1619)/100</f>
        <v>2368</v>
      </c>
    </row>
    <row r="1620" spans="1:14" s="8" customFormat="1" ht="31.5">
      <c r="A1620" s="44" t="s">
        <v>2839</v>
      </c>
      <c r="C1620" s="47" t="s">
        <v>2839</v>
      </c>
      <c r="D1620" s="56" t="s">
        <v>2997</v>
      </c>
      <c r="E1620" s="13" t="s">
        <v>143</v>
      </c>
      <c r="F1620" s="13">
        <v>634</v>
      </c>
      <c r="G1620" s="13">
        <v>5</v>
      </c>
      <c r="H1620" s="14"/>
      <c r="I1620" s="61">
        <v>55.85</v>
      </c>
      <c r="J1620" s="12">
        <f t="shared" si="104"/>
        <v>0</v>
      </c>
      <c r="K1620" s="11">
        <f t="shared" si="102"/>
        <v>55.85</v>
      </c>
      <c r="L1620" s="70"/>
      <c r="M1620" s="9">
        <f t="shared" si="103"/>
        <v>4468</v>
      </c>
      <c r="N1620" s="9">
        <f t="shared" si="105"/>
        <v>4468</v>
      </c>
    </row>
    <row r="1621" spans="1:14" s="8" customFormat="1" ht="31.5">
      <c r="A1621" s="44" t="s">
        <v>2998</v>
      </c>
      <c r="C1621" s="47" t="s">
        <v>2998</v>
      </c>
      <c r="D1621" s="56" t="s">
        <v>2999</v>
      </c>
      <c r="E1621" s="13" t="s">
        <v>143</v>
      </c>
      <c r="F1621" s="13">
        <v>637</v>
      </c>
      <c r="G1621" s="13">
        <v>5</v>
      </c>
      <c r="H1621" s="14"/>
      <c r="I1621" s="61">
        <v>59</v>
      </c>
      <c r="J1621" s="12">
        <f t="shared" si="104"/>
        <v>0</v>
      </c>
      <c r="K1621" s="11">
        <f t="shared" si="102"/>
        <v>59</v>
      </c>
      <c r="L1621" s="70"/>
      <c r="M1621" s="9">
        <f t="shared" si="103"/>
        <v>4720</v>
      </c>
      <c r="N1621" s="9">
        <f t="shared" si="105"/>
        <v>4720</v>
      </c>
    </row>
    <row r="1622" spans="1:14" s="8" customFormat="1" ht="31.5">
      <c r="A1622" s="44" t="s">
        <v>2840</v>
      </c>
      <c r="C1622" s="47" t="s">
        <v>2840</v>
      </c>
      <c r="D1622" s="56" t="s">
        <v>3000</v>
      </c>
      <c r="E1622" s="13" t="s">
        <v>143</v>
      </c>
      <c r="F1622" s="13">
        <v>703</v>
      </c>
      <c r="G1622" s="13">
        <v>5</v>
      </c>
      <c r="H1622" s="14"/>
      <c r="I1622" s="61">
        <v>70.56</v>
      </c>
      <c r="J1622" s="12">
        <f t="shared" si="104"/>
        <v>0</v>
      </c>
      <c r="K1622" s="11">
        <f t="shared" si="102"/>
        <v>70.56</v>
      </c>
      <c r="L1622" s="70"/>
      <c r="M1622" s="9">
        <f t="shared" si="103"/>
        <v>5644.8</v>
      </c>
      <c r="N1622" s="9">
        <f t="shared" si="105"/>
        <v>5644.8</v>
      </c>
    </row>
    <row r="1623" spans="1:14" s="8" customFormat="1" ht="31.5">
      <c r="A1623" s="44" t="s">
        <v>3001</v>
      </c>
      <c r="C1623" s="47" t="s">
        <v>3001</v>
      </c>
      <c r="D1623" s="56" t="s">
        <v>3002</v>
      </c>
      <c r="E1623" s="13" t="s">
        <v>143</v>
      </c>
      <c r="F1623" s="13">
        <v>129</v>
      </c>
      <c r="G1623" s="13">
        <v>50</v>
      </c>
      <c r="H1623" s="14"/>
      <c r="I1623" s="61">
        <v>8.93</v>
      </c>
      <c r="J1623" s="12">
        <f t="shared" si="104"/>
        <v>0</v>
      </c>
      <c r="K1623" s="11">
        <f t="shared" si="102"/>
        <v>8.93</v>
      </c>
      <c r="L1623" s="70"/>
      <c r="M1623" s="9">
        <f t="shared" si="103"/>
        <v>714.4</v>
      </c>
      <c r="N1623" s="9">
        <f t="shared" si="105"/>
        <v>714.4</v>
      </c>
    </row>
    <row r="1624" spans="1:14" s="8" customFormat="1" ht="31.5">
      <c r="A1624" s="44" t="s">
        <v>3003</v>
      </c>
      <c r="C1624" s="47" t="s">
        <v>3003</v>
      </c>
      <c r="D1624" s="56" t="s">
        <v>3004</v>
      </c>
      <c r="E1624" s="13" t="s">
        <v>143</v>
      </c>
      <c r="F1624" s="13">
        <v>131</v>
      </c>
      <c r="G1624" s="13">
        <v>50</v>
      </c>
      <c r="H1624" s="14"/>
      <c r="I1624" s="61">
        <v>9.32</v>
      </c>
      <c r="J1624" s="12">
        <f t="shared" si="104"/>
        <v>0</v>
      </c>
      <c r="K1624" s="11">
        <f t="shared" si="102"/>
        <v>9.32</v>
      </c>
      <c r="L1624" s="70"/>
      <c r="M1624" s="9">
        <f t="shared" si="103"/>
        <v>745.6</v>
      </c>
      <c r="N1624" s="9">
        <f t="shared" si="105"/>
        <v>745.6</v>
      </c>
    </row>
    <row r="1625" spans="1:14" s="8" customFormat="1" ht="31.5">
      <c r="A1625" s="44" t="s">
        <v>3005</v>
      </c>
      <c r="C1625" s="47" t="s">
        <v>3005</v>
      </c>
      <c r="D1625" s="56" t="s">
        <v>3006</v>
      </c>
      <c r="E1625" s="13" t="s">
        <v>143</v>
      </c>
      <c r="F1625" s="13">
        <v>139</v>
      </c>
      <c r="G1625" s="13">
        <v>50</v>
      </c>
      <c r="H1625" s="14"/>
      <c r="I1625" s="61">
        <v>9.6</v>
      </c>
      <c r="J1625" s="12">
        <f t="shared" si="104"/>
        <v>0</v>
      </c>
      <c r="K1625" s="11">
        <f t="shared" si="102"/>
        <v>9.6</v>
      </c>
      <c r="L1625" s="70"/>
      <c r="M1625" s="9">
        <f t="shared" si="103"/>
        <v>768</v>
      </c>
      <c r="N1625" s="9">
        <f t="shared" si="105"/>
        <v>768</v>
      </c>
    </row>
    <row r="1626" spans="1:14" s="8" customFormat="1" ht="31.5">
      <c r="A1626" s="44" t="s">
        <v>2857</v>
      </c>
      <c r="C1626" s="47" t="s">
        <v>2857</v>
      </c>
      <c r="D1626" s="56" t="s">
        <v>3007</v>
      </c>
      <c r="E1626" s="13" t="s">
        <v>143</v>
      </c>
      <c r="F1626" s="13">
        <v>202</v>
      </c>
      <c r="G1626" s="13">
        <v>50</v>
      </c>
      <c r="H1626" s="14"/>
      <c r="I1626" s="61">
        <v>10.370000000000001</v>
      </c>
      <c r="J1626" s="12">
        <f t="shared" si="104"/>
        <v>0</v>
      </c>
      <c r="K1626" s="11">
        <f t="shared" si="102"/>
        <v>10.370000000000001</v>
      </c>
      <c r="L1626" s="70"/>
      <c r="M1626" s="9">
        <f t="shared" si="103"/>
        <v>829.6</v>
      </c>
      <c r="N1626" s="9">
        <f t="shared" si="105"/>
        <v>829.6</v>
      </c>
    </row>
    <row r="1627" spans="1:14" s="8" customFormat="1" ht="31.5">
      <c r="A1627" s="44" t="s">
        <v>2858</v>
      </c>
      <c r="C1627" s="47" t="s">
        <v>2858</v>
      </c>
      <c r="D1627" s="56" t="s">
        <v>3008</v>
      </c>
      <c r="E1627" s="13" t="s">
        <v>143</v>
      </c>
      <c r="F1627" s="13">
        <v>212</v>
      </c>
      <c r="G1627" s="13">
        <v>50</v>
      </c>
      <c r="H1627" s="14"/>
      <c r="I1627" s="61">
        <v>12</v>
      </c>
      <c r="J1627" s="12">
        <f t="shared" si="104"/>
        <v>0</v>
      </c>
      <c r="K1627" s="11">
        <f t="shared" si="102"/>
        <v>12</v>
      </c>
      <c r="L1627" s="70"/>
      <c r="M1627" s="9">
        <f t="shared" si="103"/>
        <v>960</v>
      </c>
      <c r="N1627" s="9">
        <f t="shared" si="105"/>
        <v>960</v>
      </c>
    </row>
    <row r="1628" spans="1:14" s="8" customFormat="1" ht="31.5">
      <c r="A1628" s="44" t="s">
        <v>2859</v>
      </c>
      <c r="C1628" s="47" t="s">
        <v>2859</v>
      </c>
      <c r="D1628" s="56" t="s">
        <v>3009</v>
      </c>
      <c r="E1628" s="13" t="s">
        <v>143</v>
      </c>
      <c r="F1628" s="13">
        <v>212</v>
      </c>
      <c r="G1628" s="13">
        <v>50</v>
      </c>
      <c r="H1628" s="14"/>
      <c r="I1628" s="61">
        <v>12</v>
      </c>
      <c r="J1628" s="12">
        <f t="shared" si="104"/>
        <v>0</v>
      </c>
      <c r="K1628" s="11">
        <f t="shared" si="102"/>
        <v>12</v>
      </c>
      <c r="L1628" s="70"/>
      <c r="M1628" s="9">
        <f t="shared" si="103"/>
        <v>960</v>
      </c>
      <c r="N1628" s="9">
        <f t="shared" si="105"/>
        <v>960</v>
      </c>
    </row>
    <row r="1629" spans="1:14" s="8" customFormat="1" ht="31.5">
      <c r="A1629" s="44" t="s">
        <v>2860</v>
      </c>
      <c r="C1629" s="47" t="s">
        <v>2860</v>
      </c>
      <c r="D1629" s="56" t="s">
        <v>3010</v>
      </c>
      <c r="E1629" s="13" t="s">
        <v>143</v>
      </c>
      <c r="F1629" s="13">
        <v>231</v>
      </c>
      <c r="G1629" s="13">
        <v>25</v>
      </c>
      <c r="H1629" s="14"/>
      <c r="I1629" s="61">
        <v>13.9</v>
      </c>
      <c r="J1629" s="12">
        <f t="shared" si="104"/>
        <v>0</v>
      </c>
      <c r="K1629" s="11">
        <f t="shared" si="102"/>
        <v>13.9</v>
      </c>
      <c r="L1629" s="70"/>
      <c r="M1629" s="9">
        <f t="shared" si="103"/>
        <v>1112</v>
      </c>
      <c r="N1629" s="9">
        <f t="shared" si="105"/>
        <v>1112</v>
      </c>
    </row>
    <row r="1630" spans="1:14" s="8" customFormat="1" ht="31.5">
      <c r="A1630" s="44" t="s">
        <v>2861</v>
      </c>
      <c r="C1630" s="47" t="s">
        <v>2861</v>
      </c>
      <c r="D1630" s="56" t="s">
        <v>3011</v>
      </c>
      <c r="E1630" s="13" t="s">
        <v>143</v>
      </c>
      <c r="F1630" s="13">
        <v>240</v>
      </c>
      <c r="G1630" s="13">
        <v>25</v>
      </c>
      <c r="H1630" s="14"/>
      <c r="I1630" s="61">
        <v>14.84</v>
      </c>
      <c r="J1630" s="12">
        <f t="shared" si="104"/>
        <v>0</v>
      </c>
      <c r="K1630" s="11">
        <f t="shared" si="102"/>
        <v>14.84</v>
      </c>
      <c r="L1630" s="70"/>
      <c r="M1630" s="9">
        <f t="shared" si="103"/>
        <v>1187.2</v>
      </c>
      <c r="N1630" s="9">
        <f t="shared" si="105"/>
        <v>1187.2</v>
      </c>
    </row>
    <row r="1631" spans="1:14" s="8" customFormat="1" ht="31.5">
      <c r="A1631" s="44" t="s">
        <v>3012</v>
      </c>
      <c r="C1631" s="47" t="s">
        <v>3012</v>
      </c>
      <c r="D1631" s="56" t="s">
        <v>3013</v>
      </c>
      <c r="E1631" s="13" t="s">
        <v>143</v>
      </c>
      <c r="F1631" s="13">
        <v>259</v>
      </c>
      <c r="G1631" s="13">
        <v>25</v>
      </c>
      <c r="H1631" s="14"/>
      <c r="I1631" s="61">
        <v>16.899999999999999</v>
      </c>
      <c r="J1631" s="12">
        <f t="shared" si="104"/>
        <v>0</v>
      </c>
      <c r="K1631" s="11">
        <f t="shared" si="102"/>
        <v>16.899999999999999</v>
      </c>
      <c r="L1631" s="70"/>
      <c r="M1631" s="9">
        <f t="shared" si="103"/>
        <v>1352</v>
      </c>
      <c r="N1631" s="9">
        <f t="shared" si="105"/>
        <v>1352</v>
      </c>
    </row>
    <row r="1632" spans="1:14" s="8" customFormat="1" ht="31.5">
      <c r="A1632" s="44" t="s">
        <v>2862</v>
      </c>
      <c r="C1632" s="47" t="s">
        <v>2862</v>
      </c>
      <c r="D1632" s="56" t="s">
        <v>3014</v>
      </c>
      <c r="E1632" s="13" t="s">
        <v>143</v>
      </c>
      <c r="F1632" s="13">
        <v>257</v>
      </c>
      <c r="G1632" s="13">
        <v>25</v>
      </c>
      <c r="H1632" s="14"/>
      <c r="I1632" s="61">
        <v>16.97</v>
      </c>
      <c r="J1632" s="12">
        <f t="shared" si="104"/>
        <v>0</v>
      </c>
      <c r="K1632" s="11">
        <f t="shared" si="102"/>
        <v>16.97</v>
      </c>
      <c r="L1632" s="70"/>
      <c r="M1632" s="9">
        <f t="shared" si="103"/>
        <v>1357.6000000000001</v>
      </c>
      <c r="N1632" s="9">
        <f t="shared" si="105"/>
        <v>1357.6</v>
      </c>
    </row>
    <row r="1633" spans="1:14" s="8" customFormat="1" ht="31.5">
      <c r="A1633" s="44" t="s">
        <v>2863</v>
      </c>
      <c r="C1633" s="47" t="s">
        <v>2863</v>
      </c>
      <c r="D1633" s="56" t="s">
        <v>3015</v>
      </c>
      <c r="E1633" s="13" t="s">
        <v>143</v>
      </c>
      <c r="F1633" s="13">
        <v>312</v>
      </c>
      <c r="G1633" s="13">
        <v>15</v>
      </c>
      <c r="H1633" s="14"/>
      <c r="I1633" s="61">
        <v>23.04</v>
      </c>
      <c r="J1633" s="12">
        <f t="shared" si="104"/>
        <v>0</v>
      </c>
      <c r="K1633" s="11">
        <f t="shared" si="102"/>
        <v>23.04</v>
      </c>
      <c r="L1633" s="70"/>
      <c r="M1633" s="9">
        <f t="shared" si="103"/>
        <v>1843.2</v>
      </c>
      <c r="N1633" s="9">
        <f t="shared" si="105"/>
        <v>1843.2</v>
      </c>
    </row>
    <row r="1634" spans="1:14" s="8" customFormat="1" ht="31.5">
      <c r="A1634" s="44" t="s">
        <v>3016</v>
      </c>
      <c r="C1634" s="47" t="s">
        <v>3016</v>
      </c>
      <c r="D1634" s="56" t="s">
        <v>3017</v>
      </c>
      <c r="E1634" s="13" t="s">
        <v>143</v>
      </c>
      <c r="F1634" s="13">
        <v>312</v>
      </c>
      <c r="G1634" s="13">
        <v>15</v>
      </c>
      <c r="H1634" s="14"/>
      <c r="I1634" s="61">
        <v>23.93</v>
      </c>
      <c r="J1634" s="12">
        <f t="shared" si="104"/>
        <v>0</v>
      </c>
      <c r="K1634" s="11">
        <f t="shared" si="102"/>
        <v>23.93</v>
      </c>
      <c r="L1634" s="70"/>
      <c r="M1634" s="9">
        <f t="shared" si="103"/>
        <v>1914.4</v>
      </c>
      <c r="N1634" s="9">
        <f t="shared" si="105"/>
        <v>1914.4</v>
      </c>
    </row>
    <row r="1635" spans="1:14" s="8" customFormat="1" ht="31.5">
      <c r="A1635" s="44" t="s">
        <v>2864</v>
      </c>
      <c r="C1635" s="47" t="s">
        <v>2864</v>
      </c>
      <c r="D1635" s="56" t="s">
        <v>3018</v>
      </c>
      <c r="E1635" s="13" t="s">
        <v>143</v>
      </c>
      <c r="F1635" s="13">
        <v>324</v>
      </c>
      <c r="G1635" s="13">
        <v>15</v>
      </c>
      <c r="H1635" s="14"/>
      <c r="I1635" s="61">
        <v>26.14</v>
      </c>
      <c r="J1635" s="12">
        <f t="shared" si="104"/>
        <v>0</v>
      </c>
      <c r="K1635" s="11">
        <f t="shared" si="102"/>
        <v>26.14</v>
      </c>
      <c r="L1635" s="70"/>
      <c r="M1635" s="9">
        <f t="shared" si="103"/>
        <v>2091.1999999999998</v>
      </c>
      <c r="N1635" s="9">
        <f t="shared" si="105"/>
        <v>2091.1999999999998</v>
      </c>
    </row>
    <row r="1636" spans="1:14" s="8" customFormat="1" ht="31.5">
      <c r="A1636" s="44" t="s">
        <v>2865</v>
      </c>
      <c r="C1636" s="47" t="s">
        <v>2865</v>
      </c>
      <c r="D1636" s="56" t="s">
        <v>3019</v>
      </c>
      <c r="E1636" s="13" t="s">
        <v>143</v>
      </c>
      <c r="F1636" s="13">
        <v>490</v>
      </c>
      <c r="G1636" s="13">
        <v>5</v>
      </c>
      <c r="H1636" s="14"/>
      <c r="I1636" s="61">
        <v>28.13</v>
      </c>
      <c r="J1636" s="12">
        <f t="shared" si="104"/>
        <v>0</v>
      </c>
      <c r="K1636" s="11">
        <f t="shared" si="102"/>
        <v>28.13</v>
      </c>
      <c r="L1636" s="70"/>
      <c r="M1636" s="9">
        <f t="shared" si="103"/>
        <v>2250.4</v>
      </c>
      <c r="N1636" s="9">
        <f t="shared" si="105"/>
        <v>2250.4</v>
      </c>
    </row>
    <row r="1637" spans="1:14" s="8" customFormat="1" ht="31.5">
      <c r="A1637" s="44" t="s">
        <v>3020</v>
      </c>
      <c r="C1637" s="47" t="s">
        <v>3020</v>
      </c>
      <c r="D1637" s="56" t="s">
        <v>3021</v>
      </c>
      <c r="E1637" s="13" t="s">
        <v>143</v>
      </c>
      <c r="F1637" s="13">
        <v>523</v>
      </c>
      <c r="G1637" s="13">
        <v>5</v>
      </c>
      <c r="H1637" s="14"/>
      <c r="I1637" s="61">
        <v>31.76</v>
      </c>
      <c r="J1637" s="12">
        <f t="shared" si="104"/>
        <v>0</v>
      </c>
      <c r="K1637" s="11">
        <f t="shared" si="102"/>
        <v>31.76</v>
      </c>
      <c r="L1637" s="70"/>
      <c r="M1637" s="9">
        <f t="shared" si="103"/>
        <v>2540.8000000000002</v>
      </c>
      <c r="N1637" s="9">
        <f t="shared" si="105"/>
        <v>2540.8000000000002</v>
      </c>
    </row>
    <row r="1638" spans="1:14" s="8" customFormat="1" ht="31.5">
      <c r="A1638" s="44" t="s">
        <v>2866</v>
      </c>
      <c r="C1638" s="47" t="s">
        <v>2866</v>
      </c>
      <c r="D1638" s="56" t="s">
        <v>3022</v>
      </c>
      <c r="E1638" s="13" t="s">
        <v>143</v>
      </c>
      <c r="F1638" s="13">
        <v>517</v>
      </c>
      <c r="G1638" s="13">
        <v>5</v>
      </c>
      <c r="H1638" s="14"/>
      <c r="I1638" s="61">
        <v>32.5</v>
      </c>
      <c r="J1638" s="12">
        <f t="shared" si="104"/>
        <v>0</v>
      </c>
      <c r="K1638" s="11">
        <f t="shared" si="102"/>
        <v>32.5</v>
      </c>
      <c r="L1638" s="70"/>
      <c r="M1638" s="9">
        <f t="shared" si="103"/>
        <v>2600</v>
      </c>
      <c r="N1638" s="9">
        <f t="shared" si="105"/>
        <v>2600</v>
      </c>
    </row>
    <row r="1639" spans="1:14" s="8" customFormat="1" ht="31.5">
      <c r="A1639" s="44" t="s">
        <v>2867</v>
      </c>
      <c r="C1639" s="47" t="s">
        <v>2867</v>
      </c>
      <c r="D1639" s="56" t="s">
        <v>3023</v>
      </c>
      <c r="E1639" s="13" t="s">
        <v>143</v>
      </c>
      <c r="F1639" s="13">
        <v>554</v>
      </c>
      <c r="G1639" s="13">
        <v>5</v>
      </c>
      <c r="H1639" s="14"/>
      <c r="I1639" s="61">
        <v>63.08</v>
      </c>
      <c r="J1639" s="12">
        <f t="shared" si="104"/>
        <v>0</v>
      </c>
      <c r="K1639" s="11">
        <f t="shared" si="102"/>
        <v>63.08</v>
      </c>
      <c r="L1639" s="70"/>
      <c r="M1639" s="9">
        <f t="shared" si="103"/>
        <v>5046.4000000000005</v>
      </c>
      <c r="N1639" s="9">
        <f t="shared" si="105"/>
        <v>5046.4000000000005</v>
      </c>
    </row>
    <row r="1640" spans="1:14" s="8" customFormat="1" ht="31.5">
      <c r="A1640" s="44" t="s">
        <v>2868</v>
      </c>
      <c r="C1640" s="47" t="s">
        <v>2868</v>
      </c>
      <c r="D1640" s="56" t="s">
        <v>3024</v>
      </c>
      <c r="E1640" s="13" t="s">
        <v>143</v>
      </c>
      <c r="F1640" s="13">
        <v>715</v>
      </c>
      <c r="G1640" s="13">
        <v>5</v>
      </c>
      <c r="H1640" s="14"/>
      <c r="I1640" s="61">
        <v>61.64</v>
      </c>
      <c r="J1640" s="12">
        <f t="shared" si="104"/>
        <v>0</v>
      </c>
      <c r="K1640" s="11">
        <f t="shared" si="102"/>
        <v>61.64</v>
      </c>
      <c r="L1640" s="70"/>
      <c r="M1640" s="9">
        <f t="shared" si="103"/>
        <v>4931.2</v>
      </c>
      <c r="N1640" s="9">
        <f t="shared" si="105"/>
        <v>4931.2</v>
      </c>
    </row>
    <row r="1641" spans="1:14" s="8" customFormat="1" ht="31.5">
      <c r="A1641" s="44" t="s">
        <v>3025</v>
      </c>
      <c r="C1641" s="47" t="s">
        <v>3025</v>
      </c>
      <c r="D1641" s="56" t="s">
        <v>3026</v>
      </c>
      <c r="E1641" s="13" t="s">
        <v>143</v>
      </c>
      <c r="F1641" s="13">
        <v>730</v>
      </c>
      <c r="G1641" s="13">
        <v>5</v>
      </c>
      <c r="H1641" s="14"/>
      <c r="I1641" s="61">
        <v>72.72</v>
      </c>
      <c r="J1641" s="12">
        <f t="shared" si="104"/>
        <v>0</v>
      </c>
      <c r="K1641" s="11">
        <f t="shared" si="102"/>
        <v>72.72</v>
      </c>
      <c r="L1641" s="70"/>
      <c r="M1641" s="9">
        <f t="shared" si="103"/>
        <v>5817.6</v>
      </c>
      <c r="N1641" s="9">
        <f t="shared" si="105"/>
        <v>5817.6</v>
      </c>
    </row>
    <row r="1642" spans="1:14" s="8" customFormat="1" ht="31.5">
      <c r="A1642" s="44" t="s">
        <v>3027</v>
      </c>
      <c r="C1642" s="47" t="s">
        <v>3027</v>
      </c>
      <c r="D1642" s="56" t="s">
        <v>3028</v>
      </c>
      <c r="E1642" s="13" t="s">
        <v>143</v>
      </c>
      <c r="F1642" s="13">
        <v>80</v>
      </c>
      <c r="G1642" s="13">
        <v>50</v>
      </c>
      <c r="H1642" s="14"/>
      <c r="I1642" s="61">
        <v>4.78</v>
      </c>
      <c r="J1642" s="12">
        <f t="shared" si="104"/>
        <v>0</v>
      </c>
      <c r="K1642" s="11">
        <f t="shared" si="102"/>
        <v>4.78</v>
      </c>
      <c r="L1642" s="70"/>
      <c r="M1642" s="9">
        <f t="shared" si="103"/>
        <v>382.40000000000003</v>
      </c>
      <c r="N1642" s="9">
        <f t="shared" si="105"/>
        <v>382.4</v>
      </c>
    </row>
    <row r="1643" spans="1:14" s="8" customFormat="1" ht="31.5">
      <c r="A1643" s="44" t="s">
        <v>3029</v>
      </c>
      <c r="C1643" s="47" t="s">
        <v>3029</v>
      </c>
      <c r="D1643" s="56" t="s">
        <v>3030</v>
      </c>
      <c r="E1643" s="13" t="s">
        <v>143</v>
      </c>
      <c r="F1643" s="13">
        <v>87</v>
      </c>
      <c r="G1643" s="13">
        <v>50</v>
      </c>
      <c r="H1643" s="14"/>
      <c r="I1643" s="61">
        <v>5.3</v>
      </c>
      <c r="J1643" s="12">
        <f t="shared" si="104"/>
        <v>0</v>
      </c>
      <c r="K1643" s="11">
        <f t="shared" si="102"/>
        <v>5.3</v>
      </c>
      <c r="L1643" s="70"/>
      <c r="M1643" s="9">
        <f t="shared" si="103"/>
        <v>424</v>
      </c>
      <c r="N1643" s="9">
        <f t="shared" si="105"/>
        <v>424</v>
      </c>
    </row>
    <row r="1644" spans="1:14" s="8" customFormat="1" ht="31.5">
      <c r="A1644" s="44" t="s">
        <v>3031</v>
      </c>
      <c r="C1644" s="47" t="s">
        <v>3031</v>
      </c>
      <c r="D1644" s="56" t="s">
        <v>3032</v>
      </c>
      <c r="E1644" s="13" t="s">
        <v>143</v>
      </c>
      <c r="F1644" s="13">
        <v>88</v>
      </c>
      <c r="G1644" s="13">
        <v>50</v>
      </c>
      <c r="H1644" s="14"/>
      <c r="I1644" s="61">
        <v>5.45</v>
      </c>
      <c r="J1644" s="12">
        <f t="shared" si="104"/>
        <v>0</v>
      </c>
      <c r="K1644" s="11">
        <f t="shared" si="102"/>
        <v>5.45</v>
      </c>
      <c r="L1644" s="70"/>
      <c r="M1644" s="9">
        <f t="shared" si="103"/>
        <v>436</v>
      </c>
      <c r="N1644" s="9">
        <f t="shared" si="105"/>
        <v>436</v>
      </c>
    </row>
    <row r="1645" spans="1:14" s="8" customFormat="1" ht="31.5">
      <c r="A1645" s="44" t="s">
        <v>3033</v>
      </c>
      <c r="C1645" s="47" t="s">
        <v>3033</v>
      </c>
      <c r="D1645" s="56" t="s">
        <v>3034</v>
      </c>
      <c r="E1645" s="13" t="s">
        <v>143</v>
      </c>
      <c r="F1645" s="13">
        <v>89</v>
      </c>
      <c r="G1645" s="13">
        <v>50</v>
      </c>
      <c r="H1645" s="14"/>
      <c r="I1645" s="61">
        <v>5.71</v>
      </c>
      <c r="J1645" s="12">
        <f t="shared" si="104"/>
        <v>0</v>
      </c>
      <c r="K1645" s="11">
        <f t="shared" si="102"/>
        <v>5.71</v>
      </c>
      <c r="L1645" s="70"/>
      <c r="M1645" s="9">
        <f t="shared" si="103"/>
        <v>456.8</v>
      </c>
      <c r="N1645" s="9">
        <f t="shared" si="105"/>
        <v>456.8</v>
      </c>
    </row>
    <row r="1646" spans="1:14" s="8" customFormat="1" ht="31.5">
      <c r="A1646" s="44" t="s">
        <v>3035</v>
      </c>
      <c r="C1646" s="47" t="s">
        <v>3035</v>
      </c>
      <c r="D1646" s="56" t="s">
        <v>3036</v>
      </c>
      <c r="E1646" s="13" t="s">
        <v>143</v>
      </c>
      <c r="F1646" s="13">
        <v>95</v>
      </c>
      <c r="G1646" s="13">
        <v>50</v>
      </c>
      <c r="H1646" s="14"/>
      <c r="I1646" s="61">
        <v>6.34</v>
      </c>
      <c r="J1646" s="12">
        <f t="shared" si="104"/>
        <v>0</v>
      </c>
      <c r="K1646" s="11">
        <f t="shared" si="102"/>
        <v>6.34</v>
      </c>
      <c r="L1646" s="70"/>
      <c r="M1646" s="9">
        <f t="shared" si="103"/>
        <v>507.2</v>
      </c>
      <c r="N1646" s="9">
        <f t="shared" si="105"/>
        <v>507.2</v>
      </c>
    </row>
    <row r="1647" spans="1:14" s="8" customFormat="1" ht="31.5">
      <c r="A1647" s="44" t="s">
        <v>3037</v>
      </c>
      <c r="C1647" s="47" t="s">
        <v>3037</v>
      </c>
      <c r="D1647" s="56" t="s">
        <v>3038</v>
      </c>
      <c r="E1647" s="13" t="s">
        <v>143</v>
      </c>
      <c r="F1647" s="13">
        <v>122</v>
      </c>
      <c r="G1647" s="13">
        <v>50</v>
      </c>
      <c r="H1647" s="14"/>
      <c r="I1647" s="61">
        <v>6.96</v>
      </c>
      <c r="J1647" s="12">
        <f t="shared" si="104"/>
        <v>0</v>
      </c>
      <c r="K1647" s="11">
        <f t="shared" si="102"/>
        <v>6.96</v>
      </c>
      <c r="L1647" s="70"/>
      <c r="M1647" s="9">
        <f t="shared" si="103"/>
        <v>556.80000000000007</v>
      </c>
      <c r="N1647" s="9">
        <f t="shared" si="105"/>
        <v>556.80000000000007</v>
      </c>
    </row>
    <row r="1648" spans="1:14" s="8" customFormat="1" ht="31.5">
      <c r="A1648" s="44" t="s">
        <v>3039</v>
      </c>
      <c r="C1648" s="47" t="s">
        <v>3039</v>
      </c>
      <c r="D1648" s="56" t="s">
        <v>3040</v>
      </c>
      <c r="E1648" s="13" t="s">
        <v>143</v>
      </c>
      <c r="F1648" s="13">
        <v>138</v>
      </c>
      <c r="G1648" s="13">
        <v>50</v>
      </c>
      <c r="H1648" s="14"/>
      <c r="I1648" s="61">
        <v>7.9</v>
      </c>
      <c r="J1648" s="12">
        <f t="shared" si="104"/>
        <v>0</v>
      </c>
      <c r="K1648" s="11">
        <f t="shared" si="102"/>
        <v>7.9</v>
      </c>
      <c r="L1648" s="70"/>
      <c r="M1648" s="9">
        <f t="shared" si="103"/>
        <v>632</v>
      </c>
      <c r="N1648" s="9">
        <f t="shared" si="105"/>
        <v>632</v>
      </c>
    </row>
    <row r="1649" spans="1:14" s="8" customFormat="1" ht="31.5">
      <c r="A1649" s="44" t="s">
        <v>3041</v>
      </c>
      <c r="C1649" s="47" t="s">
        <v>3041</v>
      </c>
      <c r="D1649" s="56" t="s">
        <v>3042</v>
      </c>
      <c r="E1649" s="13" t="s">
        <v>143</v>
      </c>
      <c r="F1649" s="13">
        <v>202</v>
      </c>
      <c r="G1649" s="13">
        <v>50</v>
      </c>
      <c r="H1649" s="14"/>
      <c r="I1649" s="61">
        <v>9.32</v>
      </c>
      <c r="J1649" s="12">
        <f t="shared" si="104"/>
        <v>0</v>
      </c>
      <c r="K1649" s="11">
        <f t="shared" si="102"/>
        <v>9.32</v>
      </c>
      <c r="L1649" s="70"/>
      <c r="M1649" s="9">
        <f t="shared" si="103"/>
        <v>745.6</v>
      </c>
      <c r="N1649" s="9">
        <f t="shared" si="105"/>
        <v>745.6</v>
      </c>
    </row>
    <row r="1650" spans="1:14" s="8" customFormat="1" ht="31.5">
      <c r="A1650" s="44" t="s">
        <v>3043</v>
      </c>
      <c r="C1650" s="47" t="s">
        <v>3043</v>
      </c>
      <c r="D1650" s="56" t="s">
        <v>3044</v>
      </c>
      <c r="E1650" s="13" t="s">
        <v>143</v>
      </c>
      <c r="F1650" s="13">
        <v>206</v>
      </c>
      <c r="G1650" s="13">
        <v>50</v>
      </c>
      <c r="H1650" s="14"/>
      <c r="I1650" s="61">
        <v>9.92</v>
      </c>
      <c r="J1650" s="12">
        <f t="shared" si="104"/>
        <v>0</v>
      </c>
      <c r="K1650" s="11">
        <f t="shared" si="102"/>
        <v>9.92</v>
      </c>
      <c r="L1650" s="70"/>
      <c r="M1650" s="9">
        <f t="shared" si="103"/>
        <v>793.6</v>
      </c>
      <c r="N1650" s="9">
        <f t="shared" si="105"/>
        <v>793.6</v>
      </c>
    </row>
    <row r="1651" spans="1:14" s="8" customFormat="1" ht="31.5">
      <c r="A1651" s="44" t="s">
        <v>3045</v>
      </c>
      <c r="C1651" s="47" t="s">
        <v>3045</v>
      </c>
      <c r="D1651" s="56" t="s">
        <v>3046</v>
      </c>
      <c r="E1651" s="13" t="s">
        <v>143</v>
      </c>
      <c r="F1651" s="13">
        <v>216</v>
      </c>
      <c r="G1651" s="13">
        <v>50</v>
      </c>
      <c r="H1651" s="14"/>
      <c r="I1651" s="61">
        <v>10.35</v>
      </c>
      <c r="J1651" s="12">
        <f t="shared" si="104"/>
        <v>0</v>
      </c>
      <c r="K1651" s="11">
        <f t="shared" si="102"/>
        <v>10.35</v>
      </c>
      <c r="L1651" s="70"/>
      <c r="M1651" s="9">
        <f t="shared" si="103"/>
        <v>828</v>
      </c>
      <c r="N1651" s="9">
        <f t="shared" si="105"/>
        <v>828</v>
      </c>
    </row>
    <row r="1652" spans="1:14" s="8" customFormat="1" ht="31.5">
      <c r="A1652" s="44" t="s">
        <v>3047</v>
      </c>
      <c r="C1652" s="47" t="s">
        <v>3047</v>
      </c>
      <c r="D1652" s="56" t="s">
        <v>3048</v>
      </c>
      <c r="E1652" s="13" t="s">
        <v>143</v>
      </c>
      <c r="F1652" s="13">
        <v>222</v>
      </c>
      <c r="G1652" s="13">
        <v>50</v>
      </c>
      <c r="H1652" s="14"/>
      <c r="I1652" s="61">
        <v>10.66</v>
      </c>
      <c r="J1652" s="12">
        <f t="shared" si="104"/>
        <v>0</v>
      </c>
      <c r="K1652" s="11">
        <f t="shared" si="102"/>
        <v>10.66</v>
      </c>
      <c r="L1652" s="70"/>
      <c r="M1652" s="9">
        <f t="shared" si="103"/>
        <v>852.80000000000007</v>
      </c>
      <c r="N1652" s="9">
        <f t="shared" si="105"/>
        <v>852.8</v>
      </c>
    </row>
    <row r="1653" spans="1:14" s="8" customFormat="1" ht="31.5">
      <c r="A1653" s="44" t="s">
        <v>3049</v>
      </c>
      <c r="C1653" s="47" t="s">
        <v>3049</v>
      </c>
      <c r="D1653" s="56" t="s">
        <v>3050</v>
      </c>
      <c r="E1653" s="13" t="s">
        <v>143</v>
      </c>
      <c r="F1653" s="13">
        <v>239</v>
      </c>
      <c r="G1653" s="13">
        <v>25</v>
      </c>
      <c r="H1653" s="14"/>
      <c r="I1653" s="61">
        <v>11.21</v>
      </c>
      <c r="J1653" s="12">
        <f t="shared" si="104"/>
        <v>0</v>
      </c>
      <c r="K1653" s="11">
        <f t="shared" si="102"/>
        <v>11.21</v>
      </c>
      <c r="L1653" s="70"/>
      <c r="M1653" s="9">
        <f t="shared" si="103"/>
        <v>896.80000000000007</v>
      </c>
      <c r="N1653" s="9">
        <f t="shared" si="105"/>
        <v>896.8</v>
      </c>
    </row>
    <row r="1654" spans="1:14" s="8" customFormat="1" ht="31.5">
      <c r="A1654" s="44" t="s">
        <v>3051</v>
      </c>
      <c r="C1654" s="47" t="s">
        <v>3051</v>
      </c>
      <c r="D1654" s="56" t="s">
        <v>3052</v>
      </c>
      <c r="E1654" s="13" t="s">
        <v>143</v>
      </c>
      <c r="F1654" s="13">
        <v>241</v>
      </c>
      <c r="G1654" s="13">
        <v>25</v>
      </c>
      <c r="H1654" s="14"/>
      <c r="I1654" s="61">
        <v>11.67</v>
      </c>
      <c r="J1654" s="12">
        <f t="shared" si="104"/>
        <v>0</v>
      </c>
      <c r="K1654" s="11">
        <f t="shared" si="102"/>
        <v>11.67</v>
      </c>
      <c r="L1654" s="70"/>
      <c r="M1654" s="9">
        <f t="shared" si="103"/>
        <v>933.6</v>
      </c>
      <c r="N1654" s="9">
        <f t="shared" si="105"/>
        <v>933.6</v>
      </c>
    </row>
    <row r="1655" spans="1:14" s="8" customFormat="1" ht="31.5">
      <c r="A1655" s="44" t="s">
        <v>3053</v>
      </c>
      <c r="C1655" s="47" t="s">
        <v>3053</v>
      </c>
      <c r="D1655" s="56" t="s">
        <v>3054</v>
      </c>
      <c r="E1655" s="13" t="s">
        <v>143</v>
      </c>
      <c r="F1655" s="13">
        <v>253</v>
      </c>
      <c r="G1655" s="13">
        <v>25</v>
      </c>
      <c r="H1655" s="14"/>
      <c r="I1655" s="61">
        <v>12.34</v>
      </c>
      <c r="J1655" s="12">
        <f t="shared" si="104"/>
        <v>0</v>
      </c>
      <c r="K1655" s="11">
        <f t="shared" si="102"/>
        <v>12.34</v>
      </c>
      <c r="L1655" s="70"/>
      <c r="M1655" s="9">
        <f t="shared" si="103"/>
        <v>987.2</v>
      </c>
      <c r="N1655" s="9">
        <f t="shared" si="105"/>
        <v>987.2</v>
      </c>
    </row>
    <row r="1656" spans="1:14" s="8" customFormat="1" ht="31.5">
      <c r="A1656" s="44" t="s">
        <v>3055</v>
      </c>
      <c r="C1656" s="47" t="s">
        <v>3055</v>
      </c>
      <c r="D1656" s="56" t="s">
        <v>3056</v>
      </c>
      <c r="E1656" s="13" t="s">
        <v>143</v>
      </c>
      <c r="F1656" s="13">
        <v>288</v>
      </c>
      <c r="G1656" s="13">
        <v>25</v>
      </c>
      <c r="H1656" s="14"/>
      <c r="I1656" s="61">
        <v>15.120000000000001</v>
      </c>
      <c r="J1656" s="12">
        <f t="shared" si="104"/>
        <v>0</v>
      </c>
      <c r="K1656" s="11">
        <f t="shared" si="102"/>
        <v>15.120000000000001</v>
      </c>
      <c r="L1656" s="70"/>
      <c r="M1656" s="9">
        <f t="shared" si="103"/>
        <v>1209.6000000000001</v>
      </c>
      <c r="N1656" s="9">
        <f t="shared" si="105"/>
        <v>1209.6000000000001</v>
      </c>
    </row>
    <row r="1657" spans="1:14" s="8" customFormat="1" ht="31.5">
      <c r="A1657" s="44" t="s">
        <v>3057</v>
      </c>
      <c r="C1657" s="47" t="s">
        <v>3057</v>
      </c>
      <c r="D1657" s="56" t="s">
        <v>3058</v>
      </c>
      <c r="E1657" s="13" t="s">
        <v>143</v>
      </c>
      <c r="F1657" s="13">
        <v>310</v>
      </c>
      <c r="G1657" s="13">
        <v>25</v>
      </c>
      <c r="H1657" s="14"/>
      <c r="I1657" s="61">
        <v>16.760000000000002</v>
      </c>
      <c r="J1657" s="12">
        <f t="shared" si="104"/>
        <v>0</v>
      </c>
      <c r="K1657" s="11">
        <f t="shared" si="102"/>
        <v>16.760000000000002</v>
      </c>
      <c r="L1657" s="70"/>
      <c r="M1657" s="9">
        <f t="shared" si="103"/>
        <v>1340.8</v>
      </c>
      <c r="N1657" s="9">
        <f t="shared" si="105"/>
        <v>1340.8</v>
      </c>
    </row>
    <row r="1658" spans="1:14" s="8" customFormat="1" ht="31.5">
      <c r="A1658" s="44" t="s">
        <v>3059</v>
      </c>
      <c r="C1658" s="47" t="s">
        <v>3059</v>
      </c>
      <c r="D1658" s="56" t="s">
        <v>3060</v>
      </c>
      <c r="E1658" s="13" t="s">
        <v>143</v>
      </c>
      <c r="F1658" s="13">
        <v>329</v>
      </c>
      <c r="G1658" s="13">
        <v>25</v>
      </c>
      <c r="H1658" s="14"/>
      <c r="I1658" s="61">
        <v>17.91</v>
      </c>
      <c r="J1658" s="12">
        <f t="shared" si="104"/>
        <v>0</v>
      </c>
      <c r="K1658" s="11">
        <f t="shared" si="102"/>
        <v>17.91</v>
      </c>
      <c r="L1658" s="70"/>
      <c r="M1658" s="9">
        <f t="shared" si="103"/>
        <v>1432.8</v>
      </c>
      <c r="N1658" s="9">
        <f t="shared" si="105"/>
        <v>1432.8</v>
      </c>
    </row>
    <row r="1659" spans="1:14" s="8" customFormat="1" ht="31.5">
      <c r="A1659" s="44" t="s">
        <v>3061</v>
      </c>
      <c r="C1659" s="47" t="s">
        <v>3061</v>
      </c>
      <c r="D1659" s="56" t="s">
        <v>3062</v>
      </c>
      <c r="E1659" s="13" t="s">
        <v>143</v>
      </c>
      <c r="F1659" s="13">
        <v>362</v>
      </c>
      <c r="G1659" s="13">
        <v>15</v>
      </c>
      <c r="H1659" s="14"/>
      <c r="I1659" s="61">
        <v>26.79</v>
      </c>
      <c r="J1659" s="12">
        <f t="shared" si="104"/>
        <v>0</v>
      </c>
      <c r="K1659" s="11">
        <f t="shared" si="102"/>
        <v>26.79</v>
      </c>
      <c r="L1659" s="70"/>
      <c r="M1659" s="9">
        <f t="shared" si="103"/>
        <v>2143.1999999999998</v>
      </c>
      <c r="N1659" s="9">
        <f t="shared" si="105"/>
        <v>2143.1999999999998</v>
      </c>
    </row>
    <row r="1660" spans="1:14" s="8" customFormat="1" ht="31.5">
      <c r="A1660" s="44" t="s">
        <v>3063</v>
      </c>
      <c r="C1660" s="47" t="s">
        <v>3063</v>
      </c>
      <c r="D1660" s="56" t="s">
        <v>3064</v>
      </c>
      <c r="E1660" s="13" t="s">
        <v>143</v>
      </c>
      <c r="F1660" s="13">
        <v>531</v>
      </c>
      <c r="G1660" s="13">
        <v>5</v>
      </c>
      <c r="H1660" s="14"/>
      <c r="I1660" s="61">
        <v>33.24</v>
      </c>
      <c r="J1660" s="12">
        <f t="shared" si="104"/>
        <v>0</v>
      </c>
      <c r="K1660" s="11">
        <f t="shared" si="102"/>
        <v>33.24</v>
      </c>
      <c r="L1660" s="70"/>
      <c r="M1660" s="9">
        <f t="shared" si="103"/>
        <v>2659.2000000000003</v>
      </c>
      <c r="N1660" s="9">
        <f t="shared" si="105"/>
        <v>2659.2</v>
      </c>
    </row>
    <row r="1661" spans="1:14" s="8" customFormat="1" ht="31.5">
      <c r="A1661" s="44" t="s">
        <v>3065</v>
      </c>
      <c r="C1661" s="47" t="s">
        <v>3065</v>
      </c>
      <c r="D1661" s="56" t="s">
        <v>3066</v>
      </c>
      <c r="E1661" s="13" t="s">
        <v>143</v>
      </c>
      <c r="F1661" s="13">
        <v>543</v>
      </c>
      <c r="G1661" s="13">
        <v>5</v>
      </c>
      <c r="H1661" s="14"/>
      <c r="I1661" s="61">
        <v>36.840000000000003</v>
      </c>
      <c r="J1661" s="12">
        <f t="shared" si="104"/>
        <v>0</v>
      </c>
      <c r="K1661" s="11">
        <f t="shared" si="102"/>
        <v>36.840000000000003</v>
      </c>
      <c r="L1661" s="70"/>
      <c r="M1661" s="9">
        <f t="shared" si="103"/>
        <v>2947.2000000000003</v>
      </c>
      <c r="N1661" s="9">
        <f t="shared" si="105"/>
        <v>2947.2</v>
      </c>
    </row>
    <row r="1662" spans="1:14" s="8" customFormat="1" ht="31.5">
      <c r="A1662" s="44" t="s">
        <v>3067</v>
      </c>
      <c r="C1662" s="47" t="s">
        <v>3067</v>
      </c>
      <c r="D1662" s="56" t="s">
        <v>3068</v>
      </c>
      <c r="E1662" s="13" t="s">
        <v>143</v>
      </c>
      <c r="F1662" s="13">
        <v>610</v>
      </c>
      <c r="G1662" s="13">
        <v>5</v>
      </c>
      <c r="H1662" s="14"/>
      <c r="I1662" s="61">
        <v>38.76</v>
      </c>
      <c r="J1662" s="12">
        <f t="shared" si="104"/>
        <v>0</v>
      </c>
      <c r="K1662" s="11">
        <f t="shared" si="102"/>
        <v>38.76</v>
      </c>
      <c r="L1662" s="70"/>
      <c r="M1662" s="9">
        <f t="shared" si="103"/>
        <v>3100.8</v>
      </c>
      <c r="N1662" s="9">
        <f t="shared" si="105"/>
        <v>3100.8</v>
      </c>
    </row>
    <row r="1663" spans="1:14" s="8" customFormat="1" ht="31.5">
      <c r="A1663" s="44" t="s">
        <v>3069</v>
      </c>
      <c r="C1663" s="47" t="s">
        <v>3069</v>
      </c>
      <c r="D1663" s="56" t="s">
        <v>3070</v>
      </c>
      <c r="E1663" s="13" t="s">
        <v>143</v>
      </c>
      <c r="F1663" s="13">
        <v>650</v>
      </c>
      <c r="G1663" s="13">
        <v>5</v>
      </c>
      <c r="H1663" s="14"/>
      <c r="I1663" s="61">
        <v>39.6</v>
      </c>
      <c r="J1663" s="12">
        <f t="shared" si="104"/>
        <v>0</v>
      </c>
      <c r="K1663" s="11">
        <f t="shared" si="102"/>
        <v>39.6</v>
      </c>
      <c r="L1663" s="70"/>
      <c r="M1663" s="9">
        <f t="shared" si="103"/>
        <v>3168</v>
      </c>
      <c r="N1663" s="9">
        <f t="shared" si="105"/>
        <v>3168</v>
      </c>
    </row>
    <row r="1664" spans="1:14" s="8" customFormat="1" ht="31.5">
      <c r="A1664" s="44" t="s">
        <v>3071</v>
      </c>
      <c r="C1664" s="47" t="s">
        <v>3071</v>
      </c>
      <c r="D1664" s="56" t="s">
        <v>3072</v>
      </c>
      <c r="E1664" s="13" t="s">
        <v>143</v>
      </c>
      <c r="F1664" s="13">
        <v>134</v>
      </c>
      <c r="G1664" s="13">
        <v>50</v>
      </c>
      <c r="H1664" s="14"/>
      <c r="I1664" s="61">
        <v>6.82</v>
      </c>
      <c r="J1664" s="12">
        <f t="shared" si="104"/>
        <v>0</v>
      </c>
      <c r="K1664" s="11">
        <f t="shared" si="102"/>
        <v>6.82</v>
      </c>
      <c r="L1664" s="70"/>
      <c r="M1664" s="9">
        <f t="shared" si="103"/>
        <v>545.6</v>
      </c>
      <c r="N1664" s="9">
        <f t="shared" si="105"/>
        <v>545.6</v>
      </c>
    </row>
    <row r="1665" spans="1:14" s="8" customFormat="1" ht="31.5">
      <c r="A1665" s="44" t="s">
        <v>3073</v>
      </c>
      <c r="C1665" s="47" t="s">
        <v>3073</v>
      </c>
      <c r="D1665" s="56" t="s">
        <v>3074</v>
      </c>
      <c r="E1665" s="13" t="s">
        <v>143</v>
      </c>
      <c r="F1665" s="13">
        <v>135</v>
      </c>
      <c r="G1665" s="13">
        <v>50</v>
      </c>
      <c r="H1665" s="14"/>
      <c r="I1665" s="61">
        <v>6.87</v>
      </c>
      <c r="J1665" s="12">
        <f t="shared" si="104"/>
        <v>0</v>
      </c>
      <c r="K1665" s="11">
        <f t="shared" si="102"/>
        <v>6.87</v>
      </c>
      <c r="L1665" s="70"/>
      <c r="M1665" s="9">
        <f t="shared" si="103"/>
        <v>549.6</v>
      </c>
      <c r="N1665" s="9">
        <f t="shared" si="105"/>
        <v>549.6</v>
      </c>
    </row>
    <row r="1666" spans="1:14" s="8" customFormat="1" ht="31.5">
      <c r="A1666" s="44" t="s">
        <v>2843</v>
      </c>
      <c r="C1666" s="47" t="s">
        <v>2843</v>
      </c>
      <c r="D1666" s="56" t="s">
        <v>3075</v>
      </c>
      <c r="E1666" s="13" t="s">
        <v>143</v>
      </c>
      <c r="F1666" s="13">
        <v>136</v>
      </c>
      <c r="G1666" s="13">
        <v>50</v>
      </c>
      <c r="H1666" s="14"/>
      <c r="I1666" s="61">
        <v>7.15</v>
      </c>
      <c r="J1666" s="12">
        <f t="shared" si="104"/>
        <v>0</v>
      </c>
      <c r="K1666" s="11">
        <f t="shared" si="102"/>
        <v>7.15</v>
      </c>
      <c r="L1666" s="70"/>
      <c r="M1666" s="9">
        <f t="shared" si="103"/>
        <v>572</v>
      </c>
      <c r="N1666" s="9">
        <f t="shared" si="105"/>
        <v>572</v>
      </c>
    </row>
    <row r="1667" spans="1:14" s="8" customFormat="1" ht="31.5">
      <c r="A1667" s="44" t="s">
        <v>2844</v>
      </c>
      <c r="C1667" s="47" t="s">
        <v>2844</v>
      </c>
      <c r="D1667" s="56" t="s">
        <v>3076</v>
      </c>
      <c r="E1667" s="13" t="s">
        <v>143</v>
      </c>
      <c r="F1667" s="13">
        <v>146</v>
      </c>
      <c r="G1667" s="13">
        <v>50</v>
      </c>
      <c r="H1667" s="14"/>
      <c r="I1667" s="61">
        <v>7.2</v>
      </c>
      <c r="J1667" s="12">
        <f t="shared" si="104"/>
        <v>0</v>
      </c>
      <c r="K1667" s="11">
        <f t="shared" si="102"/>
        <v>7.2</v>
      </c>
      <c r="L1667" s="70"/>
      <c r="M1667" s="9">
        <f t="shared" si="103"/>
        <v>576</v>
      </c>
      <c r="N1667" s="9">
        <f t="shared" si="105"/>
        <v>576</v>
      </c>
    </row>
    <row r="1668" spans="1:14" s="8" customFormat="1" ht="31.5">
      <c r="A1668" s="44" t="s">
        <v>2845</v>
      </c>
      <c r="C1668" s="47" t="s">
        <v>2845</v>
      </c>
      <c r="D1668" s="56" t="s">
        <v>3077</v>
      </c>
      <c r="E1668" s="13" t="s">
        <v>143</v>
      </c>
      <c r="F1668" s="13">
        <v>208</v>
      </c>
      <c r="G1668" s="13">
        <v>50</v>
      </c>
      <c r="H1668" s="14"/>
      <c r="I1668" s="61">
        <v>7.92</v>
      </c>
      <c r="J1668" s="12">
        <f t="shared" si="104"/>
        <v>0</v>
      </c>
      <c r="K1668" s="11">
        <f t="shared" si="102"/>
        <v>7.92</v>
      </c>
      <c r="L1668" s="70"/>
      <c r="M1668" s="9">
        <f t="shared" si="103"/>
        <v>633.6</v>
      </c>
      <c r="N1668" s="9">
        <f t="shared" si="105"/>
        <v>633.6</v>
      </c>
    </row>
    <row r="1669" spans="1:14" s="8" customFormat="1" ht="31.5">
      <c r="A1669" s="44" t="s">
        <v>2846</v>
      </c>
      <c r="C1669" s="47" t="s">
        <v>2846</v>
      </c>
      <c r="D1669" s="56" t="s">
        <v>3078</v>
      </c>
      <c r="E1669" s="13" t="s">
        <v>143</v>
      </c>
      <c r="F1669" s="13">
        <v>210</v>
      </c>
      <c r="G1669" s="13">
        <v>50</v>
      </c>
      <c r="H1669" s="14"/>
      <c r="I1669" s="61">
        <v>8.31</v>
      </c>
      <c r="J1669" s="12">
        <f t="shared" si="104"/>
        <v>0</v>
      </c>
      <c r="K1669" s="11">
        <f t="shared" si="102"/>
        <v>8.31</v>
      </c>
      <c r="L1669" s="70"/>
      <c r="M1669" s="9">
        <f t="shared" si="103"/>
        <v>664.80000000000007</v>
      </c>
      <c r="N1669" s="9">
        <f t="shared" si="105"/>
        <v>664.8</v>
      </c>
    </row>
    <row r="1670" spans="1:14" s="8" customFormat="1" ht="31.5">
      <c r="A1670" s="44" t="s">
        <v>2847</v>
      </c>
      <c r="C1670" s="47" t="s">
        <v>2847</v>
      </c>
      <c r="D1670" s="56" t="s">
        <v>3079</v>
      </c>
      <c r="E1670" s="13" t="s">
        <v>143</v>
      </c>
      <c r="F1670" s="13">
        <v>220</v>
      </c>
      <c r="G1670" s="13">
        <v>50</v>
      </c>
      <c r="H1670" s="14"/>
      <c r="I1670" s="61">
        <v>9.24</v>
      </c>
      <c r="J1670" s="12">
        <f t="shared" si="104"/>
        <v>0</v>
      </c>
      <c r="K1670" s="11">
        <f t="shared" si="102"/>
        <v>9.24</v>
      </c>
      <c r="L1670" s="70"/>
      <c r="M1670" s="9">
        <f t="shared" si="103"/>
        <v>739.2</v>
      </c>
      <c r="N1670" s="9">
        <f t="shared" si="105"/>
        <v>739.2</v>
      </c>
    </row>
    <row r="1671" spans="1:14" s="8" customFormat="1" ht="31.5">
      <c r="A1671" s="44" t="s">
        <v>2848</v>
      </c>
      <c r="C1671" s="47" t="s">
        <v>2848</v>
      </c>
      <c r="D1671" s="56" t="s">
        <v>3080</v>
      </c>
      <c r="E1671" s="13" t="s">
        <v>143</v>
      </c>
      <c r="F1671" s="13">
        <v>242</v>
      </c>
      <c r="G1671" s="13">
        <v>25</v>
      </c>
      <c r="H1671" s="14"/>
      <c r="I1671" s="61">
        <v>11.09</v>
      </c>
      <c r="J1671" s="12">
        <f t="shared" si="104"/>
        <v>0</v>
      </c>
      <c r="K1671" s="11">
        <f t="shared" si="102"/>
        <v>11.09</v>
      </c>
      <c r="L1671" s="70"/>
      <c r="M1671" s="9">
        <f t="shared" si="103"/>
        <v>887.2</v>
      </c>
      <c r="N1671" s="9">
        <f t="shared" si="105"/>
        <v>887.2</v>
      </c>
    </row>
    <row r="1672" spans="1:14" s="8" customFormat="1" ht="31.5">
      <c r="A1672" s="44" t="s">
        <v>3081</v>
      </c>
      <c r="C1672" s="47" t="s">
        <v>3081</v>
      </c>
      <c r="D1672" s="56" t="s">
        <v>3082</v>
      </c>
      <c r="E1672" s="13" t="s">
        <v>143</v>
      </c>
      <c r="F1672" s="13">
        <v>253</v>
      </c>
      <c r="G1672" s="13">
        <v>25</v>
      </c>
      <c r="H1672" s="14"/>
      <c r="I1672" s="61">
        <v>11.55</v>
      </c>
      <c r="J1672" s="12">
        <f t="shared" si="104"/>
        <v>0</v>
      </c>
      <c r="K1672" s="11">
        <f t="shared" si="102"/>
        <v>11.55</v>
      </c>
      <c r="L1672" s="70"/>
      <c r="M1672" s="9">
        <f t="shared" si="103"/>
        <v>924</v>
      </c>
      <c r="N1672" s="9">
        <f t="shared" si="105"/>
        <v>924</v>
      </c>
    </row>
    <row r="1673" spans="1:14" s="8" customFormat="1" ht="31.5">
      <c r="A1673" s="44" t="s">
        <v>3083</v>
      </c>
      <c r="C1673" s="47" t="s">
        <v>3083</v>
      </c>
      <c r="D1673" s="56" t="s">
        <v>3084</v>
      </c>
      <c r="E1673" s="13" t="s">
        <v>143</v>
      </c>
      <c r="F1673" s="13">
        <v>255</v>
      </c>
      <c r="G1673" s="13">
        <v>25</v>
      </c>
      <c r="H1673" s="14"/>
      <c r="I1673" s="61">
        <v>12.39</v>
      </c>
      <c r="J1673" s="12">
        <f t="shared" si="104"/>
        <v>0</v>
      </c>
      <c r="K1673" s="11">
        <f t="shared" si="102"/>
        <v>12.39</v>
      </c>
      <c r="L1673" s="70"/>
      <c r="M1673" s="9">
        <f t="shared" si="103"/>
        <v>991.2</v>
      </c>
      <c r="N1673" s="9">
        <f t="shared" si="105"/>
        <v>991.2</v>
      </c>
    </row>
    <row r="1674" spans="1:14" s="8" customFormat="1" ht="31.5">
      <c r="A1674" s="44" t="s">
        <v>2849</v>
      </c>
      <c r="C1674" s="47" t="s">
        <v>2849</v>
      </c>
      <c r="D1674" s="56" t="s">
        <v>3085</v>
      </c>
      <c r="E1674" s="13" t="s">
        <v>143</v>
      </c>
      <c r="F1674" s="13">
        <v>269</v>
      </c>
      <c r="G1674" s="13">
        <v>25</v>
      </c>
      <c r="H1674" s="14"/>
      <c r="I1674" s="61">
        <v>12.6</v>
      </c>
      <c r="J1674" s="12">
        <f t="shared" si="104"/>
        <v>0</v>
      </c>
      <c r="K1674" s="11">
        <f t="shared" si="102"/>
        <v>12.6</v>
      </c>
      <c r="L1674" s="70"/>
      <c r="M1674" s="9">
        <f t="shared" si="103"/>
        <v>1008</v>
      </c>
      <c r="N1674" s="9">
        <f t="shared" si="105"/>
        <v>1008</v>
      </c>
    </row>
    <row r="1675" spans="1:14" s="8" customFormat="1" ht="31.5">
      <c r="A1675" s="44" t="s">
        <v>3086</v>
      </c>
      <c r="C1675" s="47" t="s">
        <v>3086</v>
      </c>
      <c r="D1675" s="56" t="s">
        <v>3087</v>
      </c>
      <c r="E1675" s="13" t="s">
        <v>143</v>
      </c>
      <c r="F1675" s="13">
        <v>272</v>
      </c>
      <c r="G1675" s="13">
        <v>25</v>
      </c>
      <c r="H1675" s="14"/>
      <c r="I1675" s="61">
        <v>14.09</v>
      </c>
      <c r="J1675" s="12">
        <f t="shared" si="104"/>
        <v>0</v>
      </c>
      <c r="K1675" s="11">
        <f t="shared" si="102"/>
        <v>14.09</v>
      </c>
      <c r="L1675" s="70"/>
      <c r="M1675" s="9">
        <f t="shared" si="103"/>
        <v>1127.2</v>
      </c>
      <c r="N1675" s="9">
        <f t="shared" si="105"/>
        <v>1127.2</v>
      </c>
    </row>
    <row r="1676" spans="1:14" s="8" customFormat="1" ht="31.5">
      <c r="A1676" s="44" t="s">
        <v>3088</v>
      </c>
      <c r="C1676" s="47" t="s">
        <v>3088</v>
      </c>
      <c r="D1676" s="56" t="s">
        <v>3089</v>
      </c>
      <c r="E1676" s="13" t="s">
        <v>143</v>
      </c>
      <c r="F1676" s="13">
        <v>289</v>
      </c>
      <c r="G1676" s="13">
        <v>25</v>
      </c>
      <c r="H1676" s="14"/>
      <c r="I1676" s="61">
        <v>15</v>
      </c>
      <c r="J1676" s="12">
        <f t="shared" si="104"/>
        <v>0</v>
      </c>
      <c r="K1676" s="11">
        <f t="shared" si="102"/>
        <v>15</v>
      </c>
      <c r="L1676" s="70"/>
      <c r="M1676" s="9">
        <f t="shared" si="103"/>
        <v>1200</v>
      </c>
      <c r="N1676" s="9">
        <f t="shared" si="105"/>
        <v>1200</v>
      </c>
    </row>
    <row r="1677" spans="1:14" s="8" customFormat="1" ht="31.5">
      <c r="A1677" s="44" t="s">
        <v>2850</v>
      </c>
      <c r="C1677" s="47" t="s">
        <v>2850</v>
      </c>
      <c r="D1677" s="56" t="s">
        <v>3090</v>
      </c>
      <c r="E1677" s="13" t="s">
        <v>143</v>
      </c>
      <c r="F1677" s="13">
        <v>292</v>
      </c>
      <c r="G1677" s="13">
        <v>25</v>
      </c>
      <c r="H1677" s="14"/>
      <c r="I1677" s="61">
        <v>15.15</v>
      </c>
      <c r="J1677" s="12">
        <f t="shared" si="104"/>
        <v>0</v>
      </c>
      <c r="K1677" s="11">
        <f t="shared" ref="K1677:K1740" si="106">I1677*((100-J1677)/100)</f>
        <v>15.15</v>
      </c>
      <c r="L1677" s="70"/>
      <c r="M1677" s="9">
        <f t="shared" ref="M1677:M1740" si="107">_xlfn.CEILING.MATH(I1677*$N$2,0.02)</f>
        <v>1212</v>
      </c>
      <c r="N1677" s="9">
        <f t="shared" si="105"/>
        <v>1212</v>
      </c>
    </row>
    <row r="1678" spans="1:14" s="8" customFormat="1" ht="31.5">
      <c r="A1678" s="44" t="s">
        <v>2851</v>
      </c>
      <c r="C1678" s="47" t="s">
        <v>2851</v>
      </c>
      <c r="D1678" s="56" t="s">
        <v>3091</v>
      </c>
      <c r="E1678" s="13" t="s">
        <v>143</v>
      </c>
      <c r="F1678" s="13">
        <v>329</v>
      </c>
      <c r="G1678" s="13">
        <v>15</v>
      </c>
      <c r="H1678" s="14"/>
      <c r="I1678" s="61">
        <v>18.080000000000002</v>
      </c>
      <c r="J1678" s="12">
        <f t="shared" si="104"/>
        <v>0</v>
      </c>
      <c r="K1678" s="11">
        <f t="shared" si="106"/>
        <v>18.080000000000002</v>
      </c>
      <c r="L1678" s="70"/>
      <c r="M1678" s="9">
        <f t="shared" si="107"/>
        <v>1446.4</v>
      </c>
      <c r="N1678" s="9">
        <f t="shared" si="105"/>
        <v>1446.4</v>
      </c>
    </row>
    <row r="1679" spans="1:14" s="8" customFormat="1" ht="31.5">
      <c r="A1679" s="44" t="s">
        <v>3092</v>
      </c>
      <c r="C1679" s="47" t="s">
        <v>3092</v>
      </c>
      <c r="D1679" s="56" t="s">
        <v>3093</v>
      </c>
      <c r="E1679" s="13" t="s">
        <v>143</v>
      </c>
      <c r="F1679" s="13">
        <v>344</v>
      </c>
      <c r="G1679" s="13">
        <v>15</v>
      </c>
      <c r="H1679" s="14"/>
      <c r="I1679" s="61">
        <v>21.580000000000002</v>
      </c>
      <c r="J1679" s="12">
        <f t="shared" si="104"/>
        <v>0</v>
      </c>
      <c r="K1679" s="11">
        <f t="shared" si="106"/>
        <v>21.580000000000002</v>
      </c>
      <c r="L1679" s="70"/>
      <c r="M1679" s="9">
        <f t="shared" si="107"/>
        <v>1726.4</v>
      </c>
      <c r="N1679" s="9">
        <f t="shared" si="105"/>
        <v>1726.4</v>
      </c>
    </row>
    <row r="1680" spans="1:14" s="8" customFormat="1" ht="31.5">
      <c r="A1680" s="44" t="s">
        <v>3094</v>
      </c>
      <c r="C1680" s="47" t="s">
        <v>3094</v>
      </c>
      <c r="D1680" s="56" t="s">
        <v>3095</v>
      </c>
      <c r="E1680" s="13" t="s">
        <v>143</v>
      </c>
      <c r="F1680" s="13">
        <v>484</v>
      </c>
      <c r="G1680" s="13">
        <v>15</v>
      </c>
      <c r="H1680" s="14"/>
      <c r="I1680" s="61">
        <v>23.28</v>
      </c>
      <c r="J1680" s="12">
        <f t="shared" si="104"/>
        <v>0</v>
      </c>
      <c r="K1680" s="11">
        <f t="shared" si="106"/>
        <v>23.28</v>
      </c>
      <c r="L1680" s="70"/>
      <c r="M1680" s="9">
        <f t="shared" si="107"/>
        <v>1862.4</v>
      </c>
      <c r="N1680" s="9">
        <f t="shared" si="105"/>
        <v>1862.4</v>
      </c>
    </row>
    <row r="1681" spans="1:14" s="8" customFormat="1" ht="31.5">
      <c r="A1681" s="44" t="s">
        <v>2852</v>
      </c>
      <c r="C1681" s="47" t="s">
        <v>2852</v>
      </c>
      <c r="D1681" s="56" t="s">
        <v>3096</v>
      </c>
      <c r="E1681" s="13" t="s">
        <v>143</v>
      </c>
      <c r="F1681" s="13">
        <v>563</v>
      </c>
      <c r="G1681" s="13">
        <v>15</v>
      </c>
      <c r="H1681" s="14"/>
      <c r="I1681" s="61">
        <v>32.910000000000004</v>
      </c>
      <c r="J1681" s="12">
        <f t="shared" ref="J1681:J1744" si="108">$J$13</f>
        <v>0</v>
      </c>
      <c r="K1681" s="11">
        <f t="shared" si="106"/>
        <v>32.910000000000004</v>
      </c>
      <c r="L1681" s="70"/>
      <c r="M1681" s="9">
        <f t="shared" si="107"/>
        <v>2632.8</v>
      </c>
      <c r="N1681" s="9">
        <f t="shared" si="105"/>
        <v>2632.8</v>
      </c>
    </row>
    <row r="1682" spans="1:14" s="8" customFormat="1" ht="31.5">
      <c r="A1682" s="44" t="s">
        <v>3097</v>
      </c>
      <c r="C1682" s="47" t="s">
        <v>3097</v>
      </c>
      <c r="D1682" s="56" t="s">
        <v>3098</v>
      </c>
      <c r="E1682" s="13" t="s">
        <v>143</v>
      </c>
      <c r="F1682" s="13">
        <v>596</v>
      </c>
      <c r="G1682" s="13">
        <v>5</v>
      </c>
      <c r="H1682" s="14"/>
      <c r="I1682" s="61">
        <v>40.47</v>
      </c>
      <c r="J1682" s="12">
        <f t="shared" si="108"/>
        <v>0</v>
      </c>
      <c r="K1682" s="11">
        <f t="shared" si="106"/>
        <v>40.47</v>
      </c>
      <c r="L1682" s="70"/>
      <c r="M1682" s="9">
        <f t="shared" si="107"/>
        <v>3237.6</v>
      </c>
      <c r="N1682" s="9">
        <f t="shared" si="105"/>
        <v>3237.6</v>
      </c>
    </row>
    <row r="1683" spans="1:14" s="8" customFormat="1" ht="31.5">
      <c r="A1683" s="44" t="s">
        <v>2853</v>
      </c>
      <c r="C1683" s="47" t="s">
        <v>2853</v>
      </c>
      <c r="D1683" s="56" t="s">
        <v>3099</v>
      </c>
      <c r="E1683" s="13" t="s">
        <v>143</v>
      </c>
      <c r="F1683" s="13">
        <v>630</v>
      </c>
      <c r="G1683" s="13">
        <v>5</v>
      </c>
      <c r="H1683" s="14"/>
      <c r="I1683" s="61">
        <v>41.69</v>
      </c>
      <c r="J1683" s="12">
        <f t="shared" si="108"/>
        <v>0</v>
      </c>
      <c r="K1683" s="11">
        <f t="shared" si="106"/>
        <v>41.69</v>
      </c>
      <c r="L1683" s="70"/>
      <c r="M1683" s="9">
        <f t="shared" si="107"/>
        <v>3335.2000000000003</v>
      </c>
      <c r="N1683" s="9">
        <f t="shared" ref="N1683:N1746" si="109">M1683*(100-J1683)/100</f>
        <v>3335.2</v>
      </c>
    </row>
    <row r="1684" spans="1:14" s="8" customFormat="1" ht="31.5">
      <c r="A1684" s="44" t="s">
        <v>3100</v>
      </c>
      <c r="C1684" s="47" t="s">
        <v>3100</v>
      </c>
      <c r="D1684" s="56" t="s">
        <v>3101</v>
      </c>
      <c r="E1684" s="13" t="s">
        <v>143</v>
      </c>
      <c r="F1684" s="13">
        <v>688</v>
      </c>
      <c r="G1684" s="13">
        <v>5</v>
      </c>
      <c r="H1684" s="14"/>
      <c r="I1684" s="61">
        <v>43.230000000000004</v>
      </c>
      <c r="J1684" s="12">
        <f t="shared" si="108"/>
        <v>0</v>
      </c>
      <c r="K1684" s="11">
        <f t="shared" si="106"/>
        <v>43.230000000000004</v>
      </c>
      <c r="L1684" s="70"/>
      <c r="M1684" s="9">
        <f t="shared" si="107"/>
        <v>3458.4</v>
      </c>
      <c r="N1684" s="9">
        <f t="shared" si="109"/>
        <v>3458.4</v>
      </c>
    </row>
    <row r="1685" spans="1:14" s="8" customFormat="1" ht="31.5">
      <c r="A1685" s="44" t="s">
        <v>3102</v>
      </c>
      <c r="C1685" s="47" t="s">
        <v>3102</v>
      </c>
      <c r="D1685" s="56" t="s">
        <v>3103</v>
      </c>
      <c r="E1685" s="13" t="s">
        <v>143</v>
      </c>
      <c r="F1685" s="13">
        <v>202</v>
      </c>
      <c r="G1685" s="13">
        <v>50</v>
      </c>
      <c r="H1685" s="14"/>
      <c r="I1685" s="61">
        <v>9.17</v>
      </c>
      <c r="J1685" s="12">
        <f t="shared" si="108"/>
        <v>0</v>
      </c>
      <c r="K1685" s="11">
        <f t="shared" si="106"/>
        <v>9.17</v>
      </c>
      <c r="L1685" s="70"/>
      <c r="M1685" s="9">
        <f t="shared" si="107"/>
        <v>733.6</v>
      </c>
      <c r="N1685" s="9">
        <f t="shared" si="109"/>
        <v>733.6</v>
      </c>
    </row>
    <row r="1686" spans="1:14" s="8" customFormat="1" ht="31.5">
      <c r="A1686" s="44" t="s">
        <v>3104</v>
      </c>
      <c r="C1686" s="47" t="s">
        <v>3104</v>
      </c>
      <c r="D1686" s="56" t="s">
        <v>3105</v>
      </c>
      <c r="E1686" s="13" t="s">
        <v>143</v>
      </c>
      <c r="F1686" s="13">
        <v>206</v>
      </c>
      <c r="G1686" s="13">
        <v>50</v>
      </c>
      <c r="H1686" s="14"/>
      <c r="I1686" s="61">
        <v>9.48</v>
      </c>
      <c r="J1686" s="12">
        <f t="shared" si="108"/>
        <v>0</v>
      </c>
      <c r="K1686" s="11">
        <f t="shared" si="106"/>
        <v>9.48</v>
      </c>
      <c r="L1686" s="70"/>
      <c r="M1686" s="9">
        <f t="shared" si="107"/>
        <v>758.4</v>
      </c>
      <c r="N1686" s="9">
        <f t="shared" si="109"/>
        <v>758.4</v>
      </c>
    </row>
    <row r="1687" spans="1:14" s="8" customFormat="1" ht="31.5">
      <c r="A1687" s="44" t="s">
        <v>3106</v>
      </c>
      <c r="C1687" s="47" t="s">
        <v>3106</v>
      </c>
      <c r="D1687" s="56" t="s">
        <v>3107</v>
      </c>
      <c r="E1687" s="13" t="s">
        <v>143</v>
      </c>
      <c r="F1687" s="13">
        <v>222</v>
      </c>
      <c r="G1687" s="13">
        <v>50</v>
      </c>
      <c r="H1687" s="14"/>
      <c r="I1687" s="61">
        <v>9.92</v>
      </c>
      <c r="J1687" s="12">
        <f t="shared" si="108"/>
        <v>0</v>
      </c>
      <c r="K1687" s="11">
        <f t="shared" si="106"/>
        <v>9.92</v>
      </c>
      <c r="L1687" s="70"/>
      <c r="M1687" s="9">
        <f t="shared" si="107"/>
        <v>793.6</v>
      </c>
      <c r="N1687" s="9">
        <f t="shared" si="109"/>
        <v>793.6</v>
      </c>
    </row>
    <row r="1688" spans="1:14" s="8" customFormat="1" ht="31.5">
      <c r="A1688" s="44" t="s">
        <v>3108</v>
      </c>
      <c r="C1688" s="47" t="s">
        <v>3108</v>
      </c>
      <c r="D1688" s="56" t="s">
        <v>3109</v>
      </c>
      <c r="E1688" s="13" t="s">
        <v>143</v>
      </c>
      <c r="F1688" s="13">
        <v>230</v>
      </c>
      <c r="G1688" s="13">
        <v>50</v>
      </c>
      <c r="H1688" s="14"/>
      <c r="I1688" s="61">
        <v>10.78</v>
      </c>
      <c r="J1688" s="12">
        <f t="shared" si="108"/>
        <v>0</v>
      </c>
      <c r="K1688" s="11">
        <f t="shared" si="106"/>
        <v>10.78</v>
      </c>
      <c r="L1688" s="70"/>
      <c r="M1688" s="9">
        <f t="shared" si="107"/>
        <v>862.4</v>
      </c>
      <c r="N1688" s="9">
        <f t="shared" si="109"/>
        <v>862.4</v>
      </c>
    </row>
    <row r="1689" spans="1:14" s="8" customFormat="1" ht="31.5">
      <c r="A1689" s="44" t="s">
        <v>3110</v>
      </c>
      <c r="C1689" s="47" t="s">
        <v>3110</v>
      </c>
      <c r="D1689" s="56" t="s">
        <v>3111</v>
      </c>
      <c r="E1689" s="13" t="s">
        <v>143</v>
      </c>
      <c r="F1689" s="13">
        <v>246</v>
      </c>
      <c r="G1689" s="13">
        <v>25</v>
      </c>
      <c r="H1689" s="14"/>
      <c r="I1689" s="61">
        <v>11.620000000000001</v>
      </c>
      <c r="J1689" s="12">
        <f t="shared" si="108"/>
        <v>0</v>
      </c>
      <c r="K1689" s="11">
        <f t="shared" si="106"/>
        <v>11.620000000000001</v>
      </c>
      <c r="L1689" s="70"/>
      <c r="M1689" s="9">
        <f t="shared" si="107"/>
        <v>929.6</v>
      </c>
      <c r="N1689" s="9">
        <f t="shared" si="109"/>
        <v>929.6</v>
      </c>
    </row>
    <row r="1690" spans="1:14" s="8" customFormat="1" ht="31.5">
      <c r="A1690" s="44" t="s">
        <v>2872</v>
      </c>
      <c r="C1690" s="47" t="s">
        <v>2872</v>
      </c>
      <c r="D1690" s="56" t="s">
        <v>3112</v>
      </c>
      <c r="E1690" s="13" t="s">
        <v>143</v>
      </c>
      <c r="F1690" s="13">
        <v>262</v>
      </c>
      <c r="G1690" s="13">
        <v>25</v>
      </c>
      <c r="H1690" s="14"/>
      <c r="I1690" s="61">
        <v>12.17</v>
      </c>
      <c r="J1690" s="12">
        <f t="shared" si="108"/>
        <v>0</v>
      </c>
      <c r="K1690" s="11">
        <f t="shared" si="106"/>
        <v>12.17</v>
      </c>
      <c r="L1690" s="70"/>
      <c r="M1690" s="9">
        <f t="shared" si="107"/>
        <v>973.6</v>
      </c>
      <c r="N1690" s="9">
        <f t="shared" si="109"/>
        <v>973.6</v>
      </c>
    </row>
    <row r="1691" spans="1:14" s="8" customFormat="1" ht="31.5">
      <c r="A1691" s="44" t="s">
        <v>2873</v>
      </c>
      <c r="C1691" s="47" t="s">
        <v>2873</v>
      </c>
      <c r="D1691" s="56" t="s">
        <v>3113</v>
      </c>
      <c r="E1691" s="13" t="s">
        <v>143</v>
      </c>
      <c r="F1691" s="13">
        <v>282</v>
      </c>
      <c r="G1691" s="13">
        <v>25</v>
      </c>
      <c r="H1691" s="14"/>
      <c r="I1691" s="61">
        <v>13.56</v>
      </c>
      <c r="J1691" s="12">
        <f t="shared" si="108"/>
        <v>0</v>
      </c>
      <c r="K1691" s="11">
        <f t="shared" si="106"/>
        <v>13.56</v>
      </c>
      <c r="L1691" s="70"/>
      <c r="M1691" s="9">
        <f t="shared" si="107"/>
        <v>1084.8</v>
      </c>
      <c r="N1691" s="9">
        <f t="shared" si="109"/>
        <v>1084.8</v>
      </c>
    </row>
    <row r="1692" spans="1:14" s="8" customFormat="1" ht="31.5">
      <c r="A1692" s="44" t="s">
        <v>2874</v>
      </c>
      <c r="C1692" s="47" t="s">
        <v>2874</v>
      </c>
      <c r="D1692" s="56" t="s">
        <v>3114</v>
      </c>
      <c r="E1692" s="13" t="s">
        <v>143</v>
      </c>
      <c r="F1692" s="13">
        <v>305</v>
      </c>
      <c r="G1692" s="13">
        <v>25</v>
      </c>
      <c r="H1692" s="14"/>
      <c r="I1692" s="61">
        <v>14.72</v>
      </c>
      <c r="J1692" s="12">
        <f t="shared" si="108"/>
        <v>0</v>
      </c>
      <c r="K1692" s="11">
        <f t="shared" si="106"/>
        <v>14.72</v>
      </c>
      <c r="L1692" s="70"/>
      <c r="M1692" s="9">
        <f t="shared" si="107"/>
        <v>1177.6000000000001</v>
      </c>
      <c r="N1692" s="9">
        <f t="shared" si="109"/>
        <v>1177.6000000000001</v>
      </c>
    </row>
    <row r="1693" spans="1:14" s="8" customFormat="1" ht="31.5">
      <c r="A1693" s="44" t="s">
        <v>3115</v>
      </c>
      <c r="C1693" s="47" t="s">
        <v>3115</v>
      </c>
      <c r="D1693" s="56" t="s">
        <v>3116</v>
      </c>
      <c r="E1693" s="13" t="s">
        <v>143</v>
      </c>
      <c r="F1693" s="13">
        <v>307</v>
      </c>
      <c r="G1693" s="13">
        <v>25</v>
      </c>
      <c r="H1693" s="14"/>
      <c r="I1693" s="61">
        <v>15.82</v>
      </c>
      <c r="J1693" s="12">
        <f t="shared" si="108"/>
        <v>0</v>
      </c>
      <c r="K1693" s="11">
        <f t="shared" si="106"/>
        <v>15.82</v>
      </c>
      <c r="L1693" s="70"/>
      <c r="M1693" s="9">
        <f t="shared" si="107"/>
        <v>1265.6000000000001</v>
      </c>
      <c r="N1693" s="9">
        <f t="shared" si="109"/>
        <v>1265.6000000000001</v>
      </c>
    </row>
    <row r="1694" spans="1:14" s="8" customFormat="1" ht="31.5">
      <c r="A1694" s="44" t="s">
        <v>3117</v>
      </c>
      <c r="C1694" s="47" t="s">
        <v>3117</v>
      </c>
      <c r="D1694" s="56" t="s">
        <v>3118</v>
      </c>
      <c r="E1694" s="13" t="s">
        <v>143</v>
      </c>
      <c r="F1694" s="13">
        <v>309</v>
      </c>
      <c r="G1694" s="13">
        <v>25</v>
      </c>
      <c r="H1694" s="14"/>
      <c r="I1694" s="61">
        <v>15.94</v>
      </c>
      <c r="J1694" s="12">
        <f t="shared" si="108"/>
        <v>0</v>
      </c>
      <c r="K1694" s="11">
        <f t="shared" si="106"/>
        <v>15.94</v>
      </c>
      <c r="L1694" s="70"/>
      <c r="M1694" s="9">
        <f t="shared" si="107"/>
        <v>1275.2</v>
      </c>
      <c r="N1694" s="9">
        <f t="shared" si="109"/>
        <v>1275.2</v>
      </c>
    </row>
    <row r="1695" spans="1:14" s="8" customFormat="1" ht="31.5">
      <c r="A1695" s="44" t="s">
        <v>2875</v>
      </c>
      <c r="C1695" s="47" t="s">
        <v>2875</v>
      </c>
      <c r="D1695" s="56" t="s">
        <v>3119</v>
      </c>
      <c r="E1695" s="13" t="s">
        <v>143</v>
      </c>
      <c r="F1695" s="13">
        <v>321</v>
      </c>
      <c r="G1695" s="13">
        <v>25</v>
      </c>
      <c r="H1695" s="14"/>
      <c r="I1695" s="61">
        <v>15.58</v>
      </c>
      <c r="J1695" s="12">
        <f t="shared" si="108"/>
        <v>0</v>
      </c>
      <c r="K1695" s="11">
        <f t="shared" si="106"/>
        <v>15.58</v>
      </c>
      <c r="L1695" s="70"/>
      <c r="M1695" s="9">
        <f t="shared" si="107"/>
        <v>1246.4000000000001</v>
      </c>
      <c r="N1695" s="9">
        <f t="shared" si="109"/>
        <v>1246.4000000000001</v>
      </c>
    </row>
    <row r="1696" spans="1:14" s="8" customFormat="1" ht="31.5">
      <c r="A1696" s="44" t="s">
        <v>3120</v>
      </c>
      <c r="C1696" s="47" t="s">
        <v>3120</v>
      </c>
      <c r="D1696" s="56" t="s">
        <v>3121</v>
      </c>
      <c r="E1696" s="13" t="s">
        <v>143</v>
      </c>
      <c r="F1696" s="13">
        <v>325</v>
      </c>
      <c r="G1696" s="13">
        <v>25</v>
      </c>
      <c r="H1696" s="14"/>
      <c r="I1696" s="61">
        <v>17.12</v>
      </c>
      <c r="J1696" s="12">
        <f t="shared" si="108"/>
        <v>0</v>
      </c>
      <c r="K1696" s="11">
        <f t="shared" si="106"/>
        <v>17.12</v>
      </c>
      <c r="L1696" s="70"/>
      <c r="M1696" s="9">
        <f t="shared" si="107"/>
        <v>1369.6000000000001</v>
      </c>
      <c r="N1696" s="9">
        <f t="shared" si="109"/>
        <v>1369.6</v>
      </c>
    </row>
    <row r="1697" spans="1:14" s="8" customFormat="1" ht="31.5">
      <c r="A1697" s="44" t="s">
        <v>3122</v>
      </c>
      <c r="C1697" s="47" t="s">
        <v>3122</v>
      </c>
      <c r="D1697" s="56" t="s">
        <v>3123</v>
      </c>
      <c r="E1697" s="13" t="s">
        <v>143</v>
      </c>
      <c r="F1697" s="13">
        <v>344</v>
      </c>
      <c r="G1697" s="13">
        <v>15</v>
      </c>
      <c r="H1697" s="14"/>
      <c r="I1697" s="61">
        <v>18.650000000000002</v>
      </c>
      <c r="J1697" s="12">
        <f t="shared" si="108"/>
        <v>0</v>
      </c>
      <c r="K1697" s="11">
        <f t="shared" si="106"/>
        <v>18.650000000000002</v>
      </c>
      <c r="L1697" s="70"/>
      <c r="M1697" s="9">
        <f t="shared" si="107"/>
        <v>1492</v>
      </c>
      <c r="N1697" s="9">
        <f t="shared" si="109"/>
        <v>1492</v>
      </c>
    </row>
    <row r="1698" spans="1:14" s="8" customFormat="1" ht="31.5">
      <c r="A1698" s="44" t="s">
        <v>2876</v>
      </c>
      <c r="C1698" s="47" t="s">
        <v>2876</v>
      </c>
      <c r="D1698" s="56" t="s">
        <v>3124</v>
      </c>
      <c r="E1698" s="13" t="s">
        <v>143</v>
      </c>
      <c r="F1698" s="13">
        <v>360</v>
      </c>
      <c r="G1698" s="13">
        <v>15</v>
      </c>
      <c r="H1698" s="14"/>
      <c r="I1698" s="61">
        <v>19.23</v>
      </c>
      <c r="J1698" s="12">
        <f t="shared" si="108"/>
        <v>0</v>
      </c>
      <c r="K1698" s="11">
        <f t="shared" si="106"/>
        <v>19.23</v>
      </c>
      <c r="L1698" s="70"/>
      <c r="M1698" s="9">
        <f t="shared" si="107"/>
        <v>1538.4</v>
      </c>
      <c r="N1698" s="9">
        <f t="shared" si="109"/>
        <v>1538.4</v>
      </c>
    </row>
    <row r="1699" spans="1:14" s="8" customFormat="1" ht="31.5">
      <c r="A1699" s="44" t="s">
        <v>2877</v>
      </c>
      <c r="C1699" s="47" t="s">
        <v>2877</v>
      </c>
      <c r="D1699" s="56" t="s">
        <v>3125</v>
      </c>
      <c r="E1699" s="13" t="s">
        <v>143</v>
      </c>
      <c r="F1699" s="13">
        <v>472</v>
      </c>
      <c r="G1699" s="13">
        <v>15</v>
      </c>
      <c r="H1699" s="14"/>
      <c r="I1699" s="61">
        <v>20.400000000000002</v>
      </c>
      <c r="J1699" s="12">
        <f t="shared" si="108"/>
        <v>0</v>
      </c>
      <c r="K1699" s="11">
        <f t="shared" si="106"/>
        <v>20.400000000000002</v>
      </c>
      <c r="L1699" s="70"/>
      <c r="M1699" s="9">
        <f t="shared" si="107"/>
        <v>1632</v>
      </c>
      <c r="N1699" s="9">
        <f t="shared" si="109"/>
        <v>1632</v>
      </c>
    </row>
    <row r="1700" spans="1:14" s="8" customFormat="1" ht="31.5">
      <c r="A1700" s="44" t="s">
        <v>3126</v>
      </c>
      <c r="C1700" s="47" t="s">
        <v>3126</v>
      </c>
      <c r="D1700" s="56" t="s">
        <v>3127</v>
      </c>
      <c r="E1700" s="13" t="s">
        <v>143</v>
      </c>
      <c r="F1700" s="13">
        <v>508</v>
      </c>
      <c r="G1700" s="13">
        <v>15</v>
      </c>
      <c r="H1700" s="14"/>
      <c r="I1700" s="61">
        <v>26.69</v>
      </c>
      <c r="J1700" s="12">
        <f t="shared" si="108"/>
        <v>0</v>
      </c>
      <c r="K1700" s="11">
        <f t="shared" si="106"/>
        <v>26.69</v>
      </c>
      <c r="L1700" s="70"/>
      <c r="M1700" s="9">
        <f t="shared" si="107"/>
        <v>2135.1999999999998</v>
      </c>
      <c r="N1700" s="9">
        <f t="shared" si="109"/>
        <v>2135.1999999999998</v>
      </c>
    </row>
    <row r="1701" spans="1:14" s="8" customFormat="1" ht="31.5">
      <c r="A1701" s="44" t="s">
        <v>2878</v>
      </c>
      <c r="C1701" s="47" t="s">
        <v>2878</v>
      </c>
      <c r="D1701" s="56" t="s">
        <v>3128</v>
      </c>
      <c r="E1701" s="13" t="s">
        <v>143</v>
      </c>
      <c r="F1701" s="13">
        <v>532</v>
      </c>
      <c r="G1701" s="13">
        <v>15</v>
      </c>
      <c r="H1701" s="14"/>
      <c r="I1701" s="61">
        <v>27.240000000000002</v>
      </c>
      <c r="J1701" s="12">
        <f t="shared" si="108"/>
        <v>0</v>
      </c>
      <c r="K1701" s="11">
        <f t="shared" si="106"/>
        <v>27.240000000000002</v>
      </c>
      <c r="L1701" s="70"/>
      <c r="M1701" s="9">
        <f t="shared" si="107"/>
        <v>2179.1999999999998</v>
      </c>
      <c r="N1701" s="9">
        <f t="shared" si="109"/>
        <v>2179.1999999999998</v>
      </c>
    </row>
    <row r="1702" spans="1:14" s="8" customFormat="1" ht="31.5">
      <c r="A1702" s="44" t="s">
        <v>3129</v>
      </c>
      <c r="C1702" s="47" t="s">
        <v>3129</v>
      </c>
      <c r="D1702" s="56" t="s">
        <v>3130</v>
      </c>
      <c r="E1702" s="13" t="s">
        <v>143</v>
      </c>
      <c r="F1702" s="13">
        <v>613</v>
      </c>
      <c r="G1702" s="13">
        <v>5</v>
      </c>
      <c r="H1702" s="14"/>
      <c r="I1702" s="61">
        <v>41.550000000000004</v>
      </c>
      <c r="J1702" s="12">
        <f t="shared" si="108"/>
        <v>0</v>
      </c>
      <c r="K1702" s="11">
        <f t="shared" si="106"/>
        <v>41.550000000000004</v>
      </c>
      <c r="L1702" s="70"/>
      <c r="M1702" s="9">
        <f t="shared" si="107"/>
        <v>3324</v>
      </c>
      <c r="N1702" s="9">
        <f t="shared" si="109"/>
        <v>3324</v>
      </c>
    </row>
    <row r="1703" spans="1:14" s="8" customFormat="1" ht="31.5">
      <c r="A1703" s="44" t="s">
        <v>2879</v>
      </c>
      <c r="C1703" s="47" t="s">
        <v>2879</v>
      </c>
      <c r="D1703" s="56" t="s">
        <v>3131</v>
      </c>
      <c r="E1703" s="13" t="s">
        <v>143</v>
      </c>
      <c r="F1703" s="13">
        <v>674</v>
      </c>
      <c r="G1703" s="13">
        <v>5</v>
      </c>
      <c r="H1703" s="14"/>
      <c r="I1703" s="61">
        <v>44.04</v>
      </c>
      <c r="J1703" s="12">
        <f t="shared" si="108"/>
        <v>0</v>
      </c>
      <c r="K1703" s="11">
        <f t="shared" si="106"/>
        <v>44.04</v>
      </c>
      <c r="L1703" s="70"/>
      <c r="M1703" s="9">
        <f t="shared" si="107"/>
        <v>3523.2000000000003</v>
      </c>
      <c r="N1703" s="9">
        <f t="shared" si="109"/>
        <v>3523.2</v>
      </c>
    </row>
    <row r="1704" spans="1:14" s="8" customFormat="1" ht="31.5">
      <c r="A1704" s="44" t="s">
        <v>3132</v>
      </c>
      <c r="C1704" s="47" t="s">
        <v>3132</v>
      </c>
      <c r="D1704" s="56" t="s">
        <v>3133</v>
      </c>
      <c r="E1704" s="13" t="s">
        <v>143</v>
      </c>
      <c r="F1704" s="13">
        <v>706</v>
      </c>
      <c r="G1704" s="13">
        <v>5</v>
      </c>
      <c r="H1704" s="14"/>
      <c r="I1704" s="61">
        <v>53.6</v>
      </c>
      <c r="J1704" s="12">
        <f t="shared" si="108"/>
        <v>0</v>
      </c>
      <c r="K1704" s="11">
        <f t="shared" si="106"/>
        <v>53.6</v>
      </c>
      <c r="L1704" s="70"/>
      <c r="M1704" s="9">
        <f t="shared" si="107"/>
        <v>4288</v>
      </c>
      <c r="N1704" s="9">
        <f t="shared" si="109"/>
        <v>4288</v>
      </c>
    </row>
    <row r="1705" spans="1:14" s="8" customFormat="1" ht="31.5">
      <c r="A1705" s="44" t="s">
        <v>3134</v>
      </c>
      <c r="C1705" s="47" t="s">
        <v>3134</v>
      </c>
      <c r="D1705" s="56" t="s">
        <v>3135</v>
      </c>
      <c r="E1705" s="13" t="s">
        <v>143</v>
      </c>
      <c r="F1705" s="13">
        <v>262</v>
      </c>
      <c r="G1705" s="13">
        <v>25</v>
      </c>
      <c r="H1705" s="14"/>
      <c r="I1705" s="61">
        <v>11.88</v>
      </c>
      <c r="J1705" s="12">
        <f t="shared" si="108"/>
        <v>0</v>
      </c>
      <c r="K1705" s="11">
        <f t="shared" si="106"/>
        <v>11.88</v>
      </c>
      <c r="L1705" s="70"/>
      <c r="M1705" s="9">
        <f t="shared" si="107"/>
        <v>950.4</v>
      </c>
      <c r="N1705" s="9">
        <f t="shared" si="109"/>
        <v>950.4</v>
      </c>
    </row>
    <row r="1706" spans="1:14" s="8" customFormat="1" ht="31.5">
      <c r="A1706" s="44" t="s">
        <v>3136</v>
      </c>
      <c r="C1706" s="47" t="s">
        <v>3136</v>
      </c>
      <c r="D1706" s="56" t="s">
        <v>3137</v>
      </c>
      <c r="E1706" s="13" t="s">
        <v>143</v>
      </c>
      <c r="F1706" s="13">
        <v>274</v>
      </c>
      <c r="G1706" s="13">
        <v>25</v>
      </c>
      <c r="H1706" s="14"/>
      <c r="I1706" s="61">
        <v>12.41</v>
      </c>
      <c r="J1706" s="12">
        <f t="shared" si="108"/>
        <v>0</v>
      </c>
      <c r="K1706" s="11">
        <f t="shared" si="106"/>
        <v>12.41</v>
      </c>
      <c r="L1706" s="70"/>
      <c r="M1706" s="9">
        <f t="shared" si="107"/>
        <v>992.80000000000007</v>
      </c>
      <c r="N1706" s="9">
        <f t="shared" si="109"/>
        <v>992.8</v>
      </c>
    </row>
    <row r="1707" spans="1:14" s="8" customFormat="1" ht="31.5">
      <c r="A1707" s="44" t="s">
        <v>3138</v>
      </c>
      <c r="C1707" s="47" t="s">
        <v>3138</v>
      </c>
      <c r="D1707" s="56" t="s">
        <v>3139</v>
      </c>
      <c r="E1707" s="13" t="s">
        <v>143</v>
      </c>
      <c r="F1707" s="13">
        <v>277</v>
      </c>
      <c r="G1707" s="13">
        <v>25</v>
      </c>
      <c r="H1707" s="14"/>
      <c r="I1707" s="61">
        <v>12.77</v>
      </c>
      <c r="J1707" s="12">
        <f t="shared" si="108"/>
        <v>0</v>
      </c>
      <c r="K1707" s="11">
        <f t="shared" si="106"/>
        <v>12.77</v>
      </c>
      <c r="L1707" s="70"/>
      <c r="M1707" s="9">
        <f t="shared" si="107"/>
        <v>1021.6</v>
      </c>
      <c r="N1707" s="9">
        <f t="shared" si="109"/>
        <v>1021.6</v>
      </c>
    </row>
    <row r="1708" spans="1:14" s="8" customFormat="1" ht="31.5">
      <c r="A1708" s="44" t="s">
        <v>3140</v>
      </c>
      <c r="C1708" s="47" t="s">
        <v>3140</v>
      </c>
      <c r="D1708" s="56" t="s">
        <v>3141</v>
      </c>
      <c r="E1708" s="13" t="s">
        <v>143</v>
      </c>
      <c r="F1708" s="13">
        <v>293</v>
      </c>
      <c r="G1708" s="13">
        <v>25</v>
      </c>
      <c r="H1708" s="14"/>
      <c r="I1708" s="61">
        <v>13.56</v>
      </c>
      <c r="J1708" s="12">
        <f t="shared" si="108"/>
        <v>0</v>
      </c>
      <c r="K1708" s="11">
        <f t="shared" si="106"/>
        <v>13.56</v>
      </c>
      <c r="L1708" s="70"/>
      <c r="M1708" s="9">
        <f t="shared" si="107"/>
        <v>1084.8</v>
      </c>
      <c r="N1708" s="9">
        <f t="shared" si="109"/>
        <v>1084.8</v>
      </c>
    </row>
    <row r="1709" spans="1:14" s="8" customFormat="1" ht="31.5">
      <c r="A1709" s="44" t="s">
        <v>3142</v>
      </c>
      <c r="C1709" s="47" t="s">
        <v>3142</v>
      </c>
      <c r="D1709" s="56" t="s">
        <v>3143</v>
      </c>
      <c r="E1709" s="13" t="s">
        <v>143</v>
      </c>
      <c r="F1709" s="13">
        <v>309</v>
      </c>
      <c r="G1709" s="13">
        <v>25</v>
      </c>
      <c r="H1709" s="14"/>
      <c r="I1709" s="61">
        <v>14.69</v>
      </c>
      <c r="J1709" s="12">
        <f t="shared" si="108"/>
        <v>0</v>
      </c>
      <c r="K1709" s="11">
        <f t="shared" si="106"/>
        <v>14.69</v>
      </c>
      <c r="L1709" s="70"/>
      <c r="M1709" s="9">
        <f t="shared" si="107"/>
        <v>1175.2</v>
      </c>
      <c r="N1709" s="9">
        <f t="shared" si="109"/>
        <v>1175.2</v>
      </c>
    </row>
    <row r="1710" spans="1:14" s="8" customFormat="1" ht="31.5">
      <c r="A1710" s="44" t="s">
        <v>3144</v>
      </c>
      <c r="C1710" s="47" t="s">
        <v>3144</v>
      </c>
      <c r="D1710" s="56" t="s">
        <v>3145</v>
      </c>
      <c r="E1710" s="13" t="s">
        <v>143</v>
      </c>
      <c r="F1710" s="13">
        <v>313</v>
      </c>
      <c r="G1710" s="13">
        <v>25</v>
      </c>
      <c r="H1710" s="14"/>
      <c r="I1710" s="61">
        <v>15.68</v>
      </c>
      <c r="J1710" s="12">
        <f t="shared" si="108"/>
        <v>0</v>
      </c>
      <c r="K1710" s="11">
        <f t="shared" si="106"/>
        <v>15.68</v>
      </c>
      <c r="L1710" s="70"/>
      <c r="M1710" s="9">
        <f t="shared" si="107"/>
        <v>1254.4000000000001</v>
      </c>
      <c r="N1710" s="9">
        <f t="shared" si="109"/>
        <v>1254.4000000000001</v>
      </c>
    </row>
    <row r="1711" spans="1:14" s="8" customFormat="1" ht="31.5">
      <c r="A1711" s="44" t="s">
        <v>3146</v>
      </c>
      <c r="C1711" s="47" t="s">
        <v>3146</v>
      </c>
      <c r="D1711" s="56" t="s">
        <v>3147</v>
      </c>
      <c r="E1711" s="13" t="s">
        <v>143</v>
      </c>
      <c r="F1711" s="13">
        <v>327</v>
      </c>
      <c r="G1711" s="13">
        <v>25</v>
      </c>
      <c r="H1711" s="14"/>
      <c r="I1711" s="61">
        <v>17.14</v>
      </c>
      <c r="J1711" s="12">
        <f t="shared" si="108"/>
        <v>0</v>
      </c>
      <c r="K1711" s="11">
        <f t="shared" si="106"/>
        <v>17.14</v>
      </c>
      <c r="L1711" s="70"/>
      <c r="M1711" s="9">
        <f t="shared" si="107"/>
        <v>1371.2</v>
      </c>
      <c r="N1711" s="9">
        <f t="shared" si="109"/>
        <v>1371.2</v>
      </c>
    </row>
    <row r="1712" spans="1:14" s="8" customFormat="1" ht="31.5">
      <c r="A1712" s="44" t="s">
        <v>3148</v>
      </c>
      <c r="C1712" s="47" t="s">
        <v>3148</v>
      </c>
      <c r="D1712" s="56" t="s">
        <v>3149</v>
      </c>
      <c r="E1712" s="13" t="s">
        <v>143</v>
      </c>
      <c r="F1712" s="13">
        <v>347</v>
      </c>
      <c r="G1712" s="13">
        <v>15</v>
      </c>
      <c r="H1712" s="14"/>
      <c r="I1712" s="61">
        <v>18.39</v>
      </c>
      <c r="J1712" s="12">
        <f t="shared" si="108"/>
        <v>0</v>
      </c>
      <c r="K1712" s="11">
        <f t="shared" si="106"/>
        <v>18.39</v>
      </c>
      <c r="L1712" s="70"/>
      <c r="M1712" s="9">
        <f t="shared" si="107"/>
        <v>1471.2</v>
      </c>
      <c r="N1712" s="9">
        <f t="shared" si="109"/>
        <v>1471.2</v>
      </c>
    </row>
    <row r="1713" spans="1:14" s="8" customFormat="1" ht="31.5">
      <c r="A1713" s="44" t="s">
        <v>3150</v>
      </c>
      <c r="C1713" s="47" t="s">
        <v>3150</v>
      </c>
      <c r="D1713" s="56" t="s">
        <v>3151</v>
      </c>
      <c r="E1713" s="13" t="s">
        <v>143</v>
      </c>
      <c r="F1713" s="13">
        <v>365</v>
      </c>
      <c r="G1713" s="13">
        <v>15</v>
      </c>
      <c r="H1713" s="14"/>
      <c r="I1713" s="61">
        <v>19.350000000000001</v>
      </c>
      <c r="J1713" s="12">
        <f t="shared" si="108"/>
        <v>0</v>
      </c>
      <c r="K1713" s="11">
        <f t="shared" si="106"/>
        <v>19.350000000000001</v>
      </c>
      <c r="L1713" s="70"/>
      <c r="M1713" s="9">
        <f t="shared" si="107"/>
        <v>1548</v>
      </c>
      <c r="N1713" s="9">
        <f t="shared" si="109"/>
        <v>1548</v>
      </c>
    </row>
    <row r="1714" spans="1:14" s="8" customFormat="1" ht="31.5">
      <c r="A1714" s="44" t="s">
        <v>3152</v>
      </c>
      <c r="C1714" s="47" t="s">
        <v>3152</v>
      </c>
      <c r="D1714" s="56" t="s">
        <v>3153</v>
      </c>
      <c r="E1714" s="13" t="s">
        <v>143</v>
      </c>
      <c r="F1714" s="13">
        <v>370</v>
      </c>
      <c r="G1714" s="13">
        <v>15</v>
      </c>
      <c r="H1714" s="14"/>
      <c r="I1714" s="61">
        <v>19.59</v>
      </c>
      <c r="J1714" s="12">
        <f t="shared" si="108"/>
        <v>0</v>
      </c>
      <c r="K1714" s="11">
        <f t="shared" si="106"/>
        <v>19.59</v>
      </c>
      <c r="L1714" s="70"/>
      <c r="M1714" s="9">
        <f t="shared" si="107"/>
        <v>1567.2</v>
      </c>
      <c r="N1714" s="9">
        <f t="shared" si="109"/>
        <v>1567.2</v>
      </c>
    </row>
    <row r="1715" spans="1:14" s="8" customFormat="1" ht="31.5">
      <c r="A1715" s="44" t="s">
        <v>3154</v>
      </c>
      <c r="C1715" s="47" t="s">
        <v>3154</v>
      </c>
      <c r="D1715" s="56" t="s">
        <v>3155</v>
      </c>
      <c r="E1715" s="13" t="s">
        <v>143</v>
      </c>
      <c r="F1715" s="13">
        <v>374</v>
      </c>
      <c r="G1715" s="13">
        <v>15</v>
      </c>
      <c r="H1715" s="14"/>
      <c r="I1715" s="61">
        <v>19.830000000000002</v>
      </c>
      <c r="J1715" s="12">
        <f t="shared" si="108"/>
        <v>0</v>
      </c>
      <c r="K1715" s="11">
        <f t="shared" si="106"/>
        <v>19.830000000000002</v>
      </c>
      <c r="L1715" s="70"/>
      <c r="M1715" s="9">
        <f t="shared" si="107"/>
        <v>1586.4</v>
      </c>
      <c r="N1715" s="9">
        <f t="shared" si="109"/>
        <v>1586.4</v>
      </c>
    </row>
    <row r="1716" spans="1:14" s="8" customFormat="1" ht="31.5">
      <c r="A1716" s="44" t="s">
        <v>3156</v>
      </c>
      <c r="C1716" s="47" t="s">
        <v>3156</v>
      </c>
      <c r="D1716" s="56" t="s">
        <v>3157</v>
      </c>
      <c r="E1716" s="13" t="s">
        <v>143</v>
      </c>
      <c r="F1716" s="13">
        <v>489</v>
      </c>
      <c r="G1716" s="13">
        <v>15</v>
      </c>
      <c r="H1716" s="14"/>
      <c r="I1716" s="61">
        <v>23.84</v>
      </c>
      <c r="J1716" s="12">
        <f t="shared" si="108"/>
        <v>0</v>
      </c>
      <c r="K1716" s="11">
        <f t="shared" si="106"/>
        <v>23.84</v>
      </c>
      <c r="L1716" s="70"/>
      <c r="M1716" s="9">
        <f t="shared" si="107"/>
        <v>1907.2</v>
      </c>
      <c r="N1716" s="9">
        <f t="shared" si="109"/>
        <v>1907.2</v>
      </c>
    </row>
    <row r="1717" spans="1:14" s="8" customFormat="1" ht="31.5">
      <c r="A1717" s="44" t="s">
        <v>3158</v>
      </c>
      <c r="C1717" s="47" t="s">
        <v>3158</v>
      </c>
      <c r="D1717" s="56" t="s">
        <v>3159</v>
      </c>
      <c r="E1717" s="13" t="s">
        <v>143</v>
      </c>
      <c r="F1717" s="13">
        <v>492</v>
      </c>
      <c r="G1717" s="13">
        <v>15</v>
      </c>
      <c r="H1717" s="14"/>
      <c r="I1717" s="61">
        <v>22.2</v>
      </c>
      <c r="J1717" s="12">
        <f t="shared" si="108"/>
        <v>0</v>
      </c>
      <c r="K1717" s="11">
        <f t="shared" si="106"/>
        <v>22.2</v>
      </c>
      <c r="L1717" s="70"/>
      <c r="M1717" s="9">
        <f t="shared" si="107"/>
        <v>1776</v>
      </c>
      <c r="N1717" s="9">
        <f t="shared" si="109"/>
        <v>1776</v>
      </c>
    </row>
    <row r="1718" spans="1:14" s="8" customFormat="1" ht="31.5">
      <c r="A1718" s="44" t="s">
        <v>3160</v>
      </c>
      <c r="C1718" s="47" t="s">
        <v>3160</v>
      </c>
      <c r="D1718" s="56" t="s">
        <v>3161</v>
      </c>
      <c r="E1718" s="13" t="s">
        <v>143</v>
      </c>
      <c r="F1718" s="13">
        <v>513</v>
      </c>
      <c r="G1718" s="13">
        <v>15</v>
      </c>
      <c r="H1718" s="14"/>
      <c r="I1718" s="61">
        <v>23.57</v>
      </c>
      <c r="J1718" s="12">
        <f t="shared" si="108"/>
        <v>0</v>
      </c>
      <c r="K1718" s="11">
        <f t="shared" si="106"/>
        <v>23.57</v>
      </c>
      <c r="L1718" s="70"/>
      <c r="M1718" s="9">
        <f t="shared" si="107"/>
        <v>1885.6000000000001</v>
      </c>
      <c r="N1718" s="9">
        <f t="shared" si="109"/>
        <v>1885.6</v>
      </c>
    </row>
    <row r="1719" spans="1:14" s="8" customFormat="1" ht="31.5">
      <c r="A1719" s="44" t="s">
        <v>3162</v>
      </c>
      <c r="C1719" s="47" t="s">
        <v>3162</v>
      </c>
      <c r="D1719" s="56" t="s">
        <v>3163</v>
      </c>
      <c r="E1719" s="13" t="s">
        <v>143</v>
      </c>
      <c r="F1719" s="13">
        <v>543</v>
      </c>
      <c r="G1719" s="13">
        <v>15</v>
      </c>
      <c r="H1719" s="14"/>
      <c r="I1719" s="61">
        <v>26.84</v>
      </c>
      <c r="J1719" s="12">
        <f t="shared" si="108"/>
        <v>0</v>
      </c>
      <c r="K1719" s="11">
        <f t="shared" si="106"/>
        <v>26.84</v>
      </c>
      <c r="L1719" s="70"/>
      <c r="M1719" s="9">
        <f t="shared" si="107"/>
        <v>2147.1999999999998</v>
      </c>
      <c r="N1719" s="9">
        <f t="shared" si="109"/>
        <v>2147.1999999999998</v>
      </c>
    </row>
    <row r="1720" spans="1:14" s="8" customFormat="1" ht="31.5">
      <c r="A1720" s="44" t="s">
        <v>3164</v>
      </c>
      <c r="C1720" s="47" t="s">
        <v>3164</v>
      </c>
      <c r="D1720" s="56" t="s">
        <v>3165</v>
      </c>
      <c r="E1720" s="13" t="s">
        <v>143</v>
      </c>
      <c r="F1720" s="13">
        <v>570</v>
      </c>
      <c r="G1720" s="13">
        <v>5</v>
      </c>
      <c r="H1720" s="14"/>
      <c r="I1720" s="61">
        <v>32.72</v>
      </c>
      <c r="J1720" s="12">
        <f t="shared" si="108"/>
        <v>0</v>
      </c>
      <c r="K1720" s="11">
        <f t="shared" si="106"/>
        <v>32.72</v>
      </c>
      <c r="L1720" s="70"/>
      <c r="M1720" s="9">
        <f t="shared" si="107"/>
        <v>2617.6</v>
      </c>
      <c r="N1720" s="9">
        <f t="shared" si="109"/>
        <v>2617.6</v>
      </c>
    </row>
    <row r="1721" spans="1:14" s="8" customFormat="1" ht="31.5">
      <c r="A1721" s="44" t="s">
        <v>3166</v>
      </c>
      <c r="C1721" s="47" t="s">
        <v>3166</v>
      </c>
      <c r="D1721" s="56" t="s">
        <v>3167</v>
      </c>
      <c r="E1721" s="13" t="s">
        <v>143</v>
      </c>
      <c r="F1721" s="13">
        <v>602</v>
      </c>
      <c r="G1721" s="13">
        <v>5</v>
      </c>
      <c r="H1721" s="14"/>
      <c r="I1721" s="61">
        <v>35.33</v>
      </c>
      <c r="J1721" s="12">
        <f t="shared" si="108"/>
        <v>0</v>
      </c>
      <c r="K1721" s="11">
        <f t="shared" si="106"/>
        <v>35.33</v>
      </c>
      <c r="L1721" s="70"/>
      <c r="M1721" s="9">
        <f t="shared" si="107"/>
        <v>2826.4</v>
      </c>
      <c r="N1721" s="9">
        <f t="shared" si="109"/>
        <v>2826.4</v>
      </c>
    </row>
    <row r="1722" spans="1:14" s="8" customFormat="1" ht="31.5">
      <c r="A1722" s="44" t="s">
        <v>3168</v>
      </c>
      <c r="C1722" s="47" t="s">
        <v>3168</v>
      </c>
      <c r="D1722" s="56" t="s">
        <v>3169</v>
      </c>
      <c r="E1722" s="13" t="s">
        <v>143</v>
      </c>
      <c r="F1722" s="13">
        <v>760</v>
      </c>
      <c r="G1722" s="13">
        <v>5</v>
      </c>
      <c r="H1722" s="14"/>
      <c r="I1722" s="61">
        <v>51.22</v>
      </c>
      <c r="J1722" s="12">
        <f t="shared" si="108"/>
        <v>0</v>
      </c>
      <c r="K1722" s="11">
        <f t="shared" si="106"/>
        <v>51.22</v>
      </c>
      <c r="L1722" s="70"/>
      <c r="M1722" s="9">
        <f t="shared" si="107"/>
        <v>4097.6000000000004</v>
      </c>
      <c r="N1722" s="9">
        <f t="shared" si="109"/>
        <v>4097.6000000000004</v>
      </c>
    </row>
    <row r="1723" spans="1:14" s="8" customFormat="1" ht="31.5">
      <c r="A1723" s="44" t="s">
        <v>3170</v>
      </c>
      <c r="C1723" s="47" t="s">
        <v>3170</v>
      </c>
      <c r="D1723" s="56" t="s">
        <v>3171</v>
      </c>
      <c r="E1723" s="13" t="s">
        <v>143</v>
      </c>
      <c r="F1723" s="13">
        <v>62</v>
      </c>
      <c r="G1723" s="13">
        <v>50</v>
      </c>
      <c r="H1723" s="14" t="s">
        <v>1</v>
      </c>
      <c r="I1723" s="61">
        <v>6.17</v>
      </c>
      <c r="J1723" s="12">
        <f t="shared" si="108"/>
        <v>0</v>
      </c>
      <c r="K1723" s="11">
        <f t="shared" si="106"/>
        <v>6.17</v>
      </c>
      <c r="L1723" s="70"/>
      <c r="M1723" s="9">
        <f t="shared" si="107"/>
        <v>493.6</v>
      </c>
      <c r="N1723" s="9">
        <f t="shared" si="109"/>
        <v>493.6</v>
      </c>
    </row>
    <row r="1724" spans="1:14" s="8" customFormat="1" ht="31.5">
      <c r="A1724" s="44" t="s">
        <v>3172</v>
      </c>
      <c r="C1724" s="47" t="s">
        <v>3172</v>
      </c>
      <c r="D1724" s="56" t="s">
        <v>3173</v>
      </c>
      <c r="E1724" s="13" t="s">
        <v>143</v>
      </c>
      <c r="F1724" s="13">
        <v>63</v>
      </c>
      <c r="G1724" s="13">
        <v>50</v>
      </c>
      <c r="H1724" s="14" t="s">
        <v>1</v>
      </c>
      <c r="I1724" s="61">
        <v>6.43</v>
      </c>
      <c r="J1724" s="12">
        <f t="shared" si="108"/>
        <v>0</v>
      </c>
      <c r="K1724" s="11">
        <f t="shared" si="106"/>
        <v>6.43</v>
      </c>
      <c r="L1724" s="70"/>
      <c r="M1724" s="9">
        <f t="shared" si="107"/>
        <v>514.4</v>
      </c>
      <c r="N1724" s="9">
        <f t="shared" si="109"/>
        <v>514.4</v>
      </c>
    </row>
    <row r="1725" spans="1:14" s="8" customFormat="1" ht="31.5">
      <c r="A1725" s="44" t="s">
        <v>3174</v>
      </c>
      <c r="C1725" s="47" t="s">
        <v>3174</v>
      </c>
      <c r="D1725" s="56" t="s">
        <v>3175</v>
      </c>
      <c r="E1725" s="13" t="s">
        <v>143</v>
      </c>
      <c r="F1725" s="13">
        <v>63</v>
      </c>
      <c r="G1725" s="13">
        <v>50</v>
      </c>
      <c r="H1725" s="14" t="s">
        <v>1</v>
      </c>
      <c r="I1725" s="61">
        <v>6.43</v>
      </c>
      <c r="J1725" s="12">
        <f t="shared" si="108"/>
        <v>0</v>
      </c>
      <c r="K1725" s="11">
        <f t="shared" si="106"/>
        <v>6.43</v>
      </c>
      <c r="L1725" s="70"/>
      <c r="M1725" s="9">
        <f t="shared" si="107"/>
        <v>514.4</v>
      </c>
      <c r="N1725" s="9">
        <f t="shared" si="109"/>
        <v>514.4</v>
      </c>
    </row>
    <row r="1726" spans="1:14" s="8" customFormat="1" ht="31.5">
      <c r="A1726" s="44" t="s">
        <v>3176</v>
      </c>
      <c r="C1726" s="47" t="s">
        <v>3176</v>
      </c>
      <c r="D1726" s="56" t="s">
        <v>3177</v>
      </c>
      <c r="E1726" s="13" t="s">
        <v>143</v>
      </c>
      <c r="F1726" s="13">
        <v>67</v>
      </c>
      <c r="G1726" s="13">
        <v>50</v>
      </c>
      <c r="H1726" s="14" t="s">
        <v>1</v>
      </c>
      <c r="I1726" s="61">
        <v>6.79</v>
      </c>
      <c r="J1726" s="12">
        <f t="shared" si="108"/>
        <v>0</v>
      </c>
      <c r="K1726" s="11">
        <f t="shared" si="106"/>
        <v>6.79</v>
      </c>
      <c r="L1726" s="70"/>
      <c r="M1726" s="9">
        <f t="shared" si="107"/>
        <v>543.20000000000005</v>
      </c>
      <c r="N1726" s="9">
        <f t="shared" si="109"/>
        <v>543.20000000000005</v>
      </c>
    </row>
    <row r="1727" spans="1:14" s="8" customFormat="1" ht="31.5">
      <c r="A1727" s="44" t="s">
        <v>3178</v>
      </c>
      <c r="C1727" s="47" t="s">
        <v>3178</v>
      </c>
      <c r="D1727" s="56" t="s">
        <v>3179</v>
      </c>
      <c r="E1727" s="13" t="s">
        <v>143</v>
      </c>
      <c r="F1727" s="13">
        <v>67</v>
      </c>
      <c r="G1727" s="13">
        <v>50</v>
      </c>
      <c r="H1727" s="14" t="s">
        <v>1</v>
      </c>
      <c r="I1727" s="61">
        <v>6.82</v>
      </c>
      <c r="J1727" s="12">
        <f t="shared" si="108"/>
        <v>0</v>
      </c>
      <c r="K1727" s="11">
        <f t="shared" si="106"/>
        <v>6.82</v>
      </c>
      <c r="L1727" s="70"/>
      <c r="M1727" s="9">
        <f t="shared" si="107"/>
        <v>545.6</v>
      </c>
      <c r="N1727" s="9">
        <f t="shared" si="109"/>
        <v>545.6</v>
      </c>
    </row>
    <row r="1728" spans="1:14" s="8" customFormat="1" ht="31.5">
      <c r="A1728" s="44" t="s">
        <v>3180</v>
      </c>
      <c r="C1728" s="47" t="s">
        <v>3180</v>
      </c>
      <c r="D1728" s="56" t="s">
        <v>3181</v>
      </c>
      <c r="E1728" s="13" t="s">
        <v>143</v>
      </c>
      <c r="F1728" s="13">
        <v>71</v>
      </c>
      <c r="G1728" s="13">
        <v>50</v>
      </c>
      <c r="H1728" s="14" t="s">
        <v>1</v>
      </c>
      <c r="I1728" s="61">
        <v>7.3</v>
      </c>
      <c r="J1728" s="12">
        <f t="shared" si="108"/>
        <v>0</v>
      </c>
      <c r="K1728" s="11">
        <f t="shared" si="106"/>
        <v>7.3</v>
      </c>
      <c r="L1728" s="70"/>
      <c r="M1728" s="9">
        <f t="shared" si="107"/>
        <v>584</v>
      </c>
      <c r="N1728" s="9">
        <f t="shared" si="109"/>
        <v>584</v>
      </c>
    </row>
    <row r="1729" spans="1:14" s="8" customFormat="1" ht="31.5">
      <c r="A1729" s="44" t="s">
        <v>3182</v>
      </c>
      <c r="C1729" s="47" t="s">
        <v>3182</v>
      </c>
      <c r="D1729" s="56" t="s">
        <v>3183</v>
      </c>
      <c r="E1729" s="13" t="s">
        <v>143</v>
      </c>
      <c r="F1729" s="13">
        <v>76</v>
      </c>
      <c r="G1729" s="13">
        <v>50</v>
      </c>
      <c r="H1729" s="14" t="s">
        <v>1</v>
      </c>
      <c r="I1729" s="61">
        <v>7.8500000000000005</v>
      </c>
      <c r="J1729" s="12">
        <f t="shared" si="108"/>
        <v>0</v>
      </c>
      <c r="K1729" s="11">
        <f t="shared" si="106"/>
        <v>7.8500000000000005</v>
      </c>
      <c r="L1729" s="70"/>
      <c r="M1729" s="9">
        <f t="shared" si="107"/>
        <v>628</v>
      </c>
      <c r="N1729" s="9">
        <f t="shared" si="109"/>
        <v>628</v>
      </c>
    </row>
    <row r="1730" spans="1:14" s="8" customFormat="1" ht="31.5">
      <c r="A1730" s="44" t="s">
        <v>3184</v>
      </c>
      <c r="C1730" s="47" t="s">
        <v>3184</v>
      </c>
      <c r="D1730" s="56" t="s">
        <v>3185</v>
      </c>
      <c r="E1730" s="13" t="s">
        <v>143</v>
      </c>
      <c r="F1730" s="13">
        <v>82</v>
      </c>
      <c r="G1730" s="13">
        <v>50</v>
      </c>
      <c r="H1730" s="14" t="s">
        <v>1</v>
      </c>
      <c r="I1730" s="61">
        <v>8.620000000000001</v>
      </c>
      <c r="J1730" s="12">
        <f t="shared" si="108"/>
        <v>0</v>
      </c>
      <c r="K1730" s="11">
        <f t="shared" si="106"/>
        <v>8.620000000000001</v>
      </c>
      <c r="L1730" s="70"/>
      <c r="M1730" s="9">
        <f t="shared" si="107"/>
        <v>689.6</v>
      </c>
      <c r="N1730" s="9">
        <f t="shared" si="109"/>
        <v>689.6</v>
      </c>
    </row>
    <row r="1731" spans="1:14" s="8" customFormat="1" ht="31.5">
      <c r="A1731" s="44" t="s">
        <v>3186</v>
      </c>
      <c r="C1731" s="47" t="s">
        <v>3186</v>
      </c>
      <c r="D1731" s="56" t="s">
        <v>3187</v>
      </c>
      <c r="E1731" s="13" t="s">
        <v>143</v>
      </c>
      <c r="F1731" s="13">
        <v>96</v>
      </c>
      <c r="G1731" s="13">
        <v>50</v>
      </c>
      <c r="H1731" s="14" t="s">
        <v>1</v>
      </c>
      <c r="I1731" s="61">
        <v>9.58</v>
      </c>
      <c r="J1731" s="12">
        <f t="shared" si="108"/>
        <v>0</v>
      </c>
      <c r="K1731" s="11">
        <f t="shared" si="106"/>
        <v>9.58</v>
      </c>
      <c r="L1731" s="70"/>
      <c r="M1731" s="9">
        <f t="shared" si="107"/>
        <v>766.4</v>
      </c>
      <c r="N1731" s="9">
        <f t="shared" si="109"/>
        <v>766.4</v>
      </c>
    </row>
    <row r="1732" spans="1:14" s="8" customFormat="1" ht="31.5">
      <c r="A1732" s="44" t="s">
        <v>3188</v>
      </c>
      <c r="C1732" s="47" t="s">
        <v>3188</v>
      </c>
      <c r="D1732" s="56" t="s">
        <v>3189</v>
      </c>
      <c r="E1732" s="13" t="s">
        <v>143</v>
      </c>
      <c r="F1732" s="13">
        <v>105</v>
      </c>
      <c r="G1732" s="13">
        <v>50</v>
      </c>
      <c r="H1732" s="14" t="s">
        <v>1</v>
      </c>
      <c r="I1732" s="61">
        <v>10.130000000000001</v>
      </c>
      <c r="J1732" s="12">
        <f t="shared" si="108"/>
        <v>0</v>
      </c>
      <c r="K1732" s="11">
        <f t="shared" si="106"/>
        <v>10.130000000000001</v>
      </c>
      <c r="L1732" s="70"/>
      <c r="M1732" s="9">
        <f t="shared" si="107"/>
        <v>810.4</v>
      </c>
      <c r="N1732" s="9">
        <f t="shared" si="109"/>
        <v>810.4</v>
      </c>
    </row>
    <row r="1733" spans="1:14" s="8" customFormat="1" ht="31.5">
      <c r="A1733" s="44" t="s">
        <v>3190</v>
      </c>
      <c r="C1733" s="47" t="s">
        <v>3190</v>
      </c>
      <c r="D1733" s="56" t="s">
        <v>3191</v>
      </c>
      <c r="E1733" s="13" t="s">
        <v>143</v>
      </c>
      <c r="F1733" s="13">
        <v>110</v>
      </c>
      <c r="G1733" s="13">
        <v>50</v>
      </c>
      <c r="H1733" s="14" t="s">
        <v>1</v>
      </c>
      <c r="I1733" s="61">
        <v>10.97</v>
      </c>
      <c r="J1733" s="12">
        <f t="shared" si="108"/>
        <v>0</v>
      </c>
      <c r="K1733" s="11">
        <f t="shared" si="106"/>
        <v>10.97</v>
      </c>
      <c r="L1733" s="70"/>
      <c r="M1733" s="9">
        <f t="shared" si="107"/>
        <v>877.6</v>
      </c>
      <c r="N1733" s="9">
        <f t="shared" si="109"/>
        <v>877.6</v>
      </c>
    </row>
    <row r="1734" spans="1:14" s="8" customFormat="1" ht="31.5">
      <c r="A1734" s="44" t="s">
        <v>3192</v>
      </c>
      <c r="C1734" s="47" t="s">
        <v>3192</v>
      </c>
      <c r="D1734" s="56" t="s">
        <v>3193</v>
      </c>
      <c r="E1734" s="13" t="s">
        <v>143</v>
      </c>
      <c r="F1734" s="13">
        <v>110</v>
      </c>
      <c r="G1734" s="13">
        <v>50</v>
      </c>
      <c r="H1734" s="14" t="s">
        <v>1</v>
      </c>
      <c r="I1734" s="61">
        <v>11.33</v>
      </c>
      <c r="J1734" s="12">
        <f t="shared" si="108"/>
        <v>0</v>
      </c>
      <c r="K1734" s="11">
        <f t="shared" si="106"/>
        <v>11.33</v>
      </c>
      <c r="L1734" s="70"/>
      <c r="M1734" s="9">
        <f t="shared" si="107"/>
        <v>906.4</v>
      </c>
      <c r="N1734" s="9">
        <f t="shared" si="109"/>
        <v>906.4</v>
      </c>
    </row>
    <row r="1735" spans="1:14" s="8" customFormat="1" ht="31.5">
      <c r="A1735" s="44" t="s">
        <v>3194</v>
      </c>
      <c r="C1735" s="47" t="s">
        <v>3194</v>
      </c>
      <c r="D1735" s="56" t="s">
        <v>3195</v>
      </c>
      <c r="E1735" s="13" t="s">
        <v>143</v>
      </c>
      <c r="F1735" s="13">
        <v>158</v>
      </c>
      <c r="G1735" s="13">
        <v>50</v>
      </c>
      <c r="H1735" s="14" t="s">
        <v>1</v>
      </c>
      <c r="I1735" s="61">
        <v>13.280000000000001</v>
      </c>
      <c r="J1735" s="12">
        <f t="shared" si="108"/>
        <v>0</v>
      </c>
      <c r="K1735" s="11">
        <f t="shared" si="106"/>
        <v>13.280000000000001</v>
      </c>
      <c r="L1735" s="70"/>
      <c r="M1735" s="9">
        <f t="shared" si="107"/>
        <v>1062.4000000000001</v>
      </c>
      <c r="N1735" s="9">
        <f t="shared" si="109"/>
        <v>1062.4000000000001</v>
      </c>
    </row>
    <row r="1736" spans="1:14" s="8" customFormat="1" ht="31.5">
      <c r="A1736" s="44" t="s">
        <v>3196</v>
      </c>
      <c r="C1736" s="47" t="s">
        <v>3196</v>
      </c>
      <c r="D1736" s="56" t="s">
        <v>3197</v>
      </c>
      <c r="E1736" s="13" t="s">
        <v>143</v>
      </c>
      <c r="F1736" s="13">
        <v>177</v>
      </c>
      <c r="G1736" s="13">
        <v>50</v>
      </c>
      <c r="H1736" s="14" t="s">
        <v>1</v>
      </c>
      <c r="I1736" s="61">
        <v>15.94</v>
      </c>
      <c r="J1736" s="12">
        <f t="shared" si="108"/>
        <v>0</v>
      </c>
      <c r="K1736" s="11">
        <f t="shared" si="106"/>
        <v>15.94</v>
      </c>
      <c r="L1736" s="70"/>
      <c r="M1736" s="9">
        <f t="shared" si="107"/>
        <v>1275.2</v>
      </c>
      <c r="N1736" s="9">
        <f t="shared" si="109"/>
        <v>1275.2</v>
      </c>
    </row>
    <row r="1737" spans="1:14" s="8" customFormat="1" ht="31.5">
      <c r="A1737" s="44" t="s">
        <v>3198</v>
      </c>
      <c r="C1737" s="47" t="s">
        <v>3198</v>
      </c>
      <c r="D1737" s="56" t="s">
        <v>3199</v>
      </c>
      <c r="E1737" s="13" t="s">
        <v>143</v>
      </c>
      <c r="F1737" s="13">
        <v>176</v>
      </c>
      <c r="G1737" s="13">
        <v>50</v>
      </c>
      <c r="H1737" s="14" t="s">
        <v>1</v>
      </c>
      <c r="I1737" s="61">
        <v>16.13</v>
      </c>
      <c r="J1737" s="12">
        <f t="shared" si="108"/>
        <v>0</v>
      </c>
      <c r="K1737" s="11">
        <f t="shared" si="106"/>
        <v>16.13</v>
      </c>
      <c r="L1737" s="70"/>
      <c r="M1737" s="9">
        <f t="shared" si="107"/>
        <v>1290.4000000000001</v>
      </c>
      <c r="N1737" s="9">
        <f t="shared" si="109"/>
        <v>1290.4000000000001</v>
      </c>
    </row>
    <row r="1738" spans="1:14" s="8" customFormat="1" ht="31.5">
      <c r="A1738" s="44" t="s">
        <v>3200</v>
      </c>
      <c r="C1738" s="47" t="s">
        <v>3200</v>
      </c>
      <c r="D1738" s="56" t="s">
        <v>3201</v>
      </c>
      <c r="E1738" s="13" t="s">
        <v>143</v>
      </c>
      <c r="F1738" s="13">
        <v>187</v>
      </c>
      <c r="G1738" s="13">
        <v>25</v>
      </c>
      <c r="H1738" s="14" t="s">
        <v>1</v>
      </c>
      <c r="I1738" s="61">
        <v>17.16</v>
      </c>
      <c r="J1738" s="12">
        <f t="shared" si="108"/>
        <v>0</v>
      </c>
      <c r="K1738" s="11">
        <f t="shared" si="106"/>
        <v>17.16</v>
      </c>
      <c r="L1738" s="70"/>
      <c r="M1738" s="9">
        <f t="shared" si="107"/>
        <v>1372.8</v>
      </c>
      <c r="N1738" s="9">
        <f t="shared" si="109"/>
        <v>1372.8</v>
      </c>
    </row>
    <row r="1739" spans="1:14" s="8" customFormat="1" ht="31.5">
      <c r="A1739" s="44" t="s">
        <v>3202</v>
      </c>
      <c r="C1739" s="47" t="s">
        <v>3202</v>
      </c>
      <c r="D1739" s="56" t="s">
        <v>3203</v>
      </c>
      <c r="E1739" s="13" t="s">
        <v>143</v>
      </c>
      <c r="F1739" s="13">
        <v>214</v>
      </c>
      <c r="G1739" s="13">
        <v>25</v>
      </c>
      <c r="H1739" s="14" t="s">
        <v>1</v>
      </c>
      <c r="I1739" s="61">
        <v>20.04</v>
      </c>
      <c r="J1739" s="12">
        <f t="shared" si="108"/>
        <v>0</v>
      </c>
      <c r="K1739" s="11">
        <f t="shared" si="106"/>
        <v>20.04</v>
      </c>
      <c r="L1739" s="70"/>
      <c r="M1739" s="9">
        <f t="shared" si="107"/>
        <v>1603.2</v>
      </c>
      <c r="N1739" s="9">
        <f t="shared" si="109"/>
        <v>1603.2</v>
      </c>
    </row>
    <row r="1740" spans="1:14" s="8" customFormat="1" ht="31.5">
      <c r="A1740" s="44" t="s">
        <v>3204</v>
      </c>
      <c r="C1740" s="47" t="s">
        <v>3204</v>
      </c>
      <c r="D1740" s="56" t="s">
        <v>3205</v>
      </c>
      <c r="E1740" s="13" t="s">
        <v>143</v>
      </c>
      <c r="F1740" s="13">
        <v>225</v>
      </c>
      <c r="G1740" s="13">
        <v>25</v>
      </c>
      <c r="H1740" s="14" t="s">
        <v>1</v>
      </c>
      <c r="I1740" s="61">
        <v>21.77</v>
      </c>
      <c r="J1740" s="12">
        <f t="shared" si="108"/>
        <v>0</v>
      </c>
      <c r="K1740" s="11">
        <f t="shared" si="106"/>
        <v>21.77</v>
      </c>
      <c r="L1740" s="70"/>
      <c r="M1740" s="9">
        <f t="shared" si="107"/>
        <v>1741.6000000000001</v>
      </c>
      <c r="N1740" s="9">
        <f t="shared" si="109"/>
        <v>1741.6</v>
      </c>
    </row>
    <row r="1741" spans="1:14" s="8" customFormat="1" ht="31.5">
      <c r="A1741" s="44" t="s">
        <v>3206</v>
      </c>
      <c r="C1741" s="47" t="s">
        <v>3206</v>
      </c>
      <c r="D1741" s="56" t="s">
        <v>3207</v>
      </c>
      <c r="E1741" s="13" t="s">
        <v>143</v>
      </c>
      <c r="F1741" s="13">
        <v>227</v>
      </c>
      <c r="G1741" s="13">
        <v>25</v>
      </c>
      <c r="H1741" s="14" t="s">
        <v>1</v>
      </c>
      <c r="I1741" s="61">
        <v>22.95</v>
      </c>
      <c r="J1741" s="12">
        <f t="shared" si="108"/>
        <v>0</v>
      </c>
      <c r="K1741" s="11">
        <f t="shared" ref="K1741:K1804" si="110">I1741*((100-J1741)/100)</f>
        <v>22.95</v>
      </c>
      <c r="L1741" s="70"/>
      <c r="M1741" s="9">
        <f t="shared" ref="M1741:M1804" si="111">_xlfn.CEILING.MATH(I1741*$N$2,0.02)</f>
        <v>1836</v>
      </c>
      <c r="N1741" s="9">
        <f t="shared" si="109"/>
        <v>1836</v>
      </c>
    </row>
    <row r="1742" spans="1:14" s="8" customFormat="1" ht="31.5">
      <c r="A1742" s="44" t="s">
        <v>3208</v>
      </c>
      <c r="C1742" s="47" t="s">
        <v>3208</v>
      </c>
      <c r="D1742" s="56" t="s">
        <v>3209</v>
      </c>
      <c r="E1742" s="13" t="s">
        <v>143</v>
      </c>
      <c r="F1742" s="13">
        <v>252</v>
      </c>
      <c r="G1742" s="13">
        <v>25</v>
      </c>
      <c r="H1742" s="14" t="s">
        <v>1</v>
      </c>
      <c r="I1742" s="61">
        <v>24.990000000000002</v>
      </c>
      <c r="J1742" s="12">
        <f t="shared" si="108"/>
        <v>0</v>
      </c>
      <c r="K1742" s="11">
        <f t="shared" si="110"/>
        <v>24.990000000000002</v>
      </c>
      <c r="L1742" s="70"/>
      <c r="M1742" s="9">
        <f t="shared" si="111"/>
        <v>1999.2</v>
      </c>
      <c r="N1742" s="9">
        <f t="shared" si="109"/>
        <v>1999.2</v>
      </c>
    </row>
    <row r="1743" spans="1:14" s="8" customFormat="1" ht="31.5">
      <c r="A1743" s="44" t="s">
        <v>3210</v>
      </c>
      <c r="C1743" s="47" t="s">
        <v>3210</v>
      </c>
      <c r="D1743" s="56" t="s">
        <v>3211</v>
      </c>
      <c r="E1743" s="13" t="s">
        <v>143</v>
      </c>
      <c r="F1743" s="13">
        <v>435</v>
      </c>
      <c r="G1743" s="13">
        <v>25</v>
      </c>
      <c r="H1743" s="14" t="s">
        <v>1</v>
      </c>
      <c r="I1743" s="61">
        <v>49.71</v>
      </c>
      <c r="J1743" s="12">
        <f t="shared" si="108"/>
        <v>0</v>
      </c>
      <c r="K1743" s="11">
        <f t="shared" si="110"/>
        <v>49.71</v>
      </c>
      <c r="L1743" s="70"/>
      <c r="M1743" s="9">
        <f t="shared" si="111"/>
        <v>3976.8</v>
      </c>
      <c r="N1743" s="9">
        <f t="shared" si="109"/>
        <v>3976.8</v>
      </c>
    </row>
    <row r="1744" spans="1:14" s="8" customFormat="1" ht="31.5">
      <c r="A1744" s="44" t="s">
        <v>3212</v>
      </c>
      <c r="C1744" s="47" t="s">
        <v>3212</v>
      </c>
      <c r="D1744" s="56" t="s">
        <v>3213</v>
      </c>
      <c r="E1744" s="13" t="s">
        <v>143</v>
      </c>
      <c r="F1744" s="13">
        <v>470</v>
      </c>
      <c r="G1744" s="13">
        <v>5</v>
      </c>
      <c r="H1744" s="14" t="s">
        <v>1</v>
      </c>
      <c r="I1744" s="61">
        <v>54.65</v>
      </c>
      <c r="J1744" s="12">
        <f t="shared" si="108"/>
        <v>0</v>
      </c>
      <c r="K1744" s="11">
        <f t="shared" si="110"/>
        <v>54.65</v>
      </c>
      <c r="L1744" s="70"/>
      <c r="M1744" s="9">
        <f t="shared" si="111"/>
        <v>4372</v>
      </c>
      <c r="N1744" s="9">
        <f t="shared" si="109"/>
        <v>4372</v>
      </c>
    </row>
    <row r="1745" spans="1:14" s="8" customFormat="1" ht="31.5">
      <c r="A1745" s="44" t="s">
        <v>3214</v>
      </c>
      <c r="C1745" s="47" t="s">
        <v>3214</v>
      </c>
      <c r="D1745" s="56" t="s">
        <v>3215</v>
      </c>
      <c r="E1745" s="13" t="s">
        <v>143</v>
      </c>
      <c r="F1745" s="13">
        <v>542</v>
      </c>
      <c r="G1745" s="13">
        <v>5</v>
      </c>
      <c r="H1745" s="14" t="s">
        <v>1</v>
      </c>
      <c r="I1745" s="61">
        <v>61.61</v>
      </c>
      <c r="J1745" s="12">
        <f t="shared" ref="J1745:J1808" si="112">$J$13</f>
        <v>0</v>
      </c>
      <c r="K1745" s="11">
        <f t="shared" si="110"/>
        <v>61.61</v>
      </c>
      <c r="L1745" s="70"/>
      <c r="M1745" s="9">
        <f t="shared" si="111"/>
        <v>4928.8</v>
      </c>
      <c r="N1745" s="9">
        <f t="shared" si="109"/>
        <v>4928.8</v>
      </c>
    </row>
    <row r="1746" spans="1:14" s="8" customFormat="1" ht="31.5">
      <c r="A1746" s="44" t="s">
        <v>3216</v>
      </c>
      <c r="C1746" s="47" t="s">
        <v>3216</v>
      </c>
      <c r="D1746" s="56" t="s">
        <v>3217</v>
      </c>
      <c r="E1746" s="13" t="s">
        <v>143</v>
      </c>
      <c r="F1746" s="13">
        <v>554</v>
      </c>
      <c r="G1746" s="13">
        <v>5</v>
      </c>
      <c r="H1746" s="14" t="s">
        <v>1</v>
      </c>
      <c r="I1746" s="61">
        <v>65.69</v>
      </c>
      <c r="J1746" s="12">
        <f t="shared" si="112"/>
        <v>0</v>
      </c>
      <c r="K1746" s="11">
        <f t="shared" si="110"/>
        <v>65.69</v>
      </c>
      <c r="L1746" s="70"/>
      <c r="M1746" s="9">
        <f t="shared" si="111"/>
        <v>5255.2</v>
      </c>
      <c r="N1746" s="9">
        <f t="shared" si="109"/>
        <v>5255.2</v>
      </c>
    </row>
    <row r="1747" spans="1:14" s="8" customFormat="1" ht="31.5">
      <c r="A1747" s="44" t="s">
        <v>3218</v>
      </c>
      <c r="C1747" s="47" t="s">
        <v>3218</v>
      </c>
      <c r="D1747" s="56" t="s">
        <v>3219</v>
      </c>
      <c r="E1747" s="13" t="s">
        <v>143</v>
      </c>
      <c r="F1747" s="13">
        <v>72</v>
      </c>
      <c r="G1747" s="13">
        <v>50</v>
      </c>
      <c r="H1747" s="14" t="s">
        <v>1</v>
      </c>
      <c r="I1747" s="61">
        <v>7.37</v>
      </c>
      <c r="J1747" s="12">
        <f t="shared" si="112"/>
        <v>0</v>
      </c>
      <c r="K1747" s="11">
        <f t="shared" si="110"/>
        <v>7.37</v>
      </c>
      <c r="L1747" s="70"/>
      <c r="M1747" s="9">
        <f t="shared" si="111"/>
        <v>589.6</v>
      </c>
      <c r="N1747" s="9">
        <f t="shared" ref="N1747:N1810" si="113">M1747*(100-J1747)/100</f>
        <v>589.6</v>
      </c>
    </row>
    <row r="1748" spans="1:14" s="8" customFormat="1" ht="31.5">
      <c r="A1748" s="44" t="s">
        <v>3220</v>
      </c>
      <c r="C1748" s="47" t="s">
        <v>3220</v>
      </c>
      <c r="D1748" s="56" t="s">
        <v>3221</v>
      </c>
      <c r="E1748" s="13" t="s">
        <v>143</v>
      </c>
      <c r="F1748" s="13">
        <v>77</v>
      </c>
      <c r="G1748" s="13">
        <v>50</v>
      </c>
      <c r="H1748" s="14" t="s">
        <v>1</v>
      </c>
      <c r="I1748" s="61">
        <v>7.83</v>
      </c>
      <c r="J1748" s="12">
        <f t="shared" si="112"/>
        <v>0</v>
      </c>
      <c r="K1748" s="11">
        <f t="shared" si="110"/>
        <v>7.83</v>
      </c>
      <c r="L1748" s="70"/>
      <c r="M1748" s="9">
        <f t="shared" si="111"/>
        <v>626.4</v>
      </c>
      <c r="N1748" s="9">
        <f t="shared" si="113"/>
        <v>626.4</v>
      </c>
    </row>
    <row r="1749" spans="1:14" s="8" customFormat="1" ht="31.5">
      <c r="A1749" s="44" t="s">
        <v>3222</v>
      </c>
      <c r="C1749" s="47" t="s">
        <v>3222</v>
      </c>
      <c r="D1749" s="56" t="s">
        <v>3223</v>
      </c>
      <c r="E1749" s="13" t="s">
        <v>143</v>
      </c>
      <c r="F1749" s="13">
        <v>79</v>
      </c>
      <c r="G1749" s="13">
        <v>50</v>
      </c>
      <c r="H1749" s="14" t="s">
        <v>1</v>
      </c>
      <c r="I1749" s="61">
        <v>8.0400000000000009</v>
      </c>
      <c r="J1749" s="12">
        <f t="shared" si="112"/>
        <v>0</v>
      </c>
      <c r="K1749" s="11">
        <f t="shared" si="110"/>
        <v>8.0400000000000009</v>
      </c>
      <c r="L1749" s="70"/>
      <c r="M1749" s="9">
        <f t="shared" si="111"/>
        <v>643.20000000000005</v>
      </c>
      <c r="N1749" s="9">
        <f t="shared" si="113"/>
        <v>643.20000000000005</v>
      </c>
    </row>
    <row r="1750" spans="1:14" s="8" customFormat="1" ht="31.5">
      <c r="A1750" s="44" t="s">
        <v>3224</v>
      </c>
      <c r="C1750" s="47" t="s">
        <v>3224</v>
      </c>
      <c r="D1750" s="56" t="s">
        <v>3225</v>
      </c>
      <c r="E1750" s="13" t="s">
        <v>143</v>
      </c>
      <c r="F1750" s="13">
        <v>85</v>
      </c>
      <c r="G1750" s="13">
        <v>50</v>
      </c>
      <c r="H1750" s="14" t="s">
        <v>1</v>
      </c>
      <c r="I1750" s="61">
        <v>8.64</v>
      </c>
      <c r="J1750" s="12">
        <f t="shared" si="112"/>
        <v>0</v>
      </c>
      <c r="K1750" s="11">
        <f t="shared" si="110"/>
        <v>8.64</v>
      </c>
      <c r="L1750" s="70"/>
      <c r="M1750" s="9">
        <f t="shared" si="111"/>
        <v>691.2</v>
      </c>
      <c r="N1750" s="9">
        <f t="shared" si="113"/>
        <v>691.2</v>
      </c>
    </row>
    <row r="1751" spans="1:14" s="8" customFormat="1" ht="31.5">
      <c r="A1751" s="44" t="s">
        <v>3226</v>
      </c>
      <c r="C1751" s="47" t="s">
        <v>3226</v>
      </c>
      <c r="D1751" s="56" t="s">
        <v>3227</v>
      </c>
      <c r="E1751" s="13" t="s">
        <v>143</v>
      </c>
      <c r="F1751" s="13">
        <v>97</v>
      </c>
      <c r="G1751" s="13">
        <v>50</v>
      </c>
      <c r="H1751" s="14" t="s">
        <v>1</v>
      </c>
      <c r="I1751" s="61">
        <v>9.27</v>
      </c>
      <c r="J1751" s="12">
        <f t="shared" si="112"/>
        <v>0</v>
      </c>
      <c r="K1751" s="11">
        <f t="shared" si="110"/>
        <v>9.27</v>
      </c>
      <c r="L1751" s="70"/>
      <c r="M1751" s="9">
        <f t="shared" si="111"/>
        <v>741.6</v>
      </c>
      <c r="N1751" s="9">
        <f t="shared" si="113"/>
        <v>741.6</v>
      </c>
    </row>
    <row r="1752" spans="1:14" s="8" customFormat="1" ht="31.5">
      <c r="A1752" s="44" t="s">
        <v>3228</v>
      </c>
      <c r="C1752" s="47" t="s">
        <v>3228</v>
      </c>
      <c r="D1752" s="56" t="s">
        <v>3229</v>
      </c>
      <c r="E1752" s="13" t="s">
        <v>143</v>
      </c>
      <c r="F1752" s="13">
        <v>112</v>
      </c>
      <c r="G1752" s="13">
        <v>50</v>
      </c>
      <c r="H1752" s="14" t="s">
        <v>1</v>
      </c>
      <c r="I1752" s="61">
        <v>10.18</v>
      </c>
      <c r="J1752" s="12">
        <f t="shared" si="112"/>
        <v>0</v>
      </c>
      <c r="K1752" s="11">
        <f t="shared" si="110"/>
        <v>10.18</v>
      </c>
      <c r="L1752" s="70"/>
      <c r="M1752" s="9">
        <f t="shared" si="111"/>
        <v>814.4</v>
      </c>
      <c r="N1752" s="9">
        <f t="shared" si="113"/>
        <v>814.4</v>
      </c>
    </row>
    <row r="1753" spans="1:14" s="8" customFormat="1" ht="31.5">
      <c r="A1753" s="44" t="s">
        <v>3230</v>
      </c>
      <c r="C1753" s="47" t="s">
        <v>3230</v>
      </c>
      <c r="D1753" s="56" t="s">
        <v>3231</v>
      </c>
      <c r="E1753" s="13" t="s">
        <v>143</v>
      </c>
      <c r="F1753" s="13">
        <v>116</v>
      </c>
      <c r="G1753" s="13">
        <v>50</v>
      </c>
      <c r="H1753" s="14" t="s">
        <v>1</v>
      </c>
      <c r="I1753" s="61">
        <v>10.950000000000001</v>
      </c>
      <c r="J1753" s="12">
        <f t="shared" si="112"/>
        <v>0</v>
      </c>
      <c r="K1753" s="11">
        <f t="shared" si="110"/>
        <v>10.950000000000001</v>
      </c>
      <c r="L1753" s="70"/>
      <c r="M1753" s="9">
        <f t="shared" si="111"/>
        <v>876</v>
      </c>
      <c r="N1753" s="9">
        <f t="shared" si="113"/>
        <v>876</v>
      </c>
    </row>
    <row r="1754" spans="1:14" s="8" customFormat="1" ht="31.5">
      <c r="A1754" s="44" t="s">
        <v>3232</v>
      </c>
      <c r="C1754" s="47" t="s">
        <v>3232</v>
      </c>
      <c r="D1754" s="56" t="s">
        <v>3233</v>
      </c>
      <c r="E1754" s="13" t="s">
        <v>143</v>
      </c>
      <c r="F1754" s="13">
        <v>161</v>
      </c>
      <c r="G1754" s="13">
        <v>50</v>
      </c>
      <c r="H1754" s="14" t="s">
        <v>1</v>
      </c>
      <c r="I1754" s="61">
        <v>13.13</v>
      </c>
      <c r="J1754" s="12">
        <f t="shared" si="112"/>
        <v>0</v>
      </c>
      <c r="K1754" s="11">
        <f t="shared" si="110"/>
        <v>13.13</v>
      </c>
      <c r="L1754" s="70"/>
      <c r="M1754" s="9">
        <f t="shared" si="111"/>
        <v>1050.4000000000001</v>
      </c>
      <c r="N1754" s="9">
        <f t="shared" si="113"/>
        <v>1050.4000000000001</v>
      </c>
    </row>
    <row r="1755" spans="1:14" s="8" customFormat="1" ht="31.5">
      <c r="A1755" s="44" t="s">
        <v>3234</v>
      </c>
      <c r="C1755" s="47" t="s">
        <v>3234</v>
      </c>
      <c r="D1755" s="56" t="s">
        <v>3235</v>
      </c>
      <c r="E1755" s="13" t="s">
        <v>143</v>
      </c>
      <c r="F1755" s="13">
        <v>179</v>
      </c>
      <c r="G1755" s="13">
        <v>50</v>
      </c>
      <c r="H1755" s="14" t="s">
        <v>1</v>
      </c>
      <c r="I1755" s="61">
        <v>15.48</v>
      </c>
      <c r="J1755" s="12">
        <f t="shared" si="112"/>
        <v>0</v>
      </c>
      <c r="K1755" s="11">
        <f t="shared" si="110"/>
        <v>15.48</v>
      </c>
      <c r="L1755" s="70"/>
      <c r="M1755" s="9">
        <f t="shared" si="111"/>
        <v>1238.4000000000001</v>
      </c>
      <c r="N1755" s="9">
        <f t="shared" si="113"/>
        <v>1238.4000000000001</v>
      </c>
    </row>
    <row r="1756" spans="1:14" s="8" customFormat="1" ht="31.5">
      <c r="A1756" s="44" t="s">
        <v>3236</v>
      </c>
      <c r="C1756" s="47" t="s">
        <v>3236</v>
      </c>
      <c r="D1756" s="56" t="s">
        <v>3237</v>
      </c>
      <c r="E1756" s="13" t="s">
        <v>143</v>
      </c>
      <c r="F1756" s="13">
        <v>183</v>
      </c>
      <c r="G1756" s="13">
        <v>50</v>
      </c>
      <c r="H1756" s="14" t="s">
        <v>1</v>
      </c>
      <c r="I1756" s="61">
        <v>15.68</v>
      </c>
      <c r="J1756" s="12">
        <f t="shared" si="112"/>
        <v>0</v>
      </c>
      <c r="K1756" s="11">
        <f t="shared" si="110"/>
        <v>15.68</v>
      </c>
      <c r="L1756" s="70"/>
      <c r="M1756" s="9">
        <f t="shared" si="111"/>
        <v>1254.4000000000001</v>
      </c>
      <c r="N1756" s="9">
        <f t="shared" si="113"/>
        <v>1254.4000000000001</v>
      </c>
    </row>
    <row r="1757" spans="1:14" s="8" customFormat="1" ht="31.5">
      <c r="A1757" s="44" t="s">
        <v>3238</v>
      </c>
      <c r="C1757" s="47" t="s">
        <v>3238</v>
      </c>
      <c r="D1757" s="56" t="s">
        <v>3239</v>
      </c>
      <c r="E1757" s="13" t="s">
        <v>143</v>
      </c>
      <c r="F1757" s="13">
        <v>185</v>
      </c>
      <c r="G1757" s="13">
        <v>50</v>
      </c>
      <c r="H1757" s="14" t="s">
        <v>1</v>
      </c>
      <c r="I1757" s="61">
        <v>15.48</v>
      </c>
      <c r="J1757" s="12">
        <f t="shared" si="112"/>
        <v>0</v>
      </c>
      <c r="K1757" s="11">
        <f t="shared" si="110"/>
        <v>15.48</v>
      </c>
      <c r="L1757" s="70"/>
      <c r="M1757" s="9">
        <f t="shared" si="111"/>
        <v>1238.4000000000001</v>
      </c>
      <c r="N1757" s="9">
        <f t="shared" si="113"/>
        <v>1238.4000000000001</v>
      </c>
    </row>
    <row r="1758" spans="1:14" s="8" customFormat="1" ht="31.5">
      <c r="A1758" s="44" t="s">
        <v>3240</v>
      </c>
      <c r="C1758" s="47" t="s">
        <v>3240</v>
      </c>
      <c r="D1758" s="56" t="s">
        <v>3241</v>
      </c>
      <c r="E1758" s="13" t="s">
        <v>143</v>
      </c>
      <c r="F1758" s="13">
        <v>201</v>
      </c>
      <c r="G1758" s="13">
        <v>25</v>
      </c>
      <c r="H1758" s="14" t="s">
        <v>1</v>
      </c>
      <c r="I1758" s="61">
        <v>17.96</v>
      </c>
      <c r="J1758" s="12">
        <f t="shared" si="112"/>
        <v>0</v>
      </c>
      <c r="K1758" s="11">
        <f t="shared" si="110"/>
        <v>17.96</v>
      </c>
      <c r="L1758" s="70"/>
      <c r="M1758" s="9">
        <f t="shared" si="111"/>
        <v>1436.8</v>
      </c>
      <c r="N1758" s="9">
        <f t="shared" si="113"/>
        <v>1436.8</v>
      </c>
    </row>
    <row r="1759" spans="1:14" s="8" customFormat="1" ht="31.5">
      <c r="A1759" s="44" t="s">
        <v>3242</v>
      </c>
      <c r="C1759" s="47" t="s">
        <v>3242</v>
      </c>
      <c r="D1759" s="56" t="s">
        <v>3243</v>
      </c>
      <c r="E1759" s="13" t="s">
        <v>143</v>
      </c>
      <c r="F1759" s="13">
        <v>218</v>
      </c>
      <c r="G1759" s="13">
        <v>25</v>
      </c>
      <c r="H1759" s="14" t="s">
        <v>1</v>
      </c>
      <c r="I1759" s="61">
        <v>21.12</v>
      </c>
      <c r="J1759" s="12">
        <f t="shared" si="112"/>
        <v>0</v>
      </c>
      <c r="K1759" s="11">
        <f t="shared" si="110"/>
        <v>21.12</v>
      </c>
      <c r="L1759" s="70"/>
      <c r="M1759" s="9">
        <f t="shared" si="111"/>
        <v>1689.6000000000001</v>
      </c>
      <c r="N1759" s="9">
        <f t="shared" si="113"/>
        <v>1689.6</v>
      </c>
    </row>
    <row r="1760" spans="1:14" s="8" customFormat="1" ht="31.5">
      <c r="A1760" s="44" t="s">
        <v>3244</v>
      </c>
      <c r="C1760" s="47" t="s">
        <v>3244</v>
      </c>
      <c r="D1760" s="56" t="s">
        <v>3245</v>
      </c>
      <c r="E1760" s="13" t="s">
        <v>143</v>
      </c>
      <c r="F1760" s="13">
        <v>234</v>
      </c>
      <c r="G1760" s="13">
        <v>25</v>
      </c>
      <c r="H1760" s="14" t="s">
        <v>1</v>
      </c>
      <c r="I1760" s="61">
        <v>21.56</v>
      </c>
      <c r="J1760" s="12">
        <f t="shared" si="112"/>
        <v>0</v>
      </c>
      <c r="K1760" s="11">
        <f t="shared" si="110"/>
        <v>21.56</v>
      </c>
      <c r="L1760" s="70"/>
      <c r="M1760" s="9">
        <f t="shared" si="111"/>
        <v>1724.8</v>
      </c>
      <c r="N1760" s="9">
        <f t="shared" si="113"/>
        <v>1724.8</v>
      </c>
    </row>
    <row r="1761" spans="1:14" s="8" customFormat="1" ht="31.5">
      <c r="A1761" s="44" t="s">
        <v>3246</v>
      </c>
      <c r="C1761" s="47" t="s">
        <v>3246</v>
      </c>
      <c r="D1761" s="56" t="s">
        <v>3247</v>
      </c>
      <c r="E1761" s="13" t="s">
        <v>143</v>
      </c>
      <c r="F1761" s="13">
        <v>250</v>
      </c>
      <c r="G1761" s="13">
        <v>25</v>
      </c>
      <c r="H1761" s="14" t="s">
        <v>1</v>
      </c>
      <c r="I1761" s="61">
        <v>22.61</v>
      </c>
      <c r="J1761" s="12">
        <f t="shared" si="112"/>
        <v>0</v>
      </c>
      <c r="K1761" s="11">
        <f t="shared" si="110"/>
        <v>22.61</v>
      </c>
      <c r="L1761" s="70"/>
      <c r="M1761" s="9">
        <f t="shared" si="111"/>
        <v>1808.8</v>
      </c>
      <c r="N1761" s="9">
        <f t="shared" si="113"/>
        <v>1808.8</v>
      </c>
    </row>
    <row r="1762" spans="1:14" s="8" customFormat="1" ht="31.5">
      <c r="A1762" s="44" t="s">
        <v>3248</v>
      </c>
      <c r="C1762" s="47" t="s">
        <v>3248</v>
      </c>
      <c r="D1762" s="56" t="s">
        <v>3249</v>
      </c>
      <c r="E1762" s="13" t="s">
        <v>143</v>
      </c>
      <c r="F1762" s="13">
        <v>272</v>
      </c>
      <c r="G1762" s="13">
        <v>25</v>
      </c>
      <c r="H1762" s="14" t="s">
        <v>1</v>
      </c>
      <c r="I1762" s="61">
        <v>26.26</v>
      </c>
      <c r="J1762" s="12">
        <f t="shared" si="112"/>
        <v>0</v>
      </c>
      <c r="K1762" s="11">
        <f t="shared" si="110"/>
        <v>26.26</v>
      </c>
      <c r="L1762" s="70"/>
      <c r="M1762" s="9">
        <f t="shared" si="111"/>
        <v>2100.8000000000002</v>
      </c>
      <c r="N1762" s="9">
        <f t="shared" si="113"/>
        <v>2100.8000000000002</v>
      </c>
    </row>
    <row r="1763" spans="1:14" s="8" customFormat="1" ht="31.5">
      <c r="A1763" s="44" t="s">
        <v>3250</v>
      </c>
      <c r="C1763" s="47" t="s">
        <v>3250</v>
      </c>
      <c r="D1763" s="56" t="s">
        <v>3251</v>
      </c>
      <c r="E1763" s="13" t="s">
        <v>143</v>
      </c>
      <c r="F1763" s="13">
        <v>279</v>
      </c>
      <c r="G1763" s="13">
        <v>25</v>
      </c>
      <c r="H1763" s="14" t="s">
        <v>1</v>
      </c>
      <c r="I1763" s="61">
        <v>27.48</v>
      </c>
      <c r="J1763" s="12">
        <f t="shared" si="112"/>
        <v>0</v>
      </c>
      <c r="K1763" s="11">
        <f t="shared" si="110"/>
        <v>27.48</v>
      </c>
      <c r="L1763" s="70"/>
      <c r="M1763" s="9">
        <f t="shared" si="111"/>
        <v>2198.4</v>
      </c>
      <c r="N1763" s="9">
        <f t="shared" si="113"/>
        <v>2198.4</v>
      </c>
    </row>
    <row r="1764" spans="1:14" s="8" customFormat="1" ht="31.5">
      <c r="A1764" s="44" t="s">
        <v>3252</v>
      </c>
      <c r="C1764" s="47" t="s">
        <v>3252</v>
      </c>
      <c r="D1764" s="56" t="s">
        <v>3253</v>
      </c>
      <c r="E1764" s="13" t="s">
        <v>143</v>
      </c>
      <c r="F1764" s="13">
        <v>406</v>
      </c>
      <c r="G1764" s="13">
        <v>25</v>
      </c>
      <c r="H1764" s="14" t="s">
        <v>1</v>
      </c>
      <c r="I1764" s="61">
        <v>35.07</v>
      </c>
      <c r="J1764" s="12">
        <f t="shared" si="112"/>
        <v>0</v>
      </c>
      <c r="K1764" s="11">
        <f t="shared" si="110"/>
        <v>35.07</v>
      </c>
      <c r="L1764" s="70"/>
      <c r="M1764" s="9">
        <f t="shared" si="111"/>
        <v>2805.6</v>
      </c>
      <c r="N1764" s="9">
        <f t="shared" si="113"/>
        <v>2805.6</v>
      </c>
    </row>
    <row r="1765" spans="1:14" s="8" customFormat="1" ht="31.5">
      <c r="A1765" s="44" t="s">
        <v>3254</v>
      </c>
      <c r="C1765" s="47" t="s">
        <v>3254</v>
      </c>
      <c r="D1765" s="56" t="s">
        <v>3255</v>
      </c>
      <c r="E1765" s="13" t="s">
        <v>143</v>
      </c>
      <c r="F1765" s="13">
        <v>562</v>
      </c>
      <c r="G1765" s="13">
        <v>5</v>
      </c>
      <c r="H1765" s="14" t="s">
        <v>1</v>
      </c>
      <c r="I1765" s="61">
        <v>62.120000000000005</v>
      </c>
      <c r="J1765" s="12">
        <f t="shared" si="112"/>
        <v>0</v>
      </c>
      <c r="K1765" s="11">
        <f t="shared" si="110"/>
        <v>62.120000000000005</v>
      </c>
      <c r="L1765" s="70"/>
      <c r="M1765" s="9">
        <f t="shared" si="111"/>
        <v>4969.6000000000004</v>
      </c>
      <c r="N1765" s="9">
        <f t="shared" si="113"/>
        <v>4969.6000000000004</v>
      </c>
    </row>
    <row r="1766" spans="1:14" s="8" customFormat="1" ht="31.5">
      <c r="A1766" s="44" t="s">
        <v>3256</v>
      </c>
      <c r="C1766" s="47" t="s">
        <v>3256</v>
      </c>
      <c r="D1766" s="56" t="s">
        <v>3257</v>
      </c>
      <c r="E1766" s="13" t="s">
        <v>143</v>
      </c>
      <c r="F1766" s="13">
        <v>553</v>
      </c>
      <c r="G1766" s="13">
        <v>5</v>
      </c>
      <c r="H1766" s="14" t="s">
        <v>1</v>
      </c>
      <c r="I1766" s="61">
        <v>62.09</v>
      </c>
      <c r="J1766" s="12">
        <f t="shared" si="112"/>
        <v>0</v>
      </c>
      <c r="K1766" s="11">
        <f t="shared" si="110"/>
        <v>62.09</v>
      </c>
      <c r="L1766" s="70"/>
      <c r="M1766" s="9">
        <f t="shared" si="111"/>
        <v>4967.2</v>
      </c>
      <c r="N1766" s="9">
        <f t="shared" si="113"/>
        <v>4967.2</v>
      </c>
    </row>
    <row r="1767" spans="1:14" s="8" customFormat="1" ht="31.5">
      <c r="A1767" s="44" t="s">
        <v>3258</v>
      </c>
      <c r="C1767" s="47" t="s">
        <v>3258</v>
      </c>
      <c r="D1767" s="56" t="s">
        <v>3259</v>
      </c>
      <c r="E1767" s="13" t="s">
        <v>143</v>
      </c>
      <c r="F1767" s="13">
        <v>613</v>
      </c>
      <c r="G1767" s="13">
        <v>5</v>
      </c>
      <c r="H1767" s="14" t="s">
        <v>1</v>
      </c>
      <c r="I1767" s="61">
        <v>69.48</v>
      </c>
      <c r="J1767" s="12">
        <f t="shared" si="112"/>
        <v>0</v>
      </c>
      <c r="K1767" s="11">
        <f t="shared" si="110"/>
        <v>69.48</v>
      </c>
      <c r="L1767" s="70"/>
      <c r="M1767" s="9">
        <f t="shared" si="111"/>
        <v>5558.4000000000005</v>
      </c>
      <c r="N1767" s="9">
        <f t="shared" si="113"/>
        <v>5558.4</v>
      </c>
    </row>
    <row r="1768" spans="1:14" s="8" customFormat="1" ht="31.5">
      <c r="A1768" s="44" t="s">
        <v>3260</v>
      </c>
      <c r="C1768" s="47" t="s">
        <v>3260</v>
      </c>
      <c r="D1768" s="56" t="s">
        <v>3261</v>
      </c>
      <c r="E1768" s="13" t="s">
        <v>143</v>
      </c>
      <c r="F1768" s="13">
        <v>642</v>
      </c>
      <c r="G1768" s="13">
        <v>5</v>
      </c>
      <c r="H1768" s="14" t="s">
        <v>1</v>
      </c>
      <c r="I1768" s="61">
        <v>74.040000000000006</v>
      </c>
      <c r="J1768" s="12">
        <f t="shared" si="112"/>
        <v>0</v>
      </c>
      <c r="K1768" s="11">
        <f t="shared" si="110"/>
        <v>74.040000000000006</v>
      </c>
      <c r="L1768" s="70"/>
      <c r="M1768" s="9">
        <f t="shared" si="111"/>
        <v>5923.2</v>
      </c>
      <c r="N1768" s="9">
        <f t="shared" si="113"/>
        <v>5923.2</v>
      </c>
    </row>
    <row r="1769" spans="1:14" s="8" customFormat="1" ht="31.5">
      <c r="A1769" s="44" t="s">
        <v>3262</v>
      </c>
      <c r="C1769" s="47" t="s">
        <v>3262</v>
      </c>
      <c r="D1769" s="56" t="s">
        <v>3263</v>
      </c>
      <c r="E1769" s="13" t="s">
        <v>143</v>
      </c>
      <c r="F1769" s="13">
        <v>86</v>
      </c>
      <c r="G1769" s="13">
        <v>50</v>
      </c>
      <c r="H1769" s="14" t="s">
        <v>1</v>
      </c>
      <c r="I1769" s="61">
        <v>8.81</v>
      </c>
      <c r="J1769" s="12">
        <f t="shared" si="112"/>
        <v>0</v>
      </c>
      <c r="K1769" s="11">
        <f t="shared" si="110"/>
        <v>8.81</v>
      </c>
      <c r="L1769" s="70"/>
      <c r="M1769" s="9">
        <f t="shared" si="111"/>
        <v>704.80000000000007</v>
      </c>
      <c r="N1769" s="9">
        <f t="shared" si="113"/>
        <v>704.8</v>
      </c>
    </row>
    <row r="1770" spans="1:14" s="8" customFormat="1" ht="31.5">
      <c r="A1770" s="44" t="s">
        <v>3264</v>
      </c>
      <c r="C1770" s="47" t="s">
        <v>3264</v>
      </c>
      <c r="D1770" s="56" t="s">
        <v>3265</v>
      </c>
      <c r="E1770" s="13" t="s">
        <v>143</v>
      </c>
      <c r="F1770" s="13">
        <v>98</v>
      </c>
      <c r="G1770" s="13">
        <v>50</v>
      </c>
      <c r="H1770" s="14" t="s">
        <v>1</v>
      </c>
      <c r="I1770" s="61">
        <v>9.34</v>
      </c>
      <c r="J1770" s="12">
        <f t="shared" si="112"/>
        <v>0</v>
      </c>
      <c r="K1770" s="11">
        <f t="shared" si="110"/>
        <v>9.34</v>
      </c>
      <c r="L1770" s="70"/>
      <c r="M1770" s="9">
        <f t="shared" si="111"/>
        <v>747.2</v>
      </c>
      <c r="N1770" s="9">
        <f t="shared" si="113"/>
        <v>747.2</v>
      </c>
    </row>
    <row r="1771" spans="1:14" s="8" customFormat="1" ht="31.5">
      <c r="A1771" s="44" t="s">
        <v>3266</v>
      </c>
      <c r="C1771" s="47" t="s">
        <v>3266</v>
      </c>
      <c r="D1771" s="56" t="s">
        <v>3267</v>
      </c>
      <c r="E1771" s="13" t="s">
        <v>143</v>
      </c>
      <c r="F1771" s="13">
        <v>100</v>
      </c>
      <c r="G1771" s="13">
        <v>50</v>
      </c>
      <c r="H1771" s="14" t="s">
        <v>1</v>
      </c>
      <c r="I1771" s="61">
        <v>9.6</v>
      </c>
      <c r="J1771" s="12">
        <f t="shared" si="112"/>
        <v>0</v>
      </c>
      <c r="K1771" s="11">
        <f t="shared" si="110"/>
        <v>9.6</v>
      </c>
      <c r="L1771" s="70"/>
      <c r="M1771" s="9">
        <f t="shared" si="111"/>
        <v>768</v>
      </c>
      <c r="N1771" s="9">
        <f t="shared" si="113"/>
        <v>768</v>
      </c>
    </row>
    <row r="1772" spans="1:14" s="8" customFormat="1" ht="31.5">
      <c r="A1772" s="44" t="s">
        <v>3268</v>
      </c>
      <c r="C1772" s="47" t="s">
        <v>3268</v>
      </c>
      <c r="D1772" s="56" t="s">
        <v>3269</v>
      </c>
      <c r="E1772" s="13" t="s">
        <v>143</v>
      </c>
      <c r="F1772" s="13">
        <v>110</v>
      </c>
      <c r="G1772" s="13">
        <v>50</v>
      </c>
      <c r="H1772" s="14" t="s">
        <v>1</v>
      </c>
      <c r="I1772" s="61">
        <v>10.25</v>
      </c>
      <c r="J1772" s="12">
        <f t="shared" si="112"/>
        <v>0</v>
      </c>
      <c r="K1772" s="11">
        <f t="shared" si="110"/>
        <v>10.25</v>
      </c>
      <c r="L1772" s="70"/>
      <c r="M1772" s="9">
        <f t="shared" si="111"/>
        <v>820</v>
      </c>
      <c r="N1772" s="9">
        <f t="shared" si="113"/>
        <v>820</v>
      </c>
    </row>
    <row r="1773" spans="1:14" s="8" customFormat="1" ht="31.5">
      <c r="A1773" s="44" t="s">
        <v>3270</v>
      </c>
      <c r="C1773" s="47" t="s">
        <v>3270</v>
      </c>
      <c r="D1773" s="56" t="s">
        <v>3271</v>
      </c>
      <c r="E1773" s="13" t="s">
        <v>143</v>
      </c>
      <c r="F1773" s="13">
        <v>110</v>
      </c>
      <c r="G1773" s="13">
        <v>50</v>
      </c>
      <c r="H1773" s="14" t="s">
        <v>1</v>
      </c>
      <c r="I1773" s="61">
        <v>10.76</v>
      </c>
      <c r="J1773" s="12">
        <f t="shared" si="112"/>
        <v>0</v>
      </c>
      <c r="K1773" s="11">
        <f t="shared" si="110"/>
        <v>10.76</v>
      </c>
      <c r="L1773" s="70"/>
      <c r="M1773" s="9">
        <f t="shared" si="111"/>
        <v>860.80000000000007</v>
      </c>
      <c r="N1773" s="9">
        <f t="shared" si="113"/>
        <v>860.8</v>
      </c>
    </row>
    <row r="1774" spans="1:14" s="8" customFormat="1" ht="31.5">
      <c r="A1774" s="44" t="s">
        <v>3272</v>
      </c>
      <c r="C1774" s="47" t="s">
        <v>3272</v>
      </c>
      <c r="D1774" s="56" t="s">
        <v>3273</v>
      </c>
      <c r="E1774" s="13" t="s">
        <v>143</v>
      </c>
      <c r="F1774" s="13">
        <v>165</v>
      </c>
      <c r="G1774" s="13">
        <v>50</v>
      </c>
      <c r="H1774" s="14" t="s">
        <v>1</v>
      </c>
      <c r="I1774" s="61">
        <v>13.32</v>
      </c>
      <c r="J1774" s="12">
        <f t="shared" si="112"/>
        <v>0</v>
      </c>
      <c r="K1774" s="11">
        <f t="shared" si="110"/>
        <v>13.32</v>
      </c>
      <c r="L1774" s="70"/>
      <c r="M1774" s="9">
        <f t="shared" si="111"/>
        <v>1065.5999999999999</v>
      </c>
      <c r="N1774" s="9">
        <f t="shared" si="113"/>
        <v>1065.5999999999999</v>
      </c>
    </row>
    <row r="1775" spans="1:14" s="8" customFormat="1" ht="31.5">
      <c r="A1775" s="44" t="s">
        <v>3274</v>
      </c>
      <c r="C1775" s="47" t="s">
        <v>3274</v>
      </c>
      <c r="D1775" s="56" t="s">
        <v>3275</v>
      </c>
      <c r="E1775" s="13" t="s">
        <v>143</v>
      </c>
      <c r="F1775" s="13">
        <v>183</v>
      </c>
      <c r="G1775" s="13">
        <v>50</v>
      </c>
      <c r="H1775" s="14" t="s">
        <v>1</v>
      </c>
      <c r="I1775" s="61">
        <v>15.6</v>
      </c>
      <c r="J1775" s="12">
        <f t="shared" si="112"/>
        <v>0</v>
      </c>
      <c r="K1775" s="11">
        <f t="shared" si="110"/>
        <v>15.6</v>
      </c>
      <c r="L1775" s="70"/>
      <c r="M1775" s="9">
        <f t="shared" si="111"/>
        <v>1248</v>
      </c>
      <c r="N1775" s="9">
        <f t="shared" si="113"/>
        <v>1248</v>
      </c>
    </row>
    <row r="1776" spans="1:14" s="8" customFormat="1" ht="31.5">
      <c r="A1776" s="44" t="s">
        <v>3276</v>
      </c>
      <c r="C1776" s="47" t="s">
        <v>3276</v>
      </c>
      <c r="D1776" s="56" t="s">
        <v>3277</v>
      </c>
      <c r="E1776" s="13" t="s">
        <v>143</v>
      </c>
      <c r="F1776" s="13">
        <v>182</v>
      </c>
      <c r="G1776" s="13">
        <v>50</v>
      </c>
      <c r="H1776" s="14" t="s">
        <v>1</v>
      </c>
      <c r="I1776" s="61">
        <v>15.58</v>
      </c>
      <c r="J1776" s="12">
        <f t="shared" si="112"/>
        <v>0</v>
      </c>
      <c r="K1776" s="11">
        <f t="shared" si="110"/>
        <v>15.58</v>
      </c>
      <c r="L1776" s="70"/>
      <c r="M1776" s="9">
        <f t="shared" si="111"/>
        <v>1246.4000000000001</v>
      </c>
      <c r="N1776" s="9">
        <f t="shared" si="113"/>
        <v>1246.4000000000001</v>
      </c>
    </row>
    <row r="1777" spans="1:14" s="8" customFormat="1" ht="31.5">
      <c r="A1777" s="44" t="s">
        <v>3278</v>
      </c>
      <c r="C1777" s="47" t="s">
        <v>3278</v>
      </c>
      <c r="D1777" s="56" t="s">
        <v>3279</v>
      </c>
      <c r="E1777" s="13" t="s">
        <v>143</v>
      </c>
      <c r="F1777" s="13">
        <v>184</v>
      </c>
      <c r="G1777" s="13">
        <v>50</v>
      </c>
      <c r="H1777" s="14" t="s">
        <v>1</v>
      </c>
      <c r="I1777" s="61">
        <v>16.13</v>
      </c>
      <c r="J1777" s="12">
        <f t="shared" si="112"/>
        <v>0</v>
      </c>
      <c r="K1777" s="11">
        <f t="shared" si="110"/>
        <v>16.13</v>
      </c>
      <c r="L1777" s="70"/>
      <c r="M1777" s="9">
        <f t="shared" si="111"/>
        <v>1290.4000000000001</v>
      </c>
      <c r="N1777" s="9">
        <f t="shared" si="113"/>
        <v>1290.4000000000001</v>
      </c>
    </row>
    <row r="1778" spans="1:14" s="8" customFormat="1" ht="31.5">
      <c r="A1778" s="44" t="s">
        <v>3280</v>
      </c>
      <c r="C1778" s="47" t="s">
        <v>3280</v>
      </c>
      <c r="D1778" s="56" t="s">
        <v>3281</v>
      </c>
      <c r="E1778" s="13" t="s">
        <v>143</v>
      </c>
      <c r="F1778" s="13">
        <v>193</v>
      </c>
      <c r="G1778" s="13">
        <v>25</v>
      </c>
      <c r="H1778" s="14" t="s">
        <v>1</v>
      </c>
      <c r="I1778" s="61">
        <v>16.559999999999999</v>
      </c>
      <c r="J1778" s="12">
        <f t="shared" si="112"/>
        <v>0</v>
      </c>
      <c r="K1778" s="11">
        <f t="shared" si="110"/>
        <v>16.559999999999999</v>
      </c>
      <c r="L1778" s="70"/>
      <c r="M1778" s="9">
        <f t="shared" si="111"/>
        <v>1324.8</v>
      </c>
      <c r="N1778" s="9">
        <f t="shared" si="113"/>
        <v>1324.8</v>
      </c>
    </row>
    <row r="1779" spans="1:14" s="8" customFormat="1" ht="31.5">
      <c r="A1779" s="44" t="s">
        <v>3282</v>
      </c>
      <c r="C1779" s="47" t="s">
        <v>3282</v>
      </c>
      <c r="D1779" s="56" t="s">
        <v>3283</v>
      </c>
      <c r="E1779" s="13" t="s">
        <v>143</v>
      </c>
      <c r="F1779" s="13">
        <v>195</v>
      </c>
      <c r="G1779" s="13">
        <v>25</v>
      </c>
      <c r="H1779" s="14" t="s">
        <v>1</v>
      </c>
      <c r="I1779" s="61">
        <v>17.12</v>
      </c>
      <c r="J1779" s="12">
        <f t="shared" si="112"/>
        <v>0</v>
      </c>
      <c r="K1779" s="11">
        <f t="shared" si="110"/>
        <v>17.12</v>
      </c>
      <c r="L1779" s="70"/>
      <c r="M1779" s="9">
        <f t="shared" si="111"/>
        <v>1369.6000000000001</v>
      </c>
      <c r="N1779" s="9">
        <f t="shared" si="113"/>
        <v>1369.6</v>
      </c>
    </row>
    <row r="1780" spans="1:14" s="8" customFormat="1" ht="31.5">
      <c r="A1780" s="44" t="s">
        <v>3284</v>
      </c>
      <c r="C1780" s="47" t="s">
        <v>3284</v>
      </c>
      <c r="D1780" s="56" t="s">
        <v>3285</v>
      </c>
      <c r="E1780" s="13" t="s">
        <v>143</v>
      </c>
      <c r="F1780" s="13">
        <v>224</v>
      </c>
      <c r="G1780" s="13">
        <v>25</v>
      </c>
      <c r="H1780" s="14" t="s">
        <v>1</v>
      </c>
      <c r="I1780" s="61">
        <v>21.77</v>
      </c>
      <c r="J1780" s="12">
        <f t="shared" si="112"/>
        <v>0</v>
      </c>
      <c r="K1780" s="11">
        <f t="shared" si="110"/>
        <v>21.77</v>
      </c>
      <c r="L1780" s="70"/>
      <c r="M1780" s="9">
        <f t="shared" si="111"/>
        <v>1741.6000000000001</v>
      </c>
      <c r="N1780" s="9">
        <f t="shared" si="113"/>
        <v>1741.6</v>
      </c>
    </row>
    <row r="1781" spans="1:14" s="8" customFormat="1" ht="31.5">
      <c r="A1781" s="44" t="s">
        <v>3286</v>
      </c>
      <c r="C1781" s="47" t="s">
        <v>3286</v>
      </c>
      <c r="D1781" s="56" t="s">
        <v>3287</v>
      </c>
      <c r="E1781" s="13" t="s">
        <v>143</v>
      </c>
      <c r="F1781" s="13">
        <v>234</v>
      </c>
      <c r="G1781" s="13">
        <v>25</v>
      </c>
      <c r="H1781" s="14" t="s">
        <v>1</v>
      </c>
      <c r="I1781" s="61">
        <v>22.92</v>
      </c>
      <c r="J1781" s="12">
        <f t="shared" si="112"/>
        <v>0</v>
      </c>
      <c r="K1781" s="11">
        <f t="shared" si="110"/>
        <v>22.92</v>
      </c>
      <c r="L1781" s="70"/>
      <c r="M1781" s="9">
        <f t="shared" si="111"/>
        <v>1833.6000000000001</v>
      </c>
      <c r="N1781" s="9">
        <f t="shared" si="113"/>
        <v>1833.6</v>
      </c>
    </row>
    <row r="1782" spans="1:14" s="8" customFormat="1" ht="31.5">
      <c r="A1782" s="44" t="s">
        <v>3288</v>
      </c>
      <c r="C1782" s="47" t="s">
        <v>3288</v>
      </c>
      <c r="D1782" s="56" t="s">
        <v>3289</v>
      </c>
      <c r="E1782" s="13" t="s">
        <v>143</v>
      </c>
      <c r="F1782" s="13">
        <v>236</v>
      </c>
      <c r="G1782" s="13">
        <v>25</v>
      </c>
      <c r="H1782" s="14" t="s">
        <v>1</v>
      </c>
      <c r="I1782" s="61">
        <v>28.2</v>
      </c>
      <c r="J1782" s="12">
        <f t="shared" si="112"/>
        <v>0</v>
      </c>
      <c r="K1782" s="11">
        <f t="shared" si="110"/>
        <v>28.2</v>
      </c>
      <c r="L1782" s="70"/>
      <c r="M1782" s="9">
        <f t="shared" si="111"/>
        <v>2256</v>
      </c>
      <c r="N1782" s="9">
        <f t="shared" si="113"/>
        <v>2256</v>
      </c>
    </row>
    <row r="1783" spans="1:14" s="8" customFormat="1" ht="31.5">
      <c r="A1783" s="44" t="s">
        <v>3290</v>
      </c>
      <c r="C1783" s="47" t="s">
        <v>3290</v>
      </c>
      <c r="D1783" s="56" t="s">
        <v>3291</v>
      </c>
      <c r="E1783" s="13" t="s">
        <v>143</v>
      </c>
      <c r="F1783" s="13">
        <v>280</v>
      </c>
      <c r="G1783" s="13">
        <v>25</v>
      </c>
      <c r="H1783" s="14" t="s">
        <v>1</v>
      </c>
      <c r="I1783" s="61">
        <v>32.79</v>
      </c>
      <c r="J1783" s="12">
        <f t="shared" si="112"/>
        <v>0</v>
      </c>
      <c r="K1783" s="11">
        <f t="shared" si="110"/>
        <v>32.79</v>
      </c>
      <c r="L1783" s="70"/>
      <c r="M1783" s="9">
        <f t="shared" si="111"/>
        <v>2623.2000000000003</v>
      </c>
      <c r="N1783" s="9">
        <f t="shared" si="113"/>
        <v>2623.2</v>
      </c>
    </row>
    <row r="1784" spans="1:14" s="8" customFormat="1" ht="31.5">
      <c r="A1784" s="44" t="s">
        <v>3292</v>
      </c>
      <c r="C1784" s="47" t="s">
        <v>3292</v>
      </c>
      <c r="D1784" s="56" t="s">
        <v>3293</v>
      </c>
      <c r="E1784" s="13" t="s">
        <v>143</v>
      </c>
      <c r="F1784" s="13">
        <v>411</v>
      </c>
      <c r="G1784" s="13">
        <v>25</v>
      </c>
      <c r="H1784" s="14" t="s">
        <v>1</v>
      </c>
      <c r="I1784" s="61">
        <v>35.21</v>
      </c>
      <c r="J1784" s="12">
        <f t="shared" si="112"/>
        <v>0</v>
      </c>
      <c r="K1784" s="11">
        <f t="shared" si="110"/>
        <v>35.21</v>
      </c>
      <c r="L1784" s="70"/>
      <c r="M1784" s="9">
        <f t="shared" si="111"/>
        <v>2816.8</v>
      </c>
      <c r="N1784" s="9">
        <f t="shared" si="113"/>
        <v>2816.8</v>
      </c>
    </row>
    <row r="1785" spans="1:14" s="8" customFormat="1" ht="31.5">
      <c r="A1785" s="44" t="s">
        <v>3294</v>
      </c>
      <c r="C1785" s="47" t="s">
        <v>3294</v>
      </c>
      <c r="D1785" s="56" t="s">
        <v>3295</v>
      </c>
      <c r="E1785" s="13" t="s">
        <v>143</v>
      </c>
      <c r="F1785" s="13">
        <v>436</v>
      </c>
      <c r="G1785" s="13">
        <v>5</v>
      </c>
      <c r="H1785" s="14" t="s">
        <v>1</v>
      </c>
      <c r="I1785" s="61">
        <v>38.96</v>
      </c>
      <c r="J1785" s="12">
        <f t="shared" si="112"/>
        <v>0</v>
      </c>
      <c r="K1785" s="11">
        <f t="shared" si="110"/>
        <v>38.96</v>
      </c>
      <c r="L1785" s="70"/>
      <c r="M1785" s="9">
        <f t="shared" si="111"/>
        <v>3116.8</v>
      </c>
      <c r="N1785" s="9">
        <f t="shared" si="113"/>
        <v>3116.8</v>
      </c>
    </row>
    <row r="1786" spans="1:14" s="8" customFormat="1" ht="31.5">
      <c r="A1786" s="44" t="s">
        <v>3296</v>
      </c>
      <c r="C1786" s="47" t="s">
        <v>3296</v>
      </c>
      <c r="D1786" s="56" t="s">
        <v>3297</v>
      </c>
      <c r="E1786" s="13" t="s">
        <v>143</v>
      </c>
      <c r="F1786" s="13">
        <v>438</v>
      </c>
      <c r="G1786" s="13">
        <v>5</v>
      </c>
      <c r="H1786" s="14" t="s">
        <v>1</v>
      </c>
      <c r="I1786" s="61">
        <v>39.36</v>
      </c>
      <c r="J1786" s="12">
        <f t="shared" si="112"/>
        <v>0</v>
      </c>
      <c r="K1786" s="11">
        <f t="shared" si="110"/>
        <v>39.36</v>
      </c>
      <c r="L1786" s="70"/>
      <c r="M1786" s="9">
        <f t="shared" si="111"/>
        <v>3148.8</v>
      </c>
      <c r="N1786" s="9">
        <f t="shared" si="113"/>
        <v>3148.8</v>
      </c>
    </row>
    <row r="1787" spans="1:14" s="8" customFormat="1" ht="31.5">
      <c r="A1787" s="44" t="s">
        <v>3298</v>
      </c>
      <c r="C1787" s="47" t="s">
        <v>3298</v>
      </c>
      <c r="D1787" s="56" t="s">
        <v>3299</v>
      </c>
      <c r="E1787" s="13" t="s">
        <v>143</v>
      </c>
      <c r="F1787" s="13">
        <v>581</v>
      </c>
      <c r="G1787" s="13">
        <v>5</v>
      </c>
      <c r="H1787" s="14" t="s">
        <v>1</v>
      </c>
      <c r="I1787" s="61">
        <v>65.210000000000008</v>
      </c>
      <c r="J1787" s="12">
        <f t="shared" si="112"/>
        <v>0</v>
      </c>
      <c r="K1787" s="11">
        <f t="shared" si="110"/>
        <v>65.210000000000008</v>
      </c>
      <c r="L1787" s="70"/>
      <c r="M1787" s="9">
        <f t="shared" si="111"/>
        <v>5216.8</v>
      </c>
      <c r="N1787" s="9">
        <f t="shared" si="113"/>
        <v>5216.8</v>
      </c>
    </row>
    <row r="1788" spans="1:14" s="8" customFormat="1" ht="31.5">
      <c r="A1788" s="44" t="s">
        <v>3300</v>
      </c>
      <c r="C1788" s="47" t="s">
        <v>3300</v>
      </c>
      <c r="D1788" s="56" t="s">
        <v>3301</v>
      </c>
      <c r="E1788" s="13" t="s">
        <v>143</v>
      </c>
      <c r="F1788" s="13">
        <v>598</v>
      </c>
      <c r="G1788" s="13">
        <v>5</v>
      </c>
      <c r="H1788" s="14" t="s">
        <v>1</v>
      </c>
      <c r="I1788" s="61">
        <v>68.070000000000007</v>
      </c>
      <c r="J1788" s="12">
        <f t="shared" si="112"/>
        <v>0</v>
      </c>
      <c r="K1788" s="11">
        <f t="shared" si="110"/>
        <v>68.070000000000007</v>
      </c>
      <c r="L1788" s="70"/>
      <c r="M1788" s="9">
        <f t="shared" si="111"/>
        <v>5445.6</v>
      </c>
      <c r="N1788" s="9">
        <f t="shared" si="113"/>
        <v>5445.6</v>
      </c>
    </row>
    <row r="1789" spans="1:14" s="8" customFormat="1" ht="31.5">
      <c r="A1789" s="44" t="s">
        <v>3302</v>
      </c>
      <c r="C1789" s="47" t="s">
        <v>3302</v>
      </c>
      <c r="D1789" s="56" t="s">
        <v>3303</v>
      </c>
      <c r="E1789" s="13" t="s">
        <v>143</v>
      </c>
      <c r="F1789" s="13">
        <v>646</v>
      </c>
      <c r="G1789" s="13">
        <v>5</v>
      </c>
      <c r="H1789" s="14" t="s">
        <v>1</v>
      </c>
      <c r="I1789" s="61">
        <v>76.760000000000005</v>
      </c>
      <c r="J1789" s="12">
        <f t="shared" si="112"/>
        <v>0</v>
      </c>
      <c r="K1789" s="11">
        <f t="shared" si="110"/>
        <v>76.760000000000005</v>
      </c>
      <c r="L1789" s="70"/>
      <c r="M1789" s="9">
        <f t="shared" si="111"/>
        <v>6140.8</v>
      </c>
      <c r="N1789" s="9">
        <f t="shared" si="113"/>
        <v>6140.8</v>
      </c>
    </row>
    <row r="1790" spans="1:14" s="8" customFormat="1" ht="31.5">
      <c r="A1790" s="44" t="s">
        <v>3304</v>
      </c>
      <c r="C1790" s="47" t="s">
        <v>3304</v>
      </c>
      <c r="D1790" s="56" t="s">
        <v>3305</v>
      </c>
      <c r="E1790" s="13" t="s">
        <v>143</v>
      </c>
      <c r="F1790" s="13">
        <v>112</v>
      </c>
      <c r="G1790" s="13">
        <v>50</v>
      </c>
      <c r="H1790" s="14" t="s">
        <v>1</v>
      </c>
      <c r="I1790" s="61">
        <v>10.4</v>
      </c>
      <c r="J1790" s="12">
        <f t="shared" si="112"/>
        <v>0</v>
      </c>
      <c r="K1790" s="11">
        <f t="shared" si="110"/>
        <v>10.4</v>
      </c>
      <c r="L1790" s="70"/>
      <c r="M1790" s="9">
        <f t="shared" si="111"/>
        <v>832</v>
      </c>
      <c r="N1790" s="9">
        <f t="shared" si="113"/>
        <v>832</v>
      </c>
    </row>
    <row r="1791" spans="1:14" s="8" customFormat="1" ht="31.5">
      <c r="A1791" s="44" t="s">
        <v>3306</v>
      </c>
      <c r="C1791" s="47" t="s">
        <v>3306</v>
      </c>
      <c r="D1791" s="56" t="s">
        <v>3307</v>
      </c>
      <c r="E1791" s="13" t="s">
        <v>143</v>
      </c>
      <c r="F1791" s="13">
        <v>118</v>
      </c>
      <c r="G1791" s="13">
        <v>50</v>
      </c>
      <c r="H1791" s="14" t="s">
        <v>1</v>
      </c>
      <c r="I1791" s="61">
        <v>10.92</v>
      </c>
      <c r="J1791" s="12">
        <f t="shared" si="112"/>
        <v>0</v>
      </c>
      <c r="K1791" s="11">
        <f t="shared" si="110"/>
        <v>10.92</v>
      </c>
      <c r="L1791" s="70"/>
      <c r="M1791" s="9">
        <f t="shared" si="111"/>
        <v>873.6</v>
      </c>
      <c r="N1791" s="9">
        <f t="shared" si="113"/>
        <v>873.6</v>
      </c>
    </row>
    <row r="1792" spans="1:14" s="8" customFormat="1" ht="31.5">
      <c r="A1792" s="44" t="s">
        <v>3308</v>
      </c>
      <c r="C1792" s="47" t="s">
        <v>3308</v>
      </c>
      <c r="D1792" s="56" t="s">
        <v>3309</v>
      </c>
      <c r="E1792" s="13" t="s">
        <v>143</v>
      </c>
      <c r="F1792" s="13">
        <v>120</v>
      </c>
      <c r="G1792" s="13">
        <v>50</v>
      </c>
      <c r="H1792" s="14" t="s">
        <v>1</v>
      </c>
      <c r="I1792" s="61">
        <v>11.14</v>
      </c>
      <c r="J1792" s="12">
        <f t="shared" si="112"/>
        <v>0</v>
      </c>
      <c r="K1792" s="11">
        <f t="shared" si="110"/>
        <v>11.14</v>
      </c>
      <c r="L1792" s="70"/>
      <c r="M1792" s="9">
        <f t="shared" si="111"/>
        <v>891.2</v>
      </c>
      <c r="N1792" s="9">
        <f t="shared" si="113"/>
        <v>891.2</v>
      </c>
    </row>
    <row r="1793" spans="1:14" s="8" customFormat="1" ht="31.5">
      <c r="A1793" s="44" t="s">
        <v>3310</v>
      </c>
      <c r="C1793" s="47" t="s">
        <v>3310</v>
      </c>
      <c r="D1793" s="56" t="s">
        <v>3311</v>
      </c>
      <c r="E1793" s="13" t="s">
        <v>143</v>
      </c>
      <c r="F1793" s="13">
        <v>169</v>
      </c>
      <c r="G1793" s="13">
        <v>50</v>
      </c>
      <c r="H1793" s="14" t="s">
        <v>1</v>
      </c>
      <c r="I1793" s="61">
        <v>13.200000000000001</v>
      </c>
      <c r="J1793" s="12">
        <f t="shared" si="112"/>
        <v>0</v>
      </c>
      <c r="K1793" s="11">
        <f t="shared" si="110"/>
        <v>13.200000000000001</v>
      </c>
      <c r="L1793" s="70"/>
      <c r="M1793" s="9">
        <f t="shared" si="111"/>
        <v>1056</v>
      </c>
      <c r="N1793" s="9">
        <f t="shared" si="113"/>
        <v>1056</v>
      </c>
    </row>
    <row r="1794" spans="1:14" s="8" customFormat="1" ht="31.5">
      <c r="A1794" s="44" t="s">
        <v>3312</v>
      </c>
      <c r="C1794" s="47" t="s">
        <v>3312</v>
      </c>
      <c r="D1794" s="56" t="s">
        <v>3313</v>
      </c>
      <c r="E1794" s="13" t="s">
        <v>143</v>
      </c>
      <c r="F1794" s="13">
        <v>185</v>
      </c>
      <c r="G1794" s="13">
        <v>50</v>
      </c>
      <c r="H1794" s="14" t="s">
        <v>1</v>
      </c>
      <c r="I1794" s="61">
        <v>15.36</v>
      </c>
      <c r="J1794" s="12">
        <f t="shared" si="112"/>
        <v>0</v>
      </c>
      <c r="K1794" s="11">
        <f t="shared" si="110"/>
        <v>15.36</v>
      </c>
      <c r="L1794" s="70"/>
      <c r="M1794" s="9">
        <f t="shared" si="111"/>
        <v>1228.8</v>
      </c>
      <c r="N1794" s="9">
        <f t="shared" si="113"/>
        <v>1228.8</v>
      </c>
    </row>
    <row r="1795" spans="1:14" s="8" customFormat="1" ht="31.5">
      <c r="A1795" s="44" t="s">
        <v>3314</v>
      </c>
      <c r="C1795" s="47" t="s">
        <v>3314</v>
      </c>
      <c r="D1795" s="56" t="s">
        <v>3315</v>
      </c>
      <c r="E1795" s="13" t="s">
        <v>143</v>
      </c>
      <c r="F1795" s="13">
        <v>185</v>
      </c>
      <c r="G1795" s="13">
        <v>50</v>
      </c>
      <c r="H1795" s="14" t="s">
        <v>1</v>
      </c>
      <c r="I1795" s="61">
        <v>15.46</v>
      </c>
      <c r="J1795" s="12">
        <f t="shared" si="112"/>
        <v>0</v>
      </c>
      <c r="K1795" s="11">
        <f t="shared" si="110"/>
        <v>15.46</v>
      </c>
      <c r="L1795" s="70"/>
      <c r="M1795" s="9">
        <f t="shared" si="111"/>
        <v>1236.8</v>
      </c>
      <c r="N1795" s="9">
        <f t="shared" si="113"/>
        <v>1236.8</v>
      </c>
    </row>
    <row r="1796" spans="1:14" s="8" customFormat="1" ht="31.5">
      <c r="A1796" s="44" t="s">
        <v>3316</v>
      </c>
      <c r="C1796" s="47" t="s">
        <v>3316</v>
      </c>
      <c r="D1796" s="56" t="s">
        <v>3317</v>
      </c>
      <c r="E1796" s="13" t="s">
        <v>143</v>
      </c>
      <c r="F1796" s="13">
        <v>199</v>
      </c>
      <c r="G1796" s="13">
        <v>25</v>
      </c>
      <c r="H1796" s="14" t="s">
        <v>1</v>
      </c>
      <c r="I1796" s="61">
        <v>16.66</v>
      </c>
      <c r="J1796" s="12">
        <f t="shared" si="112"/>
        <v>0</v>
      </c>
      <c r="K1796" s="11">
        <f t="shared" si="110"/>
        <v>16.66</v>
      </c>
      <c r="L1796" s="70"/>
      <c r="M1796" s="9">
        <f t="shared" si="111"/>
        <v>1332.8</v>
      </c>
      <c r="N1796" s="9">
        <f t="shared" si="113"/>
        <v>1332.8</v>
      </c>
    </row>
    <row r="1797" spans="1:14" s="8" customFormat="1" ht="31.5">
      <c r="A1797" s="44" t="s">
        <v>3318</v>
      </c>
      <c r="C1797" s="47" t="s">
        <v>3318</v>
      </c>
      <c r="D1797" s="56" t="s">
        <v>3319</v>
      </c>
      <c r="E1797" s="13" t="s">
        <v>143</v>
      </c>
      <c r="F1797" s="13">
        <v>199</v>
      </c>
      <c r="G1797" s="13">
        <v>25</v>
      </c>
      <c r="H1797" s="14" t="s">
        <v>1</v>
      </c>
      <c r="I1797" s="61">
        <v>17.740000000000002</v>
      </c>
      <c r="J1797" s="12">
        <f t="shared" si="112"/>
        <v>0</v>
      </c>
      <c r="K1797" s="11">
        <f t="shared" si="110"/>
        <v>17.740000000000002</v>
      </c>
      <c r="L1797" s="70"/>
      <c r="M1797" s="9">
        <f t="shared" si="111"/>
        <v>1419.2</v>
      </c>
      <c r="N1797" s="9">
        <f t="shared" si="113"/>
        <v>1419.2</v>
      </c>
    </row>
    <row r="1798" spans="1:14" s="8" customFormat="1" ht="31.5">
      <c r="A1798" s="44" t="s">
        <v>3320</v>
      </c>
      <c r="C1798" s="47" t="s">
        <v>3320</v>
      </c>
      <c r="D1798" s="56" t="s">
        <v>3321</v>
      </c>
      <c r="E1798" s="13" t="s">
        <v>143</v>
      </c>
      <c r="F1798" s="13">
        <v>224</v>
      </c>
      <c r="G1798" s="13">
        <v>25</v>
      </c>
      <c r="H1798" s="14" t="s">
        <v>1</v>
      </c>
      <c r="I1798" s="61">
        <v>20.81</v>
      </c>
      <c r="J1798" s="12">
        <f t="shared" si="112"/>
        <v>0</v>
      </c>
      <c r="K1798" s="11">
        <f t="shared" si="110"/>
        <v>20.81</v>
      </c>
      <c r="L1798" s="70"/>
      <c r="M1798" s="9">
        <f t="shared" si="111"/>
        <v>1664.8</v>
      </c>
      <c r="N1798" s="9">
        <f t="shared" si="113"/>
        <v>1664.8</v>
      </c>
    </row>
    <row r="1799" spans="1:14" s="8" customFormat="1" ht="31.5">
      <c r="A1799" s="44" t="s">
        <v>3322</v>
      </c>
      <c r="C1799" s="47" t="s">
        <v>3322</v>
      </c>
      <c r="D1799" s="56" t="s">
        <v>3323</v>
      </c>
      <c r="E1799" s="13" t="s">
        <v>143</v>
      </c>
      <c r="F1799" s="13">
        <v>222</v>
      </c>
      <c r="G1799" s="13">
        <v>25</v>
      </c>
      <c r="H1799" s="14" t="s">
        <v>1</v>
      </c>
      <c r="I1799" s="61">
        <v>20.96</v>
      </c>
      <c r="J1799" s="12">
        <f t="shared" si="112"/>
        <v>0</v>
      </c>
      <c r="K1799" s="11">
        <f t="shared" si="110"/>
        <v>20.96</v>
      </c>
      <c r="L1799" s="70"/>
      <c r="M1799" s="9">
        <f t="shared" si="111"/>
        <v>1676.8</v>
      </c>
      <c r="N1799" s="9">
        <f t="shared" si="113"/>
        <v>1676.8</v>
      </c>
    </row>
    <row r="1800" spans="1:14" s="8" customFormat="1" ht="31.5">
      <c r="A1800" s="44" t="s">
        <v>3324</v>
      </c>
      <c r="C1800" s="47" t="s">
        <v>3324</v>
      </c>
      <c r="D1800" s="56" t="s">
        <v>3325</v>
      </c>
      <c r="E1800" s="13" t="s">
        <v>143</v>
      </c>
      <c r="F1800" s="13">
        <v>270</v>
      </c>
      <c r="G1800" s="13">
        <v>15</v>
      </c>
      <c r="H1800" s="14" t="s">
        <v>1</v>
      </c>
      <c r="I1800" s="61">
        <v>27.8</v>
      </c>
      <c r="J1800" s="12">
        <f t="shared" si="112"/>
        <v>0</v>
      </c>
      <c r="K1800" s="11">
        <f t="shared" si="110"/>
        <v>27.8</v>
      </c>
      <c r="L1800" s="70"/>
      <c r="M1800" s="9">
        <f t="shared" si="111"/>
        <v>2224</v>
      </c>
      <c r="N1800" s="9">
        <f t="shared" si="113"/>
        <v>2224</v>
      </c>
    </row>
    <row r="1801" spans="1:14" s="8" customFormat="1" ht="31.5">
      <c r="A1801" s="44" t="s">
        <v>3326</v>
      </c>
      <c r="C1801" s="47" t="s">
        <v>3326</v>
      </c>
      <c r="D1801" s="56" t="s">
        <v>3327</v>
      </c>
      <c r="E1801" s="13" t="s">
        <v>143</v>
      </c>
      <c r="F1801" s="13">
        <v>270</v>
      </c>
      <c r="G1801" s="13">
        <v>15</v>
      </c>
      <c r="H1801" s="14" t="s">
        <v>1</v>
      </c>
      <c r="I1801" s="61">
        <v>28.23</v>
      </c>
      <c r="J1801" s="12">
        <f t="shared" si="112"/>
        <v>0</v>
      </c>
      <c r="K1801" s="11">
        <f t="shared" si="110"/>
        <v>28.23</v>
      </c>
      <c r="L1801" s="70"/>
      <c r="M1801" s="9">
        <f t="shared" si="111"/>
        <v>2258.4</v>
      </c>
      <c r="N1801" s="9">
        <f t="shared" si="113"/>
        <v>2258.4</v>
      </c>
    </row>
    <row r="1802" spans="1:14" s="8" customFormat="1" ht="31.5">
      <c r="A1802" s="44" t="s">
        <v>3328</v>
      </c>
      <c r="C1802" s="47" t="s">
        <v>3328</v>
      </c>
      <c r="D1802" s="56" t="s">
        <v>3329</v>
      </c>
      <c r="E1802" s="13" t="s">
        <v>143</v>
      </c>
      <c r="F1802" s="13">
        <v>271</v>
      </c>
      <c r="G1802" s="13">
        <v>15</v>
      </c>
      <c r="H1802" s="14" t="s">
        <v>1</v>
      </c>
      <c r="I1802" s="61">
        <v>31.28</v>
      </c>
      <c r="J1802" s="12">
        <f t="shared" si="112"/>
        <v>0</v>
      </c>
      <c r="K1802" s="11">
        <f t="shared" si="110"/>
        <v>31.28</v>
      </c>
      <c r="L1802" s="70"/>
      <c r="M1802" s="9">
        <f t="shared" si="111"/>
        <v>2502.4</v>
      </c>
      <c r="N1802" s="9">
        <f t="shared" si="113"/>
        <v>2502.4</v>
      </c>
    </row>
    <row r="1803" spans="1:14" s="8" customFormat="1" ht="31.5">
      <c r="A1803" s="44" t="s">
        <v>3330</v>
      </c>
      <c r="C1803" s="47" t="s">
        <v>3330</v>
      </c>
      <c r="D1803" s="56" t="s">
        <v>3331</v>
      </c>
      <c r="E1803" s="13" t="s">
        <v>143</v>
      </c>
      <c r="F1803" s="13">
        <v>450</v>
      </c>
      <c r="G1803" s="13">
        <v>5</v>
      </c>
      <c r="H1803" s="14" t="s">
        <v>1</v>
      </c>
      <c r="I1803" s="61">
        <v>38.57</v>
      </c>
      <c r="J1803" s="12">
        <f t="shared" si="112"/>
        <v>0</v>
      </c>
      <c r="K1803" s="11">
        <f t="shared" si="110"/>
        <v>38.57</v>
      </c>
      <c r="L1803" s="70"/>
      <c r="M1803" s="9">
        <f t="shared" si="111"/>
        <v>3085.6</v>
      </c>
      <c r="N1803" s="9">
        <f t="shared" si="113"/>
        <v>3085.6</v>
      </c>
    </row>
    <row r="1804" spans="1:14" s="8" customFormat="1" ht="31.5">
      <c r="A1804" s="44" t="s">
        <v>3332</v>
      </c>
      <c r="C1804" s="47" t="s">
        <v>3332</v>
      </c>
      <c r="D1804" s="56" t="s">
        <v>3333</v>
      </c>
      <c r="E1804" s="13" t="s">
        <v>143</v>
      </c>
      <c r="F1804" s="13">
        <v>489</v>
      </c>
      <c r="G1804" s="13">
        <v>5</v>
      </c>
      <c r="H1804" s="14" t="s">
        <v>1</v>
      </c>
      <c r="I1804" s="61">
        <v>42.22</v>
      </c>
      <c r="J1804" s="12">
        <f t="shared" si="112"/>
        <v>0</v>
      </c>
      <c r="K1804" s="11">
        <f t="shared" si="110"/>
        <v>42.22</v>
      </c>
      <c r="L1804" s="70"/>
      <c r="M1804" s="9">
        <f t="shared" si="111"/>
        <v>3377.6</v>
      </c>
      <c r="N1804" s="9">
        <f t="shared" si="113"/>
        <v>3377.6</v>
      </c>
    </row>
    <row r="1805" spans="1:14" s="8" customFormat="1" ht="31.5">
      <c r="A1805" s="44" t="s">
        <v>3334</v>
      </c>
      <c r="C1805" s="47" t="s">
        <v>3334</v>
      </c>
      <c r="D1805" s="56" t="s">
        <v>3335</v>
      </c>
      <c r="E1805" s="13" t="s">
        <v>143</v>
      </c>
      <c r="F1805" s="13">
        <v>483</v>
      </c>
      <c r="G1805" s="13">
        <v>5</v>
      </c>
      <c r="H1805" s="14" t="s">
        <v>1</v>
      </c>
      <c r="I1805" s="61">
        <v>43.660000000000004</v>
      </c>
      <c r="J1805" s="12">
        <f t="shared" si="112"/>
        <v>0</v>
      </c>
      <c r="K1805" s="11">
        <f t="shared" ref="K1805:K1868" si="114">I1805*((100-J1805)/100)</f>
        <v>43.660000000000004</v>
      </c>
      <c r="L1805" s="70"/>
      <c r="M1805" s="9">
        <f t="shared" ref="M1805:M1868" si="115">_xlfn.CEILING.MATH(I1805*$N$2,0.02)</f>
        <v>3492.8</v>
      </c>
      <c r="N1805" s="9">
        <f t="shared" si="113"/>
        <v>3492.8</v>
      </c>
    </row>
    <row r="1806" spans="1:14" s="8" customFormat="1" ht="31.5">
      <c r="A1806" s="44" t="s">
        <v>3336</v>
      </c>
      <c r="C1806" s="47" t="s">
        <v>3336</v>
      </c>
      <c r="D1806" s="56" t="s">
        <v>3337</v>
      </c>
      <c r="E1806" s="13" t="s">
        <v>143</v>
      </c>
      <c r="F1806" s="13">
        <v>501</v>
      </c>
      <c r="G1806" s="13">
        <v>5</v>
      </c>
      <c r="H1806" s="14" t="s">
        <v>1</v>
      </c>
      <c r="I1806" s="61">
        <v>74.52</v>
      </c>
      <c r="J1806" s="12">
        <f t="shared" si="112"/>
        <v>0</v>
      </c>
      <c r="K1806" s="11">
        <f t="shared" si="114"/>
        <v>74.52</v>
      </c>
      <c r="L1806" s="70"/>
      <c r="M1806" s="9">
        <f t="shared" si="115"/>
        <v>5961.6</v>
      </c>
      <c r="N1806" s="9">
        <f t="shared" si="113"/>
        <v>5961.6</v>
      </c>
    </row>
    <row r="1807" spans="1:14" s="8" customFormat="1" ht="31.5">
      <c r="A1807" s="44" t="s">
        <v>3338</v>
      </c>
      <c r="C1807" s="47" t="s">
        <v>3338</v>
      </c>
      <c r="D1807" s="56" t="s">
        <v>3339</v>
      </c>
      <c r="E1807" s="13" t="s">
        <v>143</v>
      </c>
      <c r="F1807" s="13">
        <v>658</v>
      </c>
      <c r="G1807" s="13">
        <v>5</v>
      </c>
      <c r="H1807" s="14" t="s">
        <v>1</v>
      </c>
      <c r="I1807" s="61">
        <v>74.210000000000008</v>
      </c>
      <c r="J1807" s="12">
        <f t="shared" si="112"/>
        <v>0</v>
      </c>
      <c r="K1807" s="11">
        <f t="shared" si="114"/>
        <v>74.210000000000008</v>
      </c>
      <c r="L1807" s="70"/>
      <c r="M1807" s="9">
        <f t="shared" si="115"/>
        <v>5936.8</v>
      </c>
      <c r="N1807" s="9">
        <f t="shared" si="113"/>
        <v>5936.8</v>
      </c>
    </row>
    <row r="1808" spans="1:14" s="8" customFormat="1" ht="31.5">
      <c r="A1808" s="44" t="s">
        <v>3340</v>
      </c>
      <c r="C1808" s="47" t="s">
        <v>3340</v>
      </c>
      <c r="D1808" s="56" t="s">
        <v>3341</v>
      </c>
      <c r="E1808" s="13" t="s">
        <v>143</v>
      </c>
      <c r="F1808" s="13">
        <v>673</v>
      </c>
      <c r="G1808" s="13">
        <v>5</v>
      </c>
      <c r="H1808" s="14" t="s">
        <v>1</v>
      </c>
      <c r="I1808" s="61">
        <v>85.2</v>
      </c>
      <c r="J1808" s="12">
        <f t="shared" si="112"/>
        <v>0</v>
      </c>
      <c r="K1808" s="11">
        <f t="shared" si="114"/>
        <v>85.2</v>
      </c>
      <c r="L1808" s="70"/>
      <c r="M1808" s="9">
        <f t="shared" si="115"/>
        <v>6816</v>
      </c>
      <c r="N1808" s="9">
        <f t="shared" si="113"/>
        <v>6816</v>
      </c>
    </row>
    <row r="1809" spans="1:14" s="8" customFormat="1" ht="31.5">
      <c r="A1809" s="44" t="s">
        <v>3342</v>
      </c>
      <c r="C1809" s="47" t="s">
        <v>3342</v>
      </c>
      <c r="D1809" s="56" t="s">
        <v>3343</v>
      </c>
      <c r="E1809" s="13" t="s">
        <v>143</v>
      </c>
      <c r="F1809" s="13">
        <v>77</v>
      </c>
      <c r="G1809" s="13">
        <v>50</v>
      </c>
      <c r="H1809" s="14" t="s">
        <v>1</v>
      </c>
      <c r="I1809" s="61">
        <v>6.1000000000000005</v>
      </c>
      <c r="J1809" s="12">
        <f t="shared" ref="J1809:J1872" si="116">$J$13</f>
        <v>0</v>
      </c>
      <c r="K1809" s="11">
        <f t="shared" si="114"/>
        <v>6.1000000000000005</v>
      </c>
      <c r="L1809" s="70"/>
      <c r="M1809" s="9">
        <f t="shared" si="115"/>
        <v>488</v>
      </c>
      <c r="N1809" s="9">
        <f t="shared" si="113"/>
        <v>488</v>
      </c>
    </row>
    <row r="1810" spans="1:14" s="8" customFormat="1" ht="31.5">
      <c r="A1810" s="44" t="s">
        <v>3344</v>
      </c>
      <c r="C1810" s="47" t="s">
        <v>3344</v>
      </c>
      <c r="D1810" s="56" t="s">
        <v>3345</v>
      </c>
      <c r="E1810" s="13" t="s">
        <v>143</v>
      </c>
      <c r="F1810" s="13">
        <v>82</v>
      </c>
      <c r="G1810" s="13">
        <v>50</v>
      </c>
      <c r="H1810" s="14" t="s">
        <v>1</v>
      </c>
      <c r="I1810" s="61">
        <v>6.58</v>
      </c>
      <c r="J1810" s="12">
        <f t="shared" si="116"/>
        <v>0</v>
      </c>
      <c r="K1810" s="11">
        <f t="shared" si="114"/>
        <v>6.58</v>
      </c>
      <c r="L1810" s="70"/>
      <c r="M1810" s="9">
        <f t="shared" si="115"/>
        <v>526.4</v>
      </c>
      <c r="N1810" s="9">
        <f t="shared" si="113"/>
        <v>526.4</v>
      </c>
    </row>
    <row r="1811" spans="1:14" s="8" customFormat="1" ht="31.5">
      <c r="A1811" s="44" t="s">
        <v>3346</v>
      </c>
      <c r="C1811" s="47" t="s">
        <v>3346</v>
      </c>
      <c r="D1811" s="56" t="s">
        <v>3347</v>
      </c>
      <c r="E1811" s="13" t="s">
        <v>143</v>
      </c>
      <c r="F1811" s="13">
        <v>83</v>
      </c>
      <c r="G1811" s="13">
        <v>50</v>
      </c>
      <c r="H1811" s="14" t="s">
        <v>1</v>
      </c>
      <c r="I1811" s="61">
        <v>6.72</v>
      </c>
      <c r="J1811" s="12">
        <f t="shared" si="116"/>
        <v>0</v>
      </c>
      <c r="K1811" s="11">
        <f t="shared" si="114"/>
        <v>6.72</v>
      </c>
      <c r="L1811" s="70"/>
      <c r="M1811" s="9">
        <f t="shared" si="115"/>
        <v>537.6</v>
      </c>
      <c r="N1811" s="9">
        <f t="shared" ref="N1811:N1874" si="117">M1811*(100-J1811)/100</f>
        <v>537.6</v>
      </c>
    </row>
    <row r="1812" spans="1:14" s="8" customFormat="1" ht="31.5">
      <c r="A1812" s="44" t="s">
        <v>3348</v>
      </c>
      <c r="C1812" s="47" t="s">
        <v>3348</v>
      </c>
      <c r="D1812" s="56" t="s">
        <v>3349</v>
      </c>
      <c r="E1812" s="13" t="s">
        <v>143</v>
      </c>
      <c r="F1812" s="13">
        <v>89</v>
      </c>
      <c r="G1812" s="13">
        <v>50</v>
      </c>
      <c r="H1812" s="14" t="s">
        <v>1</v>
      </c>
      <c r="I1812" s="61">
        <v>7.18</v>
      </c>
      <c r="J1812" s="12">
        <f t="shared" si="116"/>
        <v>0</v>
      </c>
      <c r="K1812" s="11">
        <f t="shared" si="114"/>
        <v>7.18</v>
      </c>
      <c r="L1812" s="70"/>
      <c r="M1812" s="9">
        <f t="shared" si="115"/>
        <v>574.4</v>
      </c>
      <c r="N1812" s="9">
        <f t="shared" si="117"/>
        <v>574.4</v>
      </c>
    </row>
    <row r="1813" spans="1:14" s="8" customFormat="1" ht="31.5">
      <c r="A1813" s="44" t="s">
        <v>3350</v>
      </c>
      <c r="C1813" s="47" t="s">
        <v>3350</v>
      </c>
      <c r="D1813" s="56" t="s">
        <v>3351</v>
      </c>
      <c r="E1813" s="13" t="s">
        <v>143</v>
      </c>
      <c r="F1813" s="13">
        <v>101</v>
      </c>
      <c r="G1813" s="13">
        <v>50</v>
      </c>
      <c r="H1813" s="14" t="s">
        <v>1</v>
      </c>
      <c r="I1813" s="61">
        <v>7.8</v>
      </c>
      <c r="J1813" s="12">
        <f t="shared" si="116"/>
        <v>0</v>
      </c>
      <c r="K1813" s="11">
        <f t="shared" si="114"/>
        <v>7.8</v>
      </c>
      <c r="L1813" s="70"/>
      <c r="M1813" s="9">
        <f t="shared" si="115"/>
        <v>624</v>
      </c>
      <c r="N1813" s="9">
        <f t="shared" si="117"/>
        <v>624</v>
      </c>
    </row>
    <row r="1814" spans="1:14" s="8" customFormat="1" ht="31.5">
      <c r="A1814" s="44" t="s">
        <v>3352</v>
      </c>
      <c r="C1814" s="47" t="s">
        <v>3352</v>
      </c>
      <c r="D1814" s="56" t="s">
        <v>3353</v>
      </c>
      <c r="E1814" s="13" t="s">
        <v>143</v>
      </c>
      <c r="F1814" s="13">
        <v>111</v>
      </c>
      <c r="G1814" s="13">
        <v>50</v>
      </c>
      <c r="H1814" s="14" t="s">
        <v>1</v>
      </c>
      <c r="I1814" s="61">
        <v>8.35</v>
      </c>
      <c r="J1814" s="12">
        <f t="shared" si="116"/>
        <v>0</v>
      </c>
      <c r="K1814" s="11">
        <f t="shared" si="114"/>
        <v>8.35</v>
      </c>
      <c r="L1814" s="70"/>
      <c r="M1814" s="9">
        <f t="shared" si="115"/>
        <v>668</v>
      </c>
      <c r="N1814" s="9">
        <f t="shared" si="117"/>
        <v>668</v>
      </c>
    </row>
    <row r="1815" spans="1:14" s="8" customFormat="1" ht="31.5">
      <c r="A1815" s="44" t="s">
        <v>3354</v>
      </c>
      <c r="C1815" s="47" t="s">
        <v>3354</v>
      </c>
      <c r="D1815" s="56" t="s">
        <v>3355</v>
      </c>
      <c r="E1815" s="13" t="s">
        <v>143</v>
      </c>
      <c r="F1815" s="13">
        <v>119</v>
      </c>
      <c r="G1815" s="13">
        <v>50</v>
      </c>
      <c r="H1815" s="14" t="s">
        <v>1</v>
      </c>
      <c r="I1815" s="61">
        <v>9.2200000000000006</v>
      </c>
      <c r="J1815" s="12">
        <f t="shared" si="116"/>
        <v>0</v>
      </c>
      <c r="K1815" s="11">
        <f t="shared" si="114"/>
        <v>9.2200000000000006</v>
      </c>
      <c r="L1815" s="70"/>
      <c r="M1815" s="9">
        <f t="shared" si="115"/>
        <v>737.6</v>
      </c>
      <c r="N1815" s="9">
        <f t="shared" si="117"/>
        <v>737.6</v>
      </c>
    </row>
    <row r="1816" spans="1:14" s="8" customFormat="1" ht="31.5">
      <c r="A1816" s="44" t="s">
        <v>3356</v>
      </c>
      <c r="C1816" s="47" t="s">
        <v>3356</v>
      </c>
      <c r="D1816" s="56" t="s">
        <v>3357</v>
      </c>
      <c r="E1816" s="13" t="s">
        <v>143</v>
      </c>
      <c r="F1816" s="13">
        <v>169</v>
      </c>
      <c r="G1816" s="13">
        <v>50</v>
      </c>
      <c r="H1816" s="14" t="s">
        <v>1</v>
      </c>
      <c r="I1816" s="61">
        <v>11.28</v>
      </c>
      <c r="J1816" s="12">
        <f t="shared" si="116"/>
        <v>0</v>
      </c>
      <c r="K1816" s="11">
        <f t="shared" si="114"/>
        <v>11.28</v>
      </c>
      <c r="L1816" s="70"/>
      <c r="M1816" s="9">
        <f t="shared" si="115"/>
        <v>902.4</v>
      </c>
      <c r="N1816" s="9">
        <f t="shared" si="117"/>
        <v>902.4</v>
      </c>
    </row>
    <row r="1817" spans="1:14" s="8" customFormat="1" ht="31.5">
      <c r="A1817" s="44" t="s">
        <v>3358</v>
      </c>
      <c r="C1817" s="47" t="s">
        <v>3358</v>
      </c>
      <c r="D1817" s="56" t="s">
        <v>3359</v>
      </c>
      <c r="E1817" s="13" t="s">
        <v>143</v>
      </c>
      <c r="F1817" s="13">
        <v>173</v>
      </c>
      <c r="G1817" s="13">
        <v>50</v>
      </c>
      <c r="H1817" s="14" t="s">
        <v>1</v>
      </c>
      <c r="I1817" s="61">
        <v>11.86</v>
      </c>
      <c r="J1817" s="12">
        <f t="shared" si="116"/>
        <v>0</v>
      </c>
      <c r="K1817" s="11">
        <f t="shared" si="114"/>
        <v>11.86</v>
      </c>
      <c r="L1817" s="70"/>
      <c r="M1817" s="9">
        <f t="shared" si="115"/>
        <v>948.80000000000007</v>
      </c>
      <c r="N1817" s="9">
        <f t="shared" si="117"/>
        <v>948.8</v>
      </c>
    </row>
    <row r="1818" spans="1:14" s="8" customFormat="1" ht="31.5">
      <c r="A1818" s="44" t="s">
        <v>3360</v>
      </c>
      <c r="C1818" s="47" t="s">
        <v>3360</v>
      </c>
      <c r="D1818" s="56" t="s">
        <v>3361</v>
      </c>
      <c r="E1818" s="13" t="s">
        <v>143</v>
      </c>
      <c r="F1818" s="13">
        <v>189</v>
      </c>
      <c r="G1818" s="13">
        <v>50</v>
      </c>
      <c r="H1818" s="14" t="s">
        <v>1</v>
      </c>
      <c r="I1818" s="61">
        <v>12.77</v>
      </c>
      <c r="J1818" s="12">
        <f t="shared" si="116"/>
        <v>0</v>
      </c>
      <c r="K1818" s="11">
        <f t="shared" si="114"/>
        <v>12.77</v>
      </c>
      <c r="L1818" s="70"/>
      <c r="M1818" s="9">
        <f t="shared" si="115"/>
        <v>1021.6</v>
      </c>
      <c r="N1818" s="9">
        <f t="shared" si="117"/>
        <v>1021.6</v>
      </c>
    </row>
    <row r="1819" spans="1:14" s="8" customFormat="1" ht="31.5">
      <c r="A1819" s="44" t="s">
        <v>3362</v>
      </c>
      <c r="C1819" s="47" t="s">
        <v>3362</v>
      </c>
      <c r="D1819" s="56" t="s">
        <v>3363</v>
      </c>
      <c r="E1819" s="13" t="s">
        <v>143</v>
      </c>
      <c r="F1819" s="13">
        <v>195</v>
      </c>
      <c r="G1819" s="13">
        <v>50</v>
      </c>
      <c r="H1819" s="14" t="s">
        <v>1</v>
      </c>
      <c r="I1819" s="61">
        <v>13.08</v>
      </c>
      <c r="J1819" s="12">
        <f t="shared" si="116"/>
        <v>0</v>
      </c>
      <c r="K1819" s="11">
        <f t="shared" si="114"/>
        <v>13.08</v>
      </c>
      <c r="L1819" s="70"/>
      <c r="M1819" s="9">
        <f t="shared" si="115"/>
        <v>1046.4000000000001</v>
      </c>
      <c r="N1819" s="9">
        <f t="shared" si="117"/>
        <v>1046.4000000000001</v>
      </c>
    </row>
    <row r="1820" spans="1:14" s="8" customFormat="1" ht="31.5">
      <c r="A1820" s="44" t="s">
        <v>3364</v>
      </c>
      <c r="C1820" s="47" t="s">
        <v>3364</v>
      </c>
      <c r="D1820" s="56" t="s">
        <v>3365</v>
      </c>
      <c r="E1820" s="13" t="s">
        <v>143</v>
      </c>
      <c r="F1820" s="13">
        <v>198</v>
      </c>
      <c r="G1820" s="13">
        <v>50</v>
      </c>
      <c r="H1820" s="14" t="s">
        <v>1</v>
      </c>
      <c r="I1820" s="61">
        <v>13.49</v>
      </c>
      <c r="J1820" s="12">
        <f t="shared" si="116"/>
        <v>0</v>
      </c>
      <c r="K1820" s="11">
        <f t="shared" si="114"/>
        <v>13.49</v>
      </c>
      <c r="L1820" s="70"/>
      <c r="M1820" s="9">
        <f t="shared" si="115"/>
        <v>1079.2</v>
      </c>
      <c r="N1820" s="9">
        <f t="shared" si="117"/>
        <v>1079.2</v>
      </c>
    </row>
    <row r="1821" spans="1:14" s="8" customFormat="1" ht="31.5">
      <c r="A1821" s="44" t="s">
        <v>3366</v>
      </c>
      <c r="C1821" s="47" t="s">
        <v>3366</v>
      </c>
      <c r="D1821" s="56" t="s">
        <v>3367</v>
      </c>
      <c r="E1821" s="13" t="s">
        <v>143</v>
      </c>
      <c r="F1821" s="13">
        <v>209</v>
      </c>
      <c r="G1821" s="13">
        <v>25</v>
      </c>
      <c r="H1821" s="14" t="s">
        <v>1</v>
      </c>
      <c r="I1821" s="61">
        <v>14.14</v>
      </c>
      <c r="J1821" s="12">
        <f t="shared" si="116"/>
        <v>0</v>
      </c>
      <c r="K1821" s="11">
        <f t="shared" si="114"/>
        <v>14.14</v>
      </c>
      <c r="L1821" s="70"/>
      <c r="M1821" s="9">
        <f t="shared" si="115"/>
        <v>1131.2</v>
      </c>
      <c r="N1821" s="9">
        <f t="shared" si="117"/>
        <v>1131.2</v>
      </c>
    </row>
    <row r="1822" spans="1:14" s="8" customFormat="1" ht="31.5">
      <c r="A1822" s="44" t="s">
        <v>3368</v>
      </c>
      <c r="C1822" s="47" t="s">
        <v>3368</v>
      </c>
      <c r="D1822" s="56" t="s">
        <v>3369</v>
      </c>
      <c r="E1822" s="13" t="s">
        <v>143</v>
      </c>
      <c r="F1822" s="13">
        <v>212</v>
      </c>
      <c r="G1822" s="13">
        <v>25</v>
      </c>
      <c r="H1822" s="14" t="s">
        <v>1</v>
      </c>
      <c r="I1822" s="61">
        <v>14.64</v>
      </c>
      <c r="J1822" s="12">
        <f t="shared" si="116"/>
        <v>0</v>
      </c>
      <c r="K1822" s="11">
        <f t="shared" si="114"/>
        <v>14.64</v>
      </c>
      <c r="L1822" s="70"/>
      <c r="M1822" s="9">
        <f t="shared" si="115"/>
        <v>1171.2</v>
      </c>
      <c r="N1822" s="9">
        <f t="shared" si="117"/>
        <v>1171.2</v>
      </c>
    </row>
    <row r="1823" spans="1:14" s="8" customFormat="1" ht="31.5">
      <c r="A1823" s="44" t="s">
        <v>3370</v>
      </c>
      <c r="C1823" s="47" t="s">
        <v>3370</v>
      </c>
      <c r="D1823" s="56" t="s">
        <v>3371</v>
      </c>
      <c r="E1823" s="13" t="s">
        <v>143</v>
      </c>
      <c r="F1823" s="13">
        <v>241</v>
      </c>
      <c r="G1823" s="13">
        <v>25</v>
      </c>
      <c r="H1823" s="14" t="s">
        <v>1</v>
      </c>
      <c r="I1823" s="61">
        <v>18.12</v>
      </c>
      <c r="J1823" s="12">
        <f t="shared" si="116"/>
        <v>0</v>
      </c>
      <c r="K1823" s="11">
        <f t="shared" si="114"/>
        <v>18.12</v>
      </c>
      <c r="L1823" s="70"/>
      <c r="M1823" s="9">
        <f t="shared" si="115"/>
        <v>1449.6000000000001</v>
      </c>
      <c r="N1823" s="9">
        <f t="shared" si="117"/>
        <v>1449.6</v>
      </c>
    </row>
    <row r="1824" spans="1:14" s="8" customFormat="1" ht="31.5">
      <c r="A1824" s="44" t="s">
        <v>3372</v>
      </c>
      <c r="C1824" s="47" t="s">
        <v>3372</v>
      </c>
      <c r="D1824" s="56" t="s">
        <v>3373</v>
      </c>
      <c r="E1824" s="13" t="s">
        <v>143</v>
      </c>
      <c r="F1824" s="13">
        <v>262</v>
      </c>
      <c r="G1824" s="13">
        <v>25</v>
      </c>
      <c r="H1824" s="14" t="s">
        <v>1</v>
      </c>
      <c r="I1824" s="61">
        <v>19.71</v>
      </c>
      <c r="J1824" s="12">
        <f t="shared" si="116"/>
        <v>0</v>
      </c>
      <c r="K1824" s="11">
        <f t="shared" si="114"/>
        <v>19.71</v>
      </c>
      <c r="L1824" s="70"/>
      <c r="M1824" s="9">
        <f t="shared" si="115"/>
        <v>1576.8</v>
      </c>
      <c r="N1824" s="9">
        <f t="shared" si="117"/>
        <v>1576.8</v>
      </c>
    </row>
    <row r="1825" spans="1:14" s="8" customFormat="1" ht="31.5">
      <c r="A1825" s="44" t="s">
        <v>3374</v>
      </c>
      <c r="C1825" s="47" t="s">
        <v>3374</v>
      </c>
      <c r="D1825" s="56" t="s">
        <v>3375</v>
      </c>
      <c r="E1825" s="13" t="s">
        <v>143</v>
      </c>
      <c r="F1825" s="13">
        <v>287</v>
      </c>
      <c r="G1825" s="13">
        <v>25</v>
      </c>
      <c r="H1825" s="14" t="s">
        <v>1</v>
      </c>
      <c r="I1825" s="61">
        <v>21.63</v>
      </c>
      <c r="J1825" s="12">
        <f t="shared" si="116"/>
        <v>0</v>
      </c>
      <c r="K1825" s="11">
        <f t="shared" si="114"/>
        <v>21.63</v>
      </c>
      <c r="L1825" s="70"/>
      <c r="M1825" s="9">
        <f t="shared" si="115"/>
        <v>1730.4</v>
      </c>
      <c r="N1825" s="9">
        <f t="shared" si="117"/>
        <v>1730.4</v>
      </c>
    </row>
    <row r="1826" spans="1:14" s="8" customFormat="1" ht="31.5">
      <c r="A1826" s="44" t="s">
        <v>3376</v>
      </c>
      <c r="C1826" s="47" t="s">
        <v>3376</v>
      </c>
      <c r="D1826" s="56" t="s">
        <v>3377</v>
      </c>
      <c r="E1826" s="13" t="s">
        <v>143</v>
      </c>
      <c r="F1826" s="13">
        <v>309</v>
      </c>
      <c r="G1826" s="13">
        <v>15</v>
      </c>
      <c r="H1826" s="14" t="s">
        <v>1</v>
      </c>
      <c r="I1826" s="61">
        <v>30.39</v>
      </c>
      <c r="J1826" s="12">
        <f t="shared" si="116"/>
        <v>0</v>
      </c>
      <c r="K1826" s="11">
        <f t="shared" si="114"/>
        <v>30.39</v>
      </c>
      <c r="L1826" s="70"/>
      <c r="M1826" s="9">
        <f t="shared" si="115"/>
        <v>2431.2000000000003</v>
      </c>
      <c r="N1826" s="9">
        <f t="shared" si="117"/>
        <v>2431.2000000000003</v>
      </c>
    </row>
    <row r="1827" spans="1:14" s="8" customFormat="1" ht="31.5">
      <c r="A1827" s="44" t="s">
        <v>3378</v>
      </c>
      <c r="C1827" s="47" t="s">
        <v>3378</v>
      </c>
      <c r="D1827" s="56" t="s">
        <v>3379</v>
      </c>
      <c r="E1827" s="13" t="s">
        <v>143</v>
      </c>
      <c r="F1827" s="13">
        <v>491</v>
      </c>
      <c r="G1827" s="13">
        <v>5</v>
      </c>
      <c r="H1827" s="14" t="s">
        <v>1</v>
      </c>
      <c r="I1827" s="61">
        <v>43.01</v>
      </c>
      <c r="J1827" s="12">
        <f t="shared" si="116"/>
        <v>0</v>
      </c>
      <c r="K1827" s="11">
        <f t="shared" si="114"/>
        <v>43.01</v>
      </c>
      <c r="L1827" s="70"/>
      <c r="M1827" s="9">
        <f t="shared" si="115"/>
        <v>3440.8</v>
      </c>
      <c r="N1827" s="9">
        <f t="shared" si="117"/>
        <v>3440.8</v>
      </c>
    </row>
    <row r="1828" spans="1:14" s="8" customFormat="1" ht="31.5">
      <c r="A1828" s="44" t="s">
        <v>3380</v>
      </c>
      <c r="C1828" s="47" t="s">
        <v>3380</v>
      </c>
      <c r="D1828" s="56" t="s">
        <v>3381</v>
      </c>
      <c r="E1828" s="13" t="s">
        <v>143</v>
      </c>
      <c r="F1828" s="13">
        <v>503</v>
      </c>
      <c r="G1828" s="13">
        <v>5</v>
      </c>
      <c r="H1828" s="14" t="s">
        <v>1</v>
      </c>
      <c r="I1828" s="61">
        <v>46.61</v>
      </c>
      <c r="J1828" s="12">
        <f t="shared" si="116"/>
        <v>0</v>
      </c>
      <c r="K1828" s="11">
        <f t="shared" si="114"/>
        <v>46.61</v>
      </c>
      <c r="L1828" s="70"/>
      <c r="M1828" s="9">
        <f t="shared" si="115"/>
        <v>3728.8</v>
      </c>
      <c r="N1828" s="9">
        <f t="shared" si="117"/>
        <v>3728.8</v>
      </c>
    </row>
    <row r="1829" spans="1:14" s="8" customFormat="1" ht="31.5">
      <c r="A1829" s="44" t="s">
        <v>3382</v>
      </c>
      <c r="C1829" s="47" t="s">
        <v>3382</v>
      </c>
      <c r="D1829" s="56" t="s">
        <v>3383</v>
      </c>
      <c r="E1829" s="13" t="s">
        <v>143</v>
      </c>
      <c r="F1829" s="13">
        <v>557</v>
      </c>
      <c r="G1829" s="13">
        <v>5</v>
      </c>
      <c r="H1829" s="14" t="s">
        <v>1</v>
      </c>
      <c r="I1829" s="61">
        <v>48.120000000000005</v>
      </c>
      <c r="J1829" s="12">
        <f t="shared" si="116"/>
        <v>0</v>
      </c>
      <c r="K1829" s="11">
        <f t="shared" si="114"/>
        <v>48.120000000000005</v>
      </c>
      <c r="L1829" s="70"/>
      <c r="M1829" s="9">
        <f t="shared" si="115"/>
        <v>3849.6</v>
      </c>
      <c r="N1829" s="9">
        <f t="shared" si="117"/>
        <v>3849.6</v>
      </c>
    </row>
    <row r="1830" spans="1:14" s="8" customFormat="1" ht="31.5">
      <c r="A1830" s="44" t="s">
        <v>3384</v>
      </c>
      <c r="C1830" s="47" t="s">
        <v>3384</v>
      </c>
      <c r="D1830" s="56" t="s">
        <v>3385</v>
      </c>
      <c r="E1830" s="13" t="s">
        <v>143</v>
      </c>
      <c r="F1830" s="13">
        <v>591</v>
      </c>
      <c r="G1830" s="13">
        <v>5</v>
      </c>
      <c r="H1830" s="14" t="s">
        <v>1</v>
      </c>
      <c r="I1830" s="61">
        <v>48.58</v>
      </c>
      <c r="J1830" s="12">
        <f t="shared" si="116"/>
        <v>0</v>
      </c>
      <c r="K1830" s="11">
        <f t="shared" si="114"/>
        <v>48.58</v>
      </c>
      <c r="L1830" s="70"/>
      <c r="M1830" s="9">
        <f t="shared" si="115"/>
        <v>3886.4</v>
      </c>
      <c r="N1830" s="9">
        <f t="shared" si="117"/>
        <v>3886.4</v>
      </c>
    </row>
    <row r="1831" spans="1:14" s="8" customFormat="1" ht="31.5">
      <c r="A1831" s="44" t="s">
        <v>3386</v>
      </c>
      <c r="C1831" s="47" t="s">
        <v>3386</v>
      </c>
      <c r="D1831" s="56" t="s">
        <v>3387</v>
      </c>
      <c r="E1831" s="13" t="s">
        <v>143</v>
      </c>
      <c r="F1831" s="13">
        <v>109</v>
      </c>
      <c r="G1831" s="13">
        <v>50</v>
      </c>
      <c r="H1831" s="14" t="s">
        <v>1</v>
      </c>
      <c r="I1831" s="61">
        <v>8.02</v>
      </c>
      <c r="J1831" s="12">
        <f t="shared" si="116"/>
        <v>0</v>
      </c>
      <c r="K1831" s="11">
        <f t="shared" si="114"/>
        <v>8.02</v>
      </c>
      <c r="L1831" s="70"/>
      <c r="M1831" s="9">
        <f t="shared" si="115"/>
        <v>641.6</v>
      </c>
      <c r="N1831" s="9">
        <f t="shared" si="117"/>
        <v>641.6</v>
      </c>
    </row>
    <row r="1832" spans="1:14" s="8" customFormat="1" ht="31.5">
      <c r="A1832" s="44" t="s">
        <v>3388</v>
      </c>
      <c r="C1832" s="47" t="s">
        <v>3388</v>
      </c>
      <c r="D1832" s="56" t="s">
        <v>3389</v>
      </c>
      <c r="E1832" s="13" t="s">
        <v>143</v>
      </c>
      <c r="F1832" s="13">
        <v>118</v>
      </c>
      <c r="G1832" s="13">
        <v>50</v>
      </c>
      <c r="H1832" s="14" t="s">
        <v>1</v>
      </c>
      <c r="I1832" s="61">
        <v>8.19</v>
      </c>
      <c r="J1832" s="12">
        <f t="shared" si="116"/>
        <v>0</v>
      </c>
      <c r="K1832" s="11">
        <f t="shared" si="114"/>
        <v>8.19</v>
      </c>
      <c r="L1832" s="70"/>
      <c r="M1832" s="9">
        <f t="shared" si="115"/>
        <v>655.20000000000005</v>
      </c>
      <c r="N1832" s="9">
        <f t="shared" si="117"/>
        <v>655.20000000000005</v>
      </c>
    </row>
    <row r="1833" spans="1:14" s="8" customFormat="1" ht="31.5">
      <c r="A1833" s="44" t="s">
        <v>3390</v>
      </c>
      <c r="C1833" s="47" t="s">
        <v>3390</v>
      </c>
      <c r="D1833" s="56" t="s">
        <v>3391</v>
      </c>
      <c r="E1833" s="13" t="s">
        <v>143</v>
      </c>
      <c r="F1833" s="13">
        <v>119</v>
      </c>
      <c r="G1833" s="13">
        <v>50</v>
      </c>
      <c r="H1833" s="14" t="s">
        <v>1</v>
      </c>
      <c r="I1833" s="61">
        <v>8.4700000000000006</v>
      </c>
      <c r="J1833" s="12">
        <f t="shared" si="116"/>
        <v>0</v>
      </c>
      <c r="K1833" s="11">
        <f t="shared" si="114"/>
        <v>8.4700000000000006</v>
      </c>
      <c r="L1833" s="70"/>
      <c r="M1833" s="9">
        <f t="shared" si="115"/>
        <v>677.6</v>
      </c>
      <c r="N1833" s="9">
        <f t="shared" si="117"/>
        <v>677.6</v>
      </c>
    </row>
    <row r="1834" spans="1:14" s="8" customFormat="1" ht="31.5">
      <c r="A1834" s="44" t="s">
        <v>3392</v>
      </c>
      <c r="C1834" s="47" t="s">
        <v>3392</v>
      </c>
      <c r="D1834" s="56" t="s">
        <v>3393</v>
      </c>
      <c r="E1834" s="13" t="s">
        <v>143</v>
      </c>
      <c r="F1834" s="13">
        <v>127</v>
      </c>
      <c r="G1834" s="13">
        <v>50</v>
      </c>
      <c r="H1834" s="14" t="s">
        <v>1</v>
      </c>
      <c r="I1834" s="61">
        <v>8.69</v>
      </c>
      <c r="J1834" s="12">
        <f t="shared" si="116"/>
        <v>0</v>
      </c>
      <c r="K1834" s="11">
        <f t="shared" si="114"/>
        <v>8.69</v>
      </c>
      <c r="L1834" s="70"/>
      <c r="M1834" s="9">
        <f t="shared" si="115"/>
        <v>695.2</v>
      </c>
      <c r="N1834" s="9">
        <f t="shared" si="117"/>
        <v>695.2</v>
      </c>
    </row>
    <row r="1835" spans="1:14" s="8" customFormat="1" ht="31.5">
      <c r="A1835" s="44" t="s">
        <v>3394</v>
      </c>
      <c r="C1835" s="47" t="s">
        <v>3394</v>
      </c>
      <c r="D1835" s="56" t="s">
        <v>3395</v>
      </c>
      <c r="E1835" s="13" t="s">
        <v>143</v>
      </c>
      <c r="F1835" s="13">
        <v>175</v>
      </c>
      <c r="G1835" s="13">
        <v>50</v>
      </c>
      <c r="H1835" s="14" t="s">
        <v>1</v>
      </c>
      <c r="I1835" s="61">
        <v>10.83</v>
      </c>
      <c r="J1835" s="12">
        <f t="shared" si="116"/>
        <v>0</v>
      </c>
      <c r="K1835" s="11">
        <f t="shared" si="114"/>
        <v>10.83</v>
      </c>
      <c r="L1835" s="70"/>
      <c r="M1835" s="9">
        <f t="shared" si="115"/>
        <v>866.4</v>
      </c>
      <c r="N1835" s="9">
        <f t="shared" si="117"/>
        <v>866.4</v>
      </c>
    </row>
    <row r="1836" spans="1:14" s="8" customFormat="1" ht="31.5">
      <c r="A1836" s="44" t="s">
        <v>3396</v>
      </c>
      <c r="C1836" s="47" t="s">
        <v>3396</v>
      </c>
      <c r="D1836" s="56" t="s">
        <v>3397</v>
      </c>
      <c r="E1836" s="13" t="s">
        <v>143</v>
      </c>
      <c r="F1836" s="13">
        <v>177</v>
      </c>
      <c r="G1836" s="13">
        <v>50</v>
      </c>
      <c r="H1836" s="14" t="s">
        <v>1</v>
      </c>
      <c r="I1836" s="61">
        <v>11.24</v>
      </c>
      <c r="J1836" s="12">
        <f t="shared" si="116"/>
        <v>0</v>
      </c>
      <c r="K1836" s="11">
        <f t="shared" si="114"/>
        <v>11.24</v>
      </c>
      <c r="L1836" s="70"/>
      <c r="M1836" s="9">
        <f t="shared" si="115"/>
        <v>899.2</v>
      </c>
      <c r="N1836" s="9">
        <f t="shared" si="117"/>
        <v>899.2</v>
      </c>
    </row>
    <row r="1837" spans="1:14" s="8" customFormat="1" ht="31.5">
      <c r="A1837" s="44" t="s">
        <v>3398</v>
      </c>
      <c r="C1837" s="47" t="s">
        <v>3398</v>
      </c>
      <c r="D1837" s="56" t="s">
        <v>3399</v>
      </c>
      <c r="E1837" s="13" t="s">
        <v>143</v>
      </c>
      <c r="F1837" s="13">
        <v>193</v>
      </c>
      <c r="G1837" s="13">
        <v>50</v>
      </c>
      <c r="H1837" s="14" t="s">
        <v>1</v>
      </c>
      <c r="I1837" s="61">
        <v>12.700000000000001</v>
      </c>
      <c r="J1837" s="12">
        <f t="shared" si="116"/>
        <v>0</v>
      </c>
      <c r="K1837" s="11">
        <f t="shared" si="114"/>
        <v>12.700000000000001</v>
      </c>
      <c r="L1837" s="70"/>
      <c r="M1837" s="9">
        <f t="shared" si="115"/>
        <v>1016</v>
      </c>
      <c r="N1837" s="9">
        <f t="shared" si="117"/>
        <v>1016</v>
      </c>
    </row>
    <row r="1838" spans="1:14" s="8" customFormat="1" ht="31.5">
      <c r="A1838" s="44" t="s">
        <v>3400</v>
      </c>
      <c r="C1838" s="47" t="s">
        <v>3400</v>
      </c>
      <c r="D1838" s="56" t="s">
        <v>3401</v>
      </c>
      <c r="E1838" s="13" t="s">
        <v>143</v>
      </c>
      <c r="F1838" s="13">
        <v>210</v>
      </c>
      <c r="G1838" s="13">
        <v>25</v>
      </c>
      <c r="H1838" s="14" t="s">
        <v>1</v>
      </c>
      <c r="I1838" s="61">
        <v>13.64</v>
      </c>
      <c r="J1838" s="12">
        <f t="shared" si="116"/>
        <v>0</v>
      </c>
      <c r="K1838" s="11">
        <f t="shared" si="114"/>
        <v>13.64</v>
      </c>
      <c r="L1838" s="70"/>
      <c r="M1838" s="9">
        <f t="shared" si="115"/>
        <v>1091.2</v>
      </c>
      <c r="N1838" s="9">
        <f t="shared" si="117"/>
        <v>1091.2</v>
      </c>
    </row>
    <row r="1839" spans="1:14" s="8" customFormat="1" ht="31.5">
      <c r="A1839" s="44" t="s">
        <v>3402</v>
      </c>
      <c r="C1839" s="47" t="s">
        <v>3402</v>
      </c>
      <c r="D1839" s="56" t="s">
        <v>3403</v>
      </c>
      <c r="E1839" s="13" t="s">
        <v>143</v>
      </c>
      <c r="F1839" s="13">
        <v>212</v>
      </c>
      <c r="G1839" s="13">
        <v>25</v>
      </c>
      <c r="H1839" s="14" t="s">
        <v>1</v>
      </c>
      <c r="I1839" s="61">
        <v>14.07</v>
      </c>
      <c r="J1839" s="12">
        <f t="shared" si="116"/>
        <v>0</v>
      </c>
      <c r="K1839" s="11">
        <f t="shared" si="114"/>
        <v>14.07</v>
      </c>
      <c r="L1839" s="70"/>
      <c r="M1839" s="9">
        <f t="shared" si="115"/>
        <v>1125.6000000000001</v>
      </c>
      <c r="N1839" s="9">
        <f t="shared" si="117"/>
        <v>1125.6000000000001</v>
      </c>
    </row>
    <row r="1840" spans="1:14" s="8" customFormat="1" ht="31.5">
      <c r="A1840" s="44" t="s">
        <v>3404</v>
      </c>
      <c r="C1840" s="47" t="s">
        <v>3404</v>
      </c>
      <c r="D1840" s="56" t="s">
        <v>3405</v>
      </c>
      <c r="E1840" s="13" t="s">
        <v>143</v>
      </c>
      <c r="F1840" s="13">
        <v>214</v>
      </c>
      <c r="G1840" s="13">
        <v>25</v>
      </c>
      <c r="H1840" s="14" t="s">
        <v>1</v>
      </c>
      <c r="I1840" s="61">
        <v>14.67</v>
      </c>
      <c r="J1840" s="12">
        <f t="shared" si="116"/>
        <v>0</v>
      </c>
      <c r="K1840" s="11">
        <f t="shared" si="114"/>
        <v>14.67</v>
      </c>
      <c r="L1840" s="70"/>
      <c r="M1840" s="9">
        <f t="shared" si="115"/>
        <v>1173.6000000000001</v>
      </c>
      <c r="N1840" s="9">
        <f t="shared" si="117"/>
        <v>1173.6000000000001</v>
      </c>
    </row>
    <row r="1841" spans="1:14" s="8" customFormat="1" ht="31.5">
      <c r="A1841" s="44" t="s">
        <v>3406</v>
      </c>
      <c r="C1841" s="47" t="s">
        <v>3406</v>
      </c>
      <c r="D1841" s="56" t="s">
        <v>3407</v>
      </c>
      <c r="E1841" s="13" t="s">
        <v>143</v>
      </c>
      <c r="F1841" s="13">
        <v>234</v>
      </c>
      <c r="G1841" s="13">
        <v>25</v>
      </c>
      <c r="H1841" s="14" t="s">
        <v>1</v>
      </c>
      <c r="I1841" s="61">
        <v>16.25</v>
      </c>
      <c r="J1841" s="12">
        <f t="shared" si="116"/>
        <v>0</v>
      </c>
      <c r="K1841" s="11">
        <f t="shared" si="114"/>
        <v>16.25</v>
      </c>
      <c r="L1841" s="70"/>
      <c r="M1841" s="9">
        <f t="shared" si="115"/>
        <v>1300</v>
      </c>
      <c r="N1841" s="9">
        <f t="shared" si="117"/>
        <v>1300</v>
      </c>
    </row>
    <row r="1842" spans="1:14" s="8" customFormat="1" ht="31.5">
      <c r="A1842" s="44" t="s">
        <v>3408</v>
      </c>
      <c r="C1842" s="47" t="s">
        <v>3408</v>
      </c>
      <c r="D1842" s="56" t="s">
        <v>3409</v>
      </c>
      <c r="E1842" s="13" t="s">
        <v>143</v>
      </c>
      <c r="F1842" s="13">
        <v>237</v>
      </c>
      <c r="G1842" s="13">
        <v>25</v>
      </c>
      <c r="H1842" s="14" t="s">
        <v>1</v>
      </c>
      <c r="I1842" s="61">
        <v>17.45</v>
      </c>
      <c r="J1842" s="12">
        <f t="shared" si="116"/>
        <v>0</v>
      </c>
      <c r="K1842" s="11">
        <f t="shared" si="114"/>
        <v>17.45</v>
      </c>
      <c r="L1842" s="70"/>
      <c r="M1842" s="9">
        <f t="shared" si="115"/>
        <v>1396</v>
      </c>
      <c r="N1842" s="9">
        <f t="shared" si="117"/>
        <v>1396</v>
      </c>
    </row>
    <row r="1843" spans="1:14" s="8" customFormat="1" ht="31.5">
      <c r="A1843" s="44" t="s">
        <v>3410</v>
      </c>
      <c r="C1843" s="47" t="s">
        <v>3410</v>
      </c>
      <c r="D1843" s="56" t="s">
        <v>3411</v>
      </c>
      <c r="E1843" s="13" t="s">
        <v>143</v>
      </c>
      <c r="F1843" s="13">
        <v>242</v>
      </c>
      <c r="G1843" s="13">
        <v>25</v>
      </c>
      <c r="H1843" s="14" t="s">
        <v>1</v>
      </c>
      <c r="I1843" s="61">
        <v>18</v>
      </c>
      <c r="J1843" s="12">
        <f t="shared" si="116"/>
        <v>0</v>
      </c>
      <c r="K1843" s="11">
        <f t="shared" si="114"/>
        <v>18</v>
      </c>
      <c r="L1843" s="70"/>
      <c r="M1843" s="9">
        <f t="shared" si="115"/>
        <v>1440</v>
      </c>
      <c r="N1843" s="9">
        <f t="shared" si="117"/>
        <v>1440</v>
      </c>
    </row>
    <row r="1844" spans="1:14" s="8" customFormat="1" ht="31.5">
      <c r="A1844" s="44" t="s">
        <v>3412</v>
      </c>
      <c r="C1844" s="47" t="s">
        <v>3412</v>
      </c>
      <c r="D1844" s="56" t="s">
        <v>3413</v>
      </c>
      <c r="E1844" s="13" t="s">
        <v>143</v>
      </c>
      <c r="F1844" s="13">
        <v>254</v>
      </c>
      <c r="G1844" s="13">
        <v>25</v>
      </c>
      <c r="H1844" s="14" t="s">
        <v>1</v>
      </c>
      <c r="I1844" s="61">
        <v>18.63</v>
      </c>
      <c r="J1844" s="12">
        <f t="shared" si="116"/>
        <v>0</v>
      </c>
      <c r="K1844" s="11">
        <f t="shared" si="114"/>
        <v>18.63</v>
      </c>
      <c r="L1844" s="70"/>
      <c r="M1844" s="9">
        <f t="shared" si="115"/>
        <v>1490.4</v>
      </c>
      <c r="N1844" s="9">
        <f t="shared" si="117"/>
        <v>1490.4</v>
      </c>
    </row>
    <row r="1845" spans="1:14" s="8" customFormat="1" ht="31.5">
      <c r="A1845" s="44" t="s">
        <v>3414</v>
      </c>
      <c r="C1845" s="47" t="s">
        <v>3414</v>
      </c>
      <c r="D1845" s="56" t="s">
        <v>3415</v>
      </c>
      <c r="E1845" s="13" t="s">
        <v>143</v>
      </c>
      <c r="F1845" s="13">
        <v>287</v>
      </c>
      <c r="G1845" s="13">
        <v>15</v>
      </c>
      <c r="H1845" s="14" t="s">
        <v>1</v>
      </c>
      <c r="I1845" s="61">
        <v>21.96</v>
      </c>
      <c r="J1845" s="12">
        <f t="shared" si="116"/>
        <v>0</v>
      </c>
      <c r="K1845" s="11">
        <f t="shared" si="114"/>
        <v>21.96</v>
      </c>
      <c r="L1845" s="70"/>
      <c r="M1845" s="9">
        <f t="shared" si="115"/>
        <v>1756.8</v>
      </c>
      <c r="N1845" s="9">
        <f t="shared" si="117"/>
        <v>1756.8</v>
      </c>
    </row>
    <row r="1846" spans="1:14" s="8" customFormat="1" ht="31.5">
      <c r="A1846" s="44" t="s">
        <v>3416</v>
      </c>
      <c r="C1846" s="47" t="s">
        <v>3416</v>
      </c>
      <c r="D1846" s="56" t="s">
        <v>3417</v>
      </c>
      <c r="E1846" s="13" t="s">
        <v>143</v>
      </c>
      <c r="F1846" s="13">
        <v>291</v>
      </c>
      <c r="G1846" s="13">
        <v>15</v>
      </c>
      <c r="H1846" s="14" t="s">
        <v>1</v>
      </c>
      <c r="I1846" s="61">
        <v>25.2</v>
      </c>
      <c r="J1846" s="12">
        <f t="shared" si="116"/>
        <v>0</v>
      </c>
      <c r="K1846" s="11">
        <f t="shared" si="114"/>
        <v>25.2</v>
      </c>
      <c r="L1846" s="70"/>
      <c r="M1846" s="9">
        <f t="shared" si="115"/>
        <v>2016</v>
      </c>
      <c r="N1846" s="9">
        <f t="shared" si="117"/>
        <v>2016</v>
      </c>
    </row>
    <row r="1847" spans="1:14" s="8" customFormat="1" ht="31.5">
      <c r="A1847" s="44" t="s">
        <v>3418</v>
      </c>
      <c r="C1847" s="47" t="s">
        <v>3418</v>
      </c>
      <c r="D1847" s="56" t="s">
        <v>3419</v>
      </c>
      <c r="E1847" s="13" t="s">
        <v>143</v>
      </c>
      <c r="F1847" s="13">
        <v>443</v>
      </c>
      <c r="G1847" s="13">
        <v>15</v>
      </c>
      <c r="H1847" s="14" t="s">
        <v>1</v>
      </c>
      <c r="I1847" s="61">
        <v>32.43</v>
      </c>
      <c r="J1847" s="12">
        <f t="shared" si="116"/>
        <v>0</v>
      </c>
      <c r="K1847" s="11">
        <f t="shared" si="114"/>
        <v>32.43</v>
      </c>
      <c r="L1847" s="70"/>
      <c r="M1847" s="9">
        <f t="shared" si="115"/>
        <v>2594.4</v>
      </c>
      <c r="N1847" s="9">
        <f t="shared" si="117"/>
        <v>2594.4</v>
      </c>
    </row>
    <row r="1848" spans="1:14" s="8" customFormat="1" ht="31.5">
      <c r="A1848" s="44" t="s">
        <v>3420</v>
      </c>
      <c r="C1848" s="47" t="s">
        <v>3420</v>
      </c>
      <c r="D1848" s="56" t="s">
        <v>3421</v>
      </c>
      <c r="E1848" s="13" t="s">
        <v>143</v>
      </c>
      <c r="F1848" s="13">
        <v>523</v>
      </c>
      <c r="G1848" s="13">
        <v>15</v>
      </c>
      <c r="H1848" s="14" t="s">
        <v>1</v>
      </c>
      <c r="I1848" s="61">
        <v>43.49</v>
      </c>
      <c r="J1848" s="12">
        <f t="shared" si="116"/>
        <v>0</v>
      </c>
      <c r="K1848" s="11">
        <f t="shared" si="114"/>
        <v>43.49</v>
      </c>
      <c r="L1848" s="70"/>
      <c r="M1848" s="9">
        <f t="shared" si="115"/>
        <v>3479.2000000000003</v>
      </c>
      <c r="N1848" s="9">
        <f t="shared" si="117"/>
        <v>3479.2</v>
      </c>
    </row>
    <row r="1849" spans="1:14" s="8" customFormat="1" ht="31.5">
      <c r="A1849" s="44" t="s">
        <v>3422</v>
      </c>
      <c r="C1849" s="47" t="s">
        <v>3422</v>
      </c>
      <c r="D1849" s="56" t="s">
        <v>3423</v>
      </c>
      <c r="E1849" s="13" t="s">
        <v>143</v>
      </c>
      <c r="F1849" s="13">
        <v>562</v>
      </c>
      <c r="G1849" s="13">
        <v>5</v>
      </c>
      <c r="H1849" s="14" t="s">
        <v>1</v>
      </c>
      <c r="I1849" s="61">
        <v>50.14</v>
      </c>
      <c r="J1849" s="12">
        <f t="shared" si="116"/>
        <v>0</v>
      </c>
      <c r="K1849" s="11">
        <f t="shared" si="114"/>
        <v>50.14</v>
      </c>
      <c r="L1849" s="70"/>
      <c r="M1849" s="9">
        <f t="shared" si="115"/>
        <v>4011.2000000000003</v>
      </c>
      <c r="N1849" s="9">
        <f t="shared" si="117"/>
        <v>4011.2</v>
      </c>
    </row>
    <row r="1850" spans="1:14" s="8" customFormat="1" ht="31.5">
      <c r="A1850" s="44" t="s">
        <v>3424</v>
      </c>
      <c r="C1850" s="47" t="s">
        <v>3424</v>
      </c>
      <c r="D1850" s="56" t="s">
        <v>3425</v>
      </c>
      <c r="E1850" s="13" t="s">
        <v>143</v>
      </c>
      <c r="F1850" s="13">
        <v>577</v>
      </c>
      <c r="G1850" s="13">
        <v>5</v>
      </c>
      <c r="H1850" s="14" t="s">
        <v>1</v>
      </c>
      <c r="I1850" s="61">
        <v>52.11</v>
      </c>
      <c r="J1850" s="12">
        <f t="shared" si="116"/>
        <v>0</v>
      </c>
      <c r="K1850" s="11">
        <f t="shared" si="114"/>
        <v>52.11</v>
      </c>
      <c r="L1850" s="70"/>
      <c r="M1850" s="9">
        <f t="shared" si="115"/>
        <v>4168.8</v>
      </c>
      <c r="N1850" s="9">
        <f t="shared" si="117"/>
        <v>4168.8</v>
      </c>
    </row>
    <row r="1851" spans="1:14" s="8" customFormat="1" ht="31.5">
      <c r="A1851" s="44" t="s">
        <v>3426</v>
      </c>
      <c r="C1851" s="47" t="s">
        <v>3426</v>
      </c>
      <c r="D1851" s="56" t="s">
        <v>3427</v>
      </c>
      <c r="E1851" s="13" t="s">
        <v>143</v>
      </c>
      <c r="F1851" s="13">
        <v>631</v>
      </c>
      <c r="G1851" s="13">
        <v>5</v>
      </c>
      <c r="H1851" s="14" t="s">
        <v>1</v>
      </c>
      <c r="I1851" s="61">
        <v>49.42</v>
      </c>
      <c r="J1851" s="12">
        <f t="shared" si="116"/>
        <v>0</v>
      </c>
      <c r="K1851" s="11">
        <f t="shared" si="114"/>
        <v>49.42</v>
      </c>
      <c r="L1851" s="70"/>
      <c r="M1851" s="9">
        <f t="shared" si="115"/>
        <v>3953.6</v>
      </c>
      <c r="N1851" s="9">
        <f t="shared" si="117"/>
        <v>3953.6</v>
      </c>
    </row>
    <row r="1852" spans="1:14" s="8" customFormat="1" ht="31.5">
      <c r="A1852" s="44" t="s">
        <v>3428</v>
      </c>
      <c r="C1852" s="47" t="s">
        <v>3428</v>
      </c>
      <c r="D1852" s="56" t="s">
        <v>3429</v>
      </c>
      <c r="E1852" s="13" t="s">
        <v>143</v>
      </c>
      <c r="F1852" s="13">
        <v>169</v>
      </c>
      <c r="G1852" s="13">
        <v>50</v>
      </c>
      <c r="H1852" s="14" t="s">
        <v>1</v>
      </c>
      <c r="I1852" s="61">
        <v>11.14</v>
      </c>
      <c r="J1852" s="12">
        <f t="shared" si="116"/>
        <v>0</v>
      </c>
      <c r="K1852" s="11">
        <f t="shared" si="114"/>
        <v>11.14</v>
      </c>
      <c r="L1852" s="70"/>
      <c r="M1852" s="9">
        <f t="shared" si="115"/>
        <v>891.2</v>
      </c>
      <c r="N1852" s="9">
        <f t="shared" si="117"/>
        <v>891.2</v>
      </c>
    </row>
    <row r="1853" spans="1:14" s="8" customFormat="1" ht="31.5">
      <c r="A1853" s="44" t="s">
        <v>3430</v>
      </c>
      <c r="C1853" s="47" t="s">
        <v>3430</v>
      </c>
      <c r="D1853" s="56" t="s">
        <v>3431</v>
      </c>
      <c r="E1853" s="13" t="s">
        <v>143</v>
      </c>
      <c r="F1853" s="13">
        <v>187</v>
      </c>
      <c r="G1853" s="13">
        <v>50</v>
      </c>
      <c r="H1853" s="14" t="s">
        <v>1</v>
      </c>
      <c r="I1853" s="61">
        <v>12.030000000000001</v>
      </c>
      <c r="J1853" s="12">
        <f t="shared" si="116"/>
        <v>0</v>
      </c>
      <c r="K1853" s="11">
        <f t="shared" si="114"/>
        <v>12.030000000000001</v>
      </c>
      <c r="L1853" s="70"/>
      <c r="M1853" s="9">
        <f t="shared" si="115"/>
        <v>962.4</v>
      </c>
      <c r="N1853" s="9">
        <f t="shared" si="117"/>
        <v>962.4</v>
      </c>
    </row>
    <row r="1854" spans="1:14" s="8" customFormat="1" ht="31.5">
      <c r="A1854" s="44" t="s">
        <v>3432</v>
      </c>
      <c r="C1854" s="47" t="s">
        <v>3432</v>
      </c>
      <c r="D1854" s="56" t="s">
        <v>3433</v>
      </c>
      <c r="E1854" s="13" t="s">
        <v>143</v>
      </c>
      <c r="F1854" s="13">
        <v>195</v>
      </c>
      <c r="G1854" s="13">
        <v>50</v>
      </c>
      <c r="H1854" s="14" t="s">
        <v>1</v>
      </c>
      <c r="I1854" s="61">
        <v>12.34</v>
      </c>
      <c r="J1854" s="12">
        <f t="shared" si="116"/>
        <v>0</v>
      </c>
      <c r="K1854" s="11">
        <f t="shared" si="114"/>
        <v>12.34</v>
      </c>
      <c r="L1854" s="70"/>
      <c r="M1854" s="9">
        <f t="shared" si="115"/>
        <v>987.2</v>
      </c>
      <c r="N1854" s="9">
        <f t="shared" si="117"/>
        <v>987.2</v>
      </c>
    </row>
    <row r="1855" spans="1:14" s="8" customFormat="1" ht="31.5">
      <c r="A1855" s="44" t="s">
        <v>3434</v>
      </c>
      <c r="C1855" s="47" t="s">
        <v>3434</v>
      </c>
      <c r="D1855" s="56" t="s">
        <v>3435</v>
      </c>
      <c r="E1855" s="13" t="s">
        <v>143</v>
      </c>
      <c r="F1855" s="13">
        <v>203</v>
      </c>
      <c r="G1855" s="13">
        <v>50</v>
      </c>
      <c r="H1855" s="14" t="s">
        <v>1</v>
      </c>
      <c r="I1855" s="61">
        <v>13.18</v>
      </c>
      <c r="J1855" s="12">
        <f t="shared" si="116"/>
        <v>0</v>
      </c>
      <c r="K1855" s="11">
        <f t="shared" si="114"/>
        <v>13.18</v>
      </c>
      <c r="L1855" s="70"/>
      <c r="M1855" s="9">
        <f t="shared" si="115"/>
        <v>1054.4000000000001</v>
      </c>
      <c r="N1855" s="9">
        <f t="shared" si="117"/>
        <v>1054.4000000000001</v>
      </c>
    </row>
    <row r="1856" spans="1:14" s="8" customFormat="1" ht="31.5">
      <c r="A1856" s="44" t="s">
        <v>3436</v>
      </c>
      <c r="C1856" s="47" t="s">
        <v>3436</v>
      </c>
      <c r="D1856" s="56" t="s">
        <v>3437</v>
      </c>
      <c r="E1856" s="13" t="s">
        <v>143</v>
      </c>
      <c r="F1856" s="13">
        <v>214</v>
      </c>
      <c r="G1856" s="13">
        <v>25</v>
      </c>
      <c r="H1856" s="14" t="s">
        <v>1</v>
      </c>
      <c r="I1856" s="61">
        <v>14.07</v>
      </c>
      <c r="J1856" s="12">
        <f t="shared" si="116"/>
        <v>0</v>
      </c>
      <c r="K1856" s="11">
        <f t="shared" si="114"/>
        <v>14.07</v>
      </c>
      <c r="L1856" s="70"/>
      <c r="M1856" s="9">
        <f t="shared" si="115"/>
        <v>1125.6000000000001</v>
      </c>
      <c r="N1856" s="9">
        <f t="shared" si="117"/>
        <v>1125.6000000000001</v>
      </c>
    </row>
    <row r="1857" spans="1:14" s="8" customFormat="1" ht="31.5">
      <c r="A1857" s="44" t="s">
        <v>3438</v>
      </c>
      <c r="C1857" s="47" t="s">
        <v>3438</v>
      </c>
      <c r="D1857" s="56" t="s">
        <v>3439</v>
      </c>
      <c r="E1857" s="13" t="s">
        <v>143</v>
      </c>
      <c r="F1857" s="13">
        <v>221</v>
      </c>
      <c r="G1857" s="13">
        <v>25</v>
      </c>
      <c r="H1857" s="14" t="s">
        <v>1</v>
      </c>
      <c r="I1857" s="61">
        <v>14.72</v>
      </c>
      <c r="J1857" s="12">
        <f t="shared" si="116"/>
        <v>0</v>
      </c>
      <c r="K1857" s="11">
        <f t="shared" si="114"/>
        <v>14.72</v>
      </c>
      <c r="L1857" s="70"/>
      <c r="M1857" s="9">
        <f t="shared" si="115"/>
        <v>1177.6000000000001</v>
      </c>
      <c r="N1857" s="9">
        <f t="shared" si="117"/>
        <v>1177.6000000000001</v>
      </c>
    </row>
    <row r="1858" spans="1:14" s="8" customFormat="1" ht="31.5">
      <c r="A1858" s="44" t="s">
        <v>3440</v>
      </c>
      <c r="C1858" s="47" t="s">
        <v>3440</v>
      </c>
      <c r="D1858" s="56" t="s">
        <v>3441</v>
      </c>
      <c r="E1858" s="13" t="s">
        <v>143</v>
      </c>
      <c r="F1858" s="13">
        <v>247</v>
      </c>
      <c r="G1858" s="13">
        <v>25</v>
      </c>
      <c r="H1858" s="14" t="s">
        <v>1</v>
      </c>
      <c r="I1858" s="61">
        <v>17.240000000000002</v>
      </c>
      <c r="J1858" s="12">
        <f t="shared" si="116"/>
        <v>0</v>
      </c>
      <c r="K1858" s="11">
        <f t="shared" si="114"/>
        <v>17.240000000000002</v>
      </c>
      <c r="L1858" s="70"/>
      <c r="M1858" s="9">
        <f t="shared" si="115"/>
        <v>1379.2</v>
      </c>
      <c r="N1858" s="9">
        <f t="shared" si="117"/>
        <v>1379.2</v>
      </c>
    </row>
    <row r="1859" spans="1:14" s="8" customFormat="1" ht="31.5">
      <c r="A1859" s="44" t="s">
        <v>3442</v>
      </c>
      <c r="C1859" s="47" t="s">
        <v>3442</v>
      </c>
      <c r="D1859" s="56" t="s">
        <v>3443</v>
      </c>
      <c r="E1859" s="13" t="s">
        <v>143</v>
      </c>
      <c r="F1859" s="13">
        <v>258</v>
      </c>
      <c r="G1859" s="13">
        <v>25</v>
      </c>
      <c r="H1859" s="14" t="s">
        <v>1</v>
      </c>
      <c r="I1859" s="61">
        <v>18.03</v>
      </c>
      <c r="J1859" s="12">
        <f t="shared" si="116"/>
        <v>0</v>
      </c>
      <c r="K1859" s="11">
        <f t="shared" si="114"/>
        <v>18.03</v>
      </c>
      <c r="L1859" s="70"/>
      <c r="M1859" s="9">
        <f t="shared" si="115"/>
        <v>1442.4</v>
      </c>
      <c r="N1859" s="9">
        <f t="shared" si="117"/>
        <v>1442.4</v>
      </c>
    </row>
    <row r="1860" spans="1:14" s="8" customFormat="1" ht="31.5">
      <c r="A1860" s="44" t="s">
        <v>3444</v>
      </c>
      <c r="C1860" s="47" t="s">
        <v>3444</v>
      </c>
      <c r="D1860" s="56" t="s">
        <v>3445</v>
      </c>
      <c r="E1860" s="13" t="s">
        <v>143</v>
      </c>
      <c r="F1860" s="13">
        <v>269</v>
      </c>
      <c r="G1860" s="13">
        <v>25</v>
      </c>
      <c r="H1860" s="14" t="s">
        <v>1</v>
      </c>
      <c r="I1860" s="61">
        <v>18.990000000000002</v>
      </c>
      <c r="J1860" s="12">
        <f t="shared" si="116"/>
        <v>0</v>
      </c>
      <c r="K1860" s="11">
        <f t="shared" si="114"/>
        <v>18.990000000000002</v>
      </c>
      <c r="L1860" s="70"/>
      <c r="M1860" s="9">
        <f t="shared" si="115"/>
        <v>1519.2</v>
      </c>
      <c r="N1860" s="9">
        <f t="shared" si="117"/>
        <v>1519.2</v>
      </c>
    </row>
    <row r="1861" spans="1:14" s="8" customFormat="1" ht="31.5">
      <c r="A1861" s="44" t="s">
        <v>3446</v>
      </c>
      <c r="C1861" s="47" t="s">
        <v>3446</v>
      </c>
      <c r="D1861" s="56" t="s">
        <v>3447</v>
      </c>
      <c r="E1861" s="13" t="s">
        <v>143</v>
      </c>
      <c r="F1861" s="13">
        <v>271</v>
      </c>
      <c r="G1861" s="13">
        <v>25</v>
      </c>
      <c r="H1861" s="14" t="s">
        <v>1</v>
      </c>
      <c r="I1861" s="61">
        <v>19.080000000000002</v>
      </c>
      <c r="J1861" s="12">
        <f t="shared" si="116"/>
        <v>0</v>
      </c>
      <c r="K1861" s="11">
        <f t="shared" si="114"/>
        <v>19.080000000000002</v>
      </c>
      <c r="L1861" s="70"/>
      <c r="M1861" s="9">
        <f t="shared" si="115"/>
        <v>1526.4</v>
      </c>
      <c r="N1861" s="9">
        <f t="shared" si="117"/>
        <v>1526.4</v>
      </c>
    </row>
    <row r="1862" spans="1:14" s="8" customFormat="1" ht="31.5">
      <c r="A1862" s="44" t="s">
        <v>3448</v>
      </c>
      <c r="C1862" s="47" t="s">
        <v>3448</v>
      </c>
      <c r="D1862" s="56" t="s">
        <v>3449</v>
      </c>
      <c r="E1862" s="13" t="s">
        <v>143</v>
      </c>
      <c r="F1862" s="13">
        <v>273</v>
      </c>
      <c r="G1862" s="13">
        <v>25</v>
      </c>
      <c r="H1862" s="14" t="s">
        <v>1</v>
      </c>
      <c r="I1862" s="61">
        <v>19.830000000000002</v>
      </c>
      <c r="J1862" s="12">
        <f t="shared" si="116"/>
        <v>0</v>
      </c>
      <c r="K1862" s="11">
        <f t="shared" si="114"/>
        <v>19.830000000000002</v>
      </c>
      <c r="L1862" s="70"/>
      <c r="M1862" s="9">
        <f t="shared" si="115"/>
        <v>1586.4</v>
      </c>
      <c r="N1862" s="9">
        <f t="shared" si="117"/>
        <v>1586.4</v>
      </c>
    </row>
    <row r="1863" spans="1:14" s="8" customFormat="1" ht="31.5">
      <c r="A1863" s="44" t="s">
        <v>3450</v>
      </c>
      <c r="C1863" s="47" t="s">
        <v>3450</v>
      </c>
      <c r="D1863" s="56" t="s">
        <v>3451</v>
      </c>
      <c r="E1863" s="13" t="s">
        <v>143</v>
      </c>
      <c r="F1863" s="13">
        <v>277</v>
      </c>
      <c r="G1863" s="13">
        <v>25</v>
      </c>
      <c r="H1863" s="14" t="s">
        <v>1</v>
      </c>
      <c r="I1863" s="61">
        <v>20.07</v>
      </c>
      <c r="J1863" s="12">
        <f t="shared" si="116"/>
        <v>0</v>
      </c>
      <c r="K1863" s="11">
        <f t="shared" si="114"/>
        <v>20.07</v>
      </c>
      <c r="L1863" s="70"/>
      <c r="M1863" s="9">
        <f t="shared" si="115"/>
        <v>1605.6000000000001</v>
      </c>
      <c r="N1863" s="9">
        <f t="shared" si="117"/>
        <v>1605.6</v>
      </c>
    </row>
    <row r="1864" spans="1:14" s="8" customFormat="1" ht="31.5">
      <c r="A1864" s="44" t="s">
        <v>3452</v>
      </c>
      <c r="C1864" s="47" t="s">
        <v>3452</v>
      </c>
      <c r="D1864" s="56" t="s">
        <v>3453</v>
      </c>
      <c r="E1864" s="13" t="s">
        <v>143</v>
      </c>
      <c r="F1864" s="13">
        <v>302</v>
      </c>
      <c r="G1864" s="13">
        <v>15</v>
      </c>
      <c r="H1864" s="14" t="s">
        <v>1</v>
      </c>
      <c r="I1864" s="61">
        <v>22.37</v>
      </c>
      <c r="J1864" s="12">
        <f t="shared" si="116"/>
        <v>0</v>
      </c>
      <c r="K1864" s="11">
        <f t="shared" si="114"/>
        <v>22.37</v>
      </c>
      <c r="L1864" s="70"/>
      <c r="M1864" s="9">
        <f t="shared" si="115"/>
        <v>1789.6000000000001</v>
      </c>
      <c r="N1864" s="9">
        <f t="shared" si="117"/>
        <v>1789.6</v>
      </c>
    </row>
    <row r="1865" spans="1:14" s="8" customFormat="1" ht="31.5">
      <c r="A1865" s="44" t="s">
        <v>3454</v>
      </c>
      <c r="C1865" s="47" t="s">
        <v>3454</v>
      </c>
      <c r="D1865" s="56" t="s">
        <v>3455</v>
      </c>
      <c r="E1865" s="13" t="s">
        <v>143</v>
      </c>
      <c r="F1865" s="13">
        <v>307</v>
      </c>
      <c r="G1865" s="13">
        <v>15</v>
      </c>
      <c r="H1865" s="14" t="s">
        <v>1</v>
      </c>
      <c r="I1865" s="61">
        <v>23.28</v>
      </c>
      <c r="J1865" s="12">
        <f t="shared" si="116"/>
        <v>0</v>
      </c>
      <c r="K1865" s="11">
        <f t="shared" si="114"/>
        <v>23.28</v>
      </c>
      <c r="L1865" s="70"/>
      <c r="M1865" s="9">
        <f t="shared" si="115"/>
        <v>1862.4</v>
      </c>
      <c r="N1865" s="9">
        <f t="shared" si="117"/>
        <v>1862.4</v>
      </c>
    </row>
    <row r="1866" spans="1:14" s="8" customFormat="1" ht="31.5">
      <c r="A1866" s="44" t="s">
        <v>3456</v>
      </c>
      <c r="C1866" s="47" t="s">
        <v>3456</v>
      </c>
      <c r="D1866" s="56" t="s">
        <v>3457</v>
      </c>
      <c r="E1866" s="13" t="s">
        <v>143</v>
      </c>
      <c r="F1866" s="13">
        <v>449</v>
      </c>
      <c r="G1866" s="13">
        <v>15</v>
      </c>
      <c r="H1866" s="14" t="s">
        <v>1</v>
      </c>
      <c r="I1866" s="61">
        <v>32.67</v>
      </c>
      <c r="J1866" s="12">
        <f t="shared" si="116"/>
        <v>0</v>
      </c>
      <c r="K1866" s="11">
        <f t="shared" si="114"/>
        <v>32.67</v>
      </c>
      <c r="L1866" s="70"/>
      <c r="M1866" s="9">
        <f t="shared" si="115"/>
        <v>2613.6</v>
      </c>
      <c r="N1866" s="9">
        <f t="shared" si="117"/>
        <v>2613.6</v>
      </c>
    </row>
    <row r="1867" spans="1:14" s="8" customFormat="1" ht="31.5">
      <c r="A1867" s="44" t="s">
        <v>3458</v>
      </c>
      <c r="C1867" s="47" t="s">
        <v>3458</v>
      </c>
      <c r="D1867" s="56" t="s">
        <v>3459</v>
      </c>
      <c r="E1867" s="13" t="s">
        <v>143</v>
      </c>
      <c r="F1867" s="13">
        <v>468</v>
      </c>
      <c r="G1867" s="13">
        <v>15</v>
      </c>
      <c r="H1867" s="14" t="s">
        <v>1</v>
      </c>
      <c r="I1867" s="61">
        <v>36.480000000000004</v>
      </c>
      <c r="J1867" s="12">
        <f t="shared" si="116"/>
        <v>0</v>
      </c>
      <c r="K1867" s="11">
        <f t="shared" si="114"/>
        <v>36.480000000000004</v>
      </c>
      <c r="L1867" s="70"/>
      <c r="M1867" s="9">
        <f t="shared" si="115"/>
        <v>2918.4</v>
      </c>
      <c r="N1867" s="9">
        <f t="shared" si="117"/>
        <v>2918.4</v>
      </c>
    </row>
    <row r="1868" spans="1:14" s="8" customFormat="1" ht="31.5">
      <c r="A1868" s="44" t="s">
        <v>3460</v>
      </c>
      <c r="C1868" s="47" t="s">
        <v>3460</v>
      </c>
      <c r="D1868" s="56" t="s">
        <v>3461</v>
      </c>
      <c r="E1868" s="13" t="s">
        <v>143</v>
      </c>
      <c r="F1868" s="13">
        <v>498</v>
      </c>
      <c r="G1868" s="13">
        <v>15</v>
      </c>
      <c r="H1868" s="14" t="s">
        <v>1</v>
      </c>
      <c r="I1868" s="61">
        <v>37.56</v>
      </c>
      <c r="J1868" s="12">
        <f t="shared" si="116"/>
        <v>0</v>
      </c>
      <c r="K1868" s="11">
        <f t="shared" si="114"/>
        <v>37.56</v>
      </c>
      <c r="L1868" s="70"/>
      <c r="M1868" s="9">
        <f t="shared" si="115"/>
        <v>3004.8</v>
      </c>
      <c r="N1868" s="9">
        <f t="shared" si="117"/>
        <v>3004.8</v>
      </c>
    </row>
    <row r="1869" spans="1:14" s="8" customFormat="1" ht="31.5">
      <c r="A1869" s="44" t="s">
        <v>3462</v>
      </c>
      <c r="C1869" s="47" t="s">
        <v>3462</v>
      </c>
      <c r="D1869" s="56" t="s">
        <v>3463</v>
      </c>
      <c r="E1869" s="13" t="s">
        <v>143</v>
      </c>
      <c r="F1869" s="13">
        <v>579</v>
      </c>
      <c r="G1869" s="13">
        <v>5</v>
      </c>
      <c r="H1869" s="14" t="s">
        <v>1</v>
      </c>
      <c r="I1869" s="61">
        <v>51.22</v>
      </c>
      <c r="J1869" s="12">
        <f t="shared" si="116"/>
        <v>0</v>
      </c>
      <c r="K1869" s="11">
        <f t="shared" ref="K1869:K1932" si="118">I1869*((100-J1869)/100)</f>
        <v>51.22</v>
      </c>
      <c r="L1869" s="70"/>
      <c r="M1869" s="9">
        <f t="shared" ref="M1869:M1932" si="119">_xlfn.CEILING.MATH(I1869*$N$2,0.02)</f>
        <v>4097.6000000000004</v>
      </c>
      <c r="N1869" s="9">
        <f t="shared" si="117"/>
        <v>4097.6000000000004</v>
      </c>
    </row>
    <row r="1870" spans="1:14" s="8" customFormat="1" ht="31.5">
      <c r="A1870" s="44" t="s">
        <v>3464</v>
      </c>
      <c r="C1870" s="47" t="s">
        <v>3464</v>
      </c>
      <c r="D1870" s="56" t="s">
        <v>3465</v>
      </c>
      <c r="E1870" s="13" t="s">
        <v>143</v>
      </c>
      <c r="F1870" s="13">
        <v>615</v>
      </c>
      <c r="G1870" s="13">
        <v>5</v>
      </c>
      <c r="H1870" s="14" t="s">
        <v>1</v>
      </c>
      <c r="I1870" s="61">
        <v>55.660000000000004</v>
      </c>
      <c r="J1870" s="12">
        <f t="shared" si="116"/>
        <v>0</v>
      </c>
      <c r="K1870" s="11">
        <f t="shared" si="118"/>
        <v>55.660000000000004</v>
      </c>
      <c r="L1870" s="70"/>
      <c r="M1870" s="9">
        <f t="shared" si="119"/>
        <v>4452.8</v>
      </c>
      <c r="N1870" s="9">
        <f t="shared" si="117"/>
        <v>4452.8</v>
      </c>
    </row>
    <row r="1871" spans="1:14" s="8" customFormat="1" ht="31.5">
      <c r="A1871" s="44" t="s">
        <v>3466</v>
      </c>
      <c r="C1871" s="47" t="s">
        <v>3466</v>
      </c>
      <c r="D1871" s="56" t="s">
        <v>3467</v>
      </c>
      <c r="E1871" s="13" t="s">
        <v>143</v>
      </c>
      <c r="F1871" s="13">
        <v>649</v>
      </c>
      <c r="G1871" s="13">
        <v>5</v>
      </c>
      <c r="H1871" s="14" t="s">
        <v>1</v>
      </c>
      <c r="I1871" s="61">
        <v>59.79</v>
      </c>
      <c r="J1871" s="12">
        <f t="shared" si="116"/>
        <v>0</v>
      </c>
      <c r="K1871" s="11">
        <f t="shared" si="118"/>
        <v>59.79</v>
      </c>
      <c r="L1871" s="70"/>
      <c r="M1871" s="9">
        <f t="shared" si="119"/>
        <v>4783.2</v>
      </c>
      <c r="N1871" s="9">
        <f t="shared" si="117"/>
        <v>4783.2</v>
      </c>
    </row>
    <row r="1872" spans="1:14" s="8" customFormat="1" ht="31.5">
      <c r="A1872" s="44" t="s">
        <v>3468</v>
      </c>
      <c r="C1872" s="47" t="s">
        <v>3468</v>
      </c>
      <c r="D1872" s="56" t="s">
        <v>3469</v>
      </c>
      <c r="E1872" s="13" t="s">
        <v>143</v>
      </c>
      <c r="F1872" s="13">
        <v>230</v>
      </c>
      <c r="G1872" s="13">
        <v>25</v>
      </c>
      <c r="H1872" s="14" t="s">
        <v>1</v>
      </c>
      <c r="I1872" s="61">
        <v>14.33</v>
      </c>
      <c r="J1872" s="12">
        <f t="shared" si="116"/>
        <v>0</v>
      </c>
      <c r="K1872" s="11">
        <f t="shared" si="118"/>
        <v>14.33</v>
      </c>
      <c r="L1872" s="70"/>
      <c r="M1872" s="9">
        <f t="shared" si="119"/>
        <v>1146.4000000000001</v>
      </c>
      <c r="N1872" s="9">
        <f t="shared" si="117"/>
        <v>1146.4000000000001</v>
      </c>
    </row>
    <row r="1873" spans="1:14" s="8" customFormat="1" ht="31.5">
      <c r="A1873" s="44" t="s">
        <v>3470</v>
      </c>
      <c r="C1873" s="47" t="s">
        <v>3470</v>
      </c>
      <c r="D1873" s="56" t="s">
        <v>3471</v>
      </c>
      <c r="E1873" s="13" t="s">
        <v>143</v>
      </c>
      <c r="F1873" s="13">
        <v>233</v>
      </c>
      <c r="G1873" s="13">
        <v>25</v>
      </c>
      <c r="H1873" s="14" t="s">
        <v>1</v>
      </c>
      <c r="I1873" s="61">
        <v>14.69</v>
      </c>
      <c r="J1873" s="12">
        <f t="shared" ref="J1873:J1936" si="120">$J$13</f>
        <v>0</v>
      </c>
      <c r="K1873" s="11">
        <f t="shared" si="118"/>
        <v>14.69</v>
      </c>
      <c r="L1873" s="70"/>
      <c r="M1873" s="9">
        <f t="shared" si="119"/>
        <v>1175.2</v>
      </c>
      <c r="N1873" s="9">
        <f t="shared" si="117"/>
        <v>1175.2</v>
      </c>
    </row>
    <row r="1874" spans="1:14" s="8" customFormat="1" ht="31.5">
      <c r="A1874" s="44" t="s">
        <v>3472</v>
      </c>
      <c r="C1874" s="47" t="s">
        <v>3472</v>
      </c>
      <c r="D1874" s="56" t="s">
        <v>3473</v>
      </c>
      <c r="E1874" s="13" t="s">
        <v>143</v>
      </c>
      <c r="F1874" s="13">
        <v>236</v>
      </c>
      <c r="G1874" s="13">
        <v>25</v>
      </c>
      <c r="H1874" s="14" t="s">
        <v>1</v>
      </c>
      <c r="I1874" s="61">
        <v>15.05</v>
      </c>
      <c r="J1874" s="12">
        <f t="shared" si="120"/>
        <v>0</v>
      </c>
      <c r="K1874" s="11">
        <f t="shared" si="118"/>
        <v>15.05</v>
      </c>
      <c r="L1874" s="70"/>
      <c r="M1874" s="9">
        <f t="shared" si="119"/>
        <v>1204</v>
      </c>
      <c r="N1874" s="9">
        <f t="shared" si="117"/>
        <v>1204</v>
      </c>
    </row>
    <row r="1875" spans="1:14" s="8" customFormat="1" ht="31.5">
      <c r="A1875" s="44" t="s">
        <v>3474</v>
      </c>
      <c r="C1875" s="47" t="s">
        <v>3474</v>
      </c>
      <c r="D1875" s="56" t="s">
        <v>3475</v>
      </c>
      <c r="E1875" s="13" t="s">
        <v>143</v>
      </c>
      <c r="F1875" s="13">
        <v>258</v>
      </c>
      <c r="G1875" s="13">
        <v>25</v>
      </c>
      <c r="H1875" s="14" t="s">
        <v>1</v>
      </c>
      <c r="I1875" s="61">
        <v>16.920000000000002</v>
      </c>
      <c r="J1875" s="12">
        <f t="shared" si="120"/>
        <v>0</v>
      </c>
      <c r="K1875" s="11">
        <f t="shared" si="118"/>
        <v>16.920000000000002</v>
      </c>
      <c r="L1875" s="70"/>
      <c r="M1875" s="9">
        <f t="shared" si="119"/>
        <v>1353.6000000000001</v>
      </c>
      <c r="N1875" s="9">
        <f t="shared" ref="N1875:N1938" si="121">M1875*(100-J1875)/100</f>
        <v>1353.6</v>
      </c>
    </row>
    <row r="1876" spans="1:14" s="8" customFormat="1" ht="31.5">
      <c r="A1876" s="44" t="s">
        <v>3476</v>
      </c>
      <c r="C1876" s="47" t="s">
        <v>3476</v>
      </c>
      <c r="D1876" s="56" t="s">
        <v>3477</v>
      </c>
      <c r="E1876" s="13" t="s">
        <v>143</v>
      </c>
      <c r="F1876" s="13">
        <v>262</v>
      </c>
      <c r="G1876" s="13">
        <v>25</v>
      </c>
      <c r="H1876" s="14" t="s">
        <v>1</v>
      </c>
      <c r="I1876" s="61">
        <v>17.690000000000001</v>
      </c>
      <c r="J1876" s="12">
        <f t="shared" si="120"/>
        <v>0</v>
      </c>
      <c r="K1876" s="11">
        <f t="shared" si="118"/>
        <v>17.690000000000001</v>
      </c>
      <c r="L1876" s="70"/>
      <c r="M1876" s="9">
        <f t="shared" si="119"/>
        <v>1415.2</v>
      </c>
      <c r="N1876" s="9">
        <f t="shared" si="121"/>
        <v>1415.2</v>
      </c>
    </row>
    <row r="1877" spans="1:14" s="8" customFormat="1" ht="31.5">
      <c r="A1877" s="44" t="s">
        <v>3478</v>
      </c>
      <c r="C1877" s="47" t="s">
        <v>3478</v>
      </c>
      <c r="D1877" s="56" t="s">
        <v>3479</v>
      </c>
      <c r="E1877" s="13" t="s">
        <v>143</v>
      </c>
      <c r="F1877" s="13">
        <v>275</v>
      </c>
      <c r="G1877" s="13">
        <v>25</v>
      </c>
      <c r="H1877" s="14" t="s">
        <v>1</v>
      </c>
      <c r="I1877" s="61">
        <v>18.82</v>
      </c>
      <c r="J1877" s="12">
        <f t="shared" si="120"/>
        <v>0</v>
      </c>
      <c r="K1877" s="11">
        <f t="shared" si="118"/>
        <v>18.82</v>
      </c>
      <c r="L1877" s="70"/>
      <c r="M1877" s="9">
        <f t="shared" si="119"/>
        <v>1505.6000000000001</v>
      </c>
      <c r="N1877" s="9">
        <f t="shared" si="121"/>
        <v>1505.6</v>
      </c>
    </row>
    <row r="1878" spans="1:14" s="8" customFormat="1" ht="31.5">
      <c r="A1878" s="44" t="s">
        <v>3480</v>
      </c>
      <c r="C1878" s="47" t="s">
        <v>3480</v>
      </c>
      <c r="D1878" s="56" t="s">
        <v>3481</v>
      </c>
      <c r="E1878" s="13" t="s">
        <v>143</v>
      </c>
      <c r="F1878" s="13">
        <v>279</v>
      </c>
      <c r="G1878" s="13">
        <v>25</v>
      </c>
      <c r="H1878" s="14" t="s">
        <v>1</v>
      </c>
      <c r="I1878" s="61">
        <v>20.09</v>
      </c>
      <c r="J1878" s="12">
        <f t="shared" si="120"/>
        <v>0</v>
      </c>
      <c r="K1878" s="11">
        <f t="shared" si="118"/>
        <v>20.09</v>
      </c>
      <c r="L1878" s="70"/>
      <c r="M1878" s="9">
        <f t="shared" si="119"/>
        <v>1607.2</v>
      </c>
      <c r="N1878" s="9">
        <f t="shared" si="121"/>
        <v>1607.2</v>
      </c>
    </row>
    <row r="1879" spans="1:14" s="8" customFormat="1" ht="31.5">
      <c r="A1879" s="44" t="s">
        <v>3482</v>
      </c>
      <c r="C1879" s="47" t="s">
        <v>3482</v>
      </c>
      <c r="D1879" s="56" t="s">
        <v>3483</v>
      </c>
      <c r="E1879" s="13" t="s">
        <v>143</v>
      </c>
      <c r="F1879" s="13">
        <v>285</v>
      </c>
      <c r="G1879" s="13">
        <v>15</v>
      </c>
      <c r="H1879" s="14" t="s">
        <v>1</v>
      </c>
      <c r="I1879" s="61">
        <v>21.05</v>
      </c>
      <c r="J1879" s="12">
        <f t="shared" si="120"/>
        <v>0</v>
      </c>
      <c r="K1879" s="11">
        <f t="shared" si="118"/>
        <v>21.05</v>
      </c>
      <c r="L1879" s="70"/>
      <c r="M1879" s="9">
        <f t="shared" si="119"/>
        <v>1684</v>
      </c>
      <c r="N1879" s="9">
        <f t="shared" si="121"/>
        <v>1684</v>
      </c>
    </row>
    <row r="1880" spans="1:14" s="8" customFormat="1" ht="31.5">
      <c r="A1880" s="44" t="s">
        <v>3484</v>
      </c>
      <c r="C1880" s="47" t="s">
        <v>3484</v>
      </c>
      <c r="D1880" s="56" t="s">
        <v>3485</v>
      </c>
      <c r="E1880" s="13" t="s">
        <v>143</v>
      </c>
      <c r="F1880" s="13">
        <v>312</v>
      </c>
      <c r="G1880" s="13">
        <v>15</v>
      </c>
      <c r="H1880" s="14" t="s">
        <v>1</v>
      </c>
      <c r="I1880" s="61">
        <v>22.97</v>
      </c>
      <c r="J1880" s="12">
        <f t="shared" si="120"/>
        <v>0</v>
      </c>
      <c r="K1880" s="11">
        <f t="shared" si="118"/>
        <v>22.97</v>
      </c>
      <c r="L1880" s="70"/>
      <c r="M1880" s="9">
        <f t="shared" si="119"/>
        <v>1837.6000000000001</v>
      </c>
      <c r="N1880" s="9">
        <f t="shared" si="121"/>
        <v>1837.6</v>
      </c>
    </row>
    <row r="1881" spans="1:14" s="8" customFormat="1" ht="31.5">
      <c r="A1881" s="44" t="s">
        <v>3486</v>
      </c>
      <c r="C1881" s="47" t="s">
        <v>3486</v>
      </c>
      <c r="D1881" s="56" t="s">
        <v>3487</v>
      </c>
      <c r="E1881" s="13" t="s">
        <v>143</v>
      </c>
      <c r="F1881" s="13">
        <v>317</v>
      </c>
      <c r="G1881" s="13">
        <v>15</v>
      </c>
      <c r="H1881" s="14" t="s">
        <v>1</v>
      </c>
      <c r="I1881" s="61">
        <v>23.21</v>
      </c>
      <c r="J1881" s="12">
        <f t="shared" si="120"/>
        <v>0</v>
      </c>
      <c r="K1881" s="11">
        <f t="shared" si="118"/>
        <v>23.21</v>
      </c>
      <c r="L1881" s="70"/>
      <c r="M1881" s="9">
        <f t="shared" si="119"/>
        <v>1856.8</v>
      </c>
      <c r="N1881" s="9">
        <f t="shared" si="121"/>
        <v>1856.8</v>
      </c>
    </row>
    <row r="1882" spans="1:14" s="8" customFormat="1" ht="31.5">
      <c r="A1882" s="44" t="s">
        <v>3488</v>
      </c>
      <c r="C1882" s="47" t="s">
        <v>3488</v>
      </c>
      <c r="D1882" s="56" t="s">
        <v>3489</v>
      </c>
      <c r="E1882" s="13" t="s">
        <v>143</v>
      </c>
      <c r="F1882" s="13">
        <v>321</v>
      </c>
      <c r="G1882" s="13">
        <v>15</v>
      </c>
      <c r="H1882" s="14" t="s">
        <v>1</v>
      </c>
      <c r="I1882" s="61">
        <v>23.45</v>
      </c>
      <c r="J1882" s="12">
        <f t="shared" si="120"/>
        <v>0</v>
      </c>
      <c r="K1882" s="11">
        <f t="shared" si="118"/>
        <v>23.45</v>
      </c>
      <c r="L1882" s="70"/>
      <c r="M1882" s="9">
        <f t="shared" si="119"/>
        <v>1876</v>
      </c>
      <c r="N1882" s="9">
        <f t="shared" si="121"/>
        <v>1876</v>
      </c>
    </row>
    <row r="1883" spans="1:14" s="8" customFormat="1" ht="31.5">
      <c r="A1883" s="44" t="s">
        <v>3490</v>
      </c>
      <c r="C1883" s="47" t="s">
        <v>3490</v>
      </c>
      <c r="D1883" s="56" t="s">
        <v>3491</v>
      </c>
      <c r="E1883" s="13" t="s">
        <v>143</v>
      </c>
      <c r="F1883" s="13">
        <v>448</v>
      </c>
      <c r="G1883" s="13">
        <v>15</v>
      </c>
      <c r="H1883" s="14" t="s">
        <v>1</v>
      </c>
      <c r="I1883" s="61">
        <v>33</v>
      </c>
      <c r="J1883" s="12">
        <f t="shared" si="120"/>
        <v>0</v>
      </c>
      <c r="K1883" s="11">
        <f t="shared" si="118"/>
        <v>33</v>
      </c>
      <c r="L1883" s="70"/>
      <c r="M1883" s="9">
        <f t="shared" si="119"/>
        <v>2640</v>
      </c>
      <c r="N1883" s="9">
        <f t="shared" si="121"/>
        <v>2640</v>
      </c>
    </row>
    <row r="1884" spans="1:14" s="8" customFormat="1" ht="31.5">
      <c r="A1884" s="44" t="s">
        <v>3492</v>
      </c>
      <c r="C1884" s="47" t="s">
        <v>3492</v>
      </c>
      <c r="D1884" s="56" t="s">
        <v>3493</v>
      </c>
      <c r="E1884" s="13" t="s">
        <v>143</v>
      </c>
      <c r="F1884" s="13">
        <v>451</v>
      </c>
      <c r="G1884" s="13">
        <v>15</v>
      </c>
      <c r="H1884" s="14" t="s">
        <v>1</v>
      </c>
      <c r="I1884" s="61">
        <v>31.35</v>
      </c>
      <c r="J1884" s="12">
        <f t="shared" si="120"/>
        <v>0</v>
      </c>
      <c r="K1884" s="11">
        <f t="shared" si="118"/>
        <v>31.35</v>
      </c>
      <c r="L1884" s="70"/>
      <c r="M1884" s="9">
        <f t="shared" si="119"/>
        <v>2508</v>
      </c>
      <c r="N1884" s="9">
        <f t="shared" si="121"/>
        <v>2508</v>
      </c>
    </row>
    <row r="1885" spans="1:14" s="8" customFormat="1" ht="31.5">
      <c r="A1885" s="44" t="s">
        <v>3494</v>
      </c>
      <c r="C1885" s="47" t="s">
        <v>3494</v>
      </c>
      <c r="D1885" s="56" t="s">
        <v>3495</v>
      </c>
      <c r="E1885" s="13" t="s">
        <v>143</v>
      </c>
      <c r="F1885" s="13">
        <v>473</v>
      </c>
      <c r="G1885" s="13">
        <v>15</v>
      </c>
      <c r="H1885" s="14" t="s">
        <v>1</v>
      </c>
      <c r="I1885" s="61">
        <v>33.340000000000003</v>
      </c>
      <c r="J1885" s="12">
        <f t="shared" si="120"/>
        <v>0</v>
      </c>
      <c r="K1885" s="11">
        <f t="shared" si="118"/>
        <v>33.340000000000003</v>
      </c>
      <c r="L1885" s="70"/>
      <c r="M1885" s="9">
        <f t="shared" si="119"/>
        <v>2667.2000000000003</v>
      </c>
      <c r="N1885" s="9">
        <f t="shared" si="121"/>
        <v>2667.2</v>
      </c>
    </row>
    <row r="1886" spans="1:14" s="8" customFormat="1" ht="31.5">
      <c r="A1886" s="44" t="s">
        <v>3496</v>
      </c>
      <c r="C1886" s="47" t="s">
        <v>3496</v>
      </c>
      <c r="D1886" s="56" t="s">
        <v>3497</v>
      </c>
      <c r="E1886" s="13" t="s">
        <v>143</v>
      </c>
      <c r="F1886" s="13">
        <v>509</v>
      </c>
      <c r="G1886" s="13">
        <v>15</v>
      </c>
      <c r="H1886" s="14" t="s">
        <v>1</v>
      </c>
      <c r="I1886" s="61">
        <v>36.51</v>
      </c>
      <c r="J1886" s="12">
        <f t="shared" si="120"/>
        <v>0</v>
      </c>
      <c r="K1886" s="11">
        <f t="shared" si="118"/>
        <v>36.51</v>
      </c>
      <c r="L1886" s="70"/>
      <c r="M1886" s="9">
        <f t="shared" si="119"/>
        <v>2920.8</v>
      </c>
      <c r="N1886" s="9">
        <f t="shared" si="121"/>
        <v>2920.8</v>
      </c>
    </row>
    <row r="1887" spans="1:14" s="8" customFormat="1" ht="31.5">
      <c r="A1887" s="44" t="s">
        <v>3498</v>
      </c>
      <c r="C1887" s="47" t="s">
        <v>3498</v>
      </c>
      <c r="D1887" s="56" t="s">
        <v>3499</v>
      </c>
      <c r="E1887" s="13" t="s">
        <v>143</v>
      </c>
      <c r="F1887" s="13">
        <v>517</v>
      </c>
      <c r="G1887" s="13">
        <v>15</v>
      </c>
      <c r="H1887" s="14" t="s">
        <v>1</v>
      </c>
      <c r="I1887" s="61">
        <v>42.08</v>
      </c>
      <c r="J1887" s="12">
        <f t="shared" si="120"/>
        <v>0</v>
      </c>
      <c r="K1887" s="11">
        <f t="shared" si="118"/>
        <v>42.08</v>
      </c>
      <c r="L1887" s="70"/>
      <c r="M1887" s="9">
        <f t="shared" si="119"/>
        <v>3366.4</v>
      </c>
      <c r="N1887" s="9">
        <f t="shared" si="121"/>
        <v>3366.4</v>
      </c>
    </row>
    <row r="1888" spans="1:14" s="8" customFormat="1" ht="31.5">
      <c r="A1888" s="44" t="s">
        <v>3500</v>
      </c>
      <c r="C1888" s="47" t="s">
        <v>3500</v>
      </c>
      <c r="D1888" s="56" t="s">
        <v>3501</v>
      </c>
      <c r="E1888" s="13" t="s">
        <v>143</v>
      </c>
      <c r="F1888" s="13">
        <v>543</v>
      </c>
      <c r="G1888" s="13">
        <v>15</v>
      </c>
      <c r="H1888" s="14" t="s">
        <v>1</v>
      </c>
      <c r="I1888" s="61">
        <v>44.33</v>
      </c>
      <c r="J1888" s="12">
        <f t="shared" si="120"/>
        <v>0</v>
      </c>
      <c r="K1888" s="11">
        <f t="shared" si="118"/>
        <v>44.33</v>
      </c>
      <c r="L1888" s="70"/>
      <c r="M1888" s="9">
        <f t="shared" si="119"/>
        <v>3546.4</v>
      </c>
      <c r="N1888" s="9">
        <f t="shared" si="121"/>
        <v>3546.4</v>
      </c>
    </row>
    <row r="1889" spans="1:14" s="8" customFormat="1" ht="31.5">
      <c r="A1889" s="44" t="s">
        <v>3502</v>
      </c>
      <c r="C1889" s="47" t="s">
        <v>3502</v>
      </c>
      <c r="D1889" s="56" t="s">
        <v>3503</v>
      </c>
      <c r="E1889" s="13" t="s">
        <v>143</v>
      </c>
      <c r="F1889" s="13">
        <v>701</v>
      </c>
      <c r="G1889" s="13">
        <v>15</v>
      </c>
      <c r="H1889" s="14" t="s">
        <v>1</v>
      </c>
      <c r="I1889" s="61">
        <v>60.2</v>
      </c>
      <c r="J1889" s="12">
        <f t="shared" si="120"/>
        <v>0</v>
      </c>
      <c r="K1889" s="11">
        <f t="shared" si="118"/>
        <v>60.2</v>
      </c>
      <c r="L1889" s="70"/>
      <c r="M1889" s="9">
        <f t="shared" si="119"/>
        <v>4816</v>
      </c>
      <c r="N1889" s="9">
        <f t="shared" si="121"/>
        <v>4816</v>
      </c>
    </row>
    <row r="1890" spans="1:14" s="8" customFormat="1" ht="31.5">
      <c r="A1890" s="44" t="s">
        <v>3504</v>
      </c>
      <c r="C1890" s="47" t="s">
        <v>3504</v>
      </c>
      <c r="D1890" s="56" t="s">
        <v>3505</v>
      </c>
      <c r="E1890" s="13" t="s">
        <v>143</v>
      </c>
      <c r="F1890" s="13">
        <v>180</v>
      </c>
      <c r="G1890" s="13">
        <v>25</v>
      </c>
      <c r="H1890" s="14" t="s">
        <v>1</v>
      </c>
      <c r="I1890" s="61">
        <v>13.16</v>
      </c>
      <c r="J1890" s="12">
        <f t="shared" si="120"/>
        <v>0</v>
      </c>
      <c r="K1890" s="11">
        <f t="shared" si="118"/>
        <v>13.16</v>
      </c>
      <c r="L1890" s="70"/>
      <c r="M1890" s="9">
        <f t="shared" si="119"/>
        <v>1052.8</v>
      </c>
      <c r="N1890" s="9">
        <f t="shared" si="121"/>
        <v>1052.8</v>
      </c>
    </row>
    <row r="1891" spans="1:14" s="8" customFormat="1" ht="31.5">
      <c r="A1891" s="44" t="s">
        <v>3506</v>
      </c>
      <c r="C1891" s="47" t="s">
        <v>3506</v>
      </c>
      <c r="D1891" s="56" t="s">
        <v>3507</v>
      </c>
      <c r="E1891" s="13" t="s">
        <v>143</v>
      </c>
      <c r="F1891" s="13">
        <v>181</v>
      </c>
      <c r="G1891" s="13">
        <v>25</v>
      </c>
      <c r="H1891" s="14" t="s">
        <v>1</v>
      </c>
      <c r="I1891" s="61">
        <v>13.4</v>
      </c>
      <c r="J1891" s="12">
        <f t="shared" si="120"/>
        <v>0</v>
      </c>
      <c r="K1891" s="11">
        <f t="shared" si="118"/>
        <v>13.4</v>
      </c>
      <c r="L1891" s="70"/>
      <c r="M1891" s="9">
        <f t="shared" si="119"/>
        <v>1072</v>
      </c>
      <c r="N1891" s="9">
        <f t="shared" si="121"/>
        <v>1072</v>
      </c>
    </row>
    <row r="1892" spans="1:14" s="8" customFormat="1" ht="31.5">
      <c r="A1892" s="44" t="s">
        <v>3508</v>
      </c>
      <c r="C1892" s="47" t="s">
        <v>3508</v>
      </c>
      <c r="D1892" s="56" t="s">
        <v>3509</v>
      </c>
      <c r="E1892" s="13" t="s">
        <v>143</v>
      </c>
      <c r="F1892" s="13">
        <v>181</v>
      </c>
      <c r="G1892" s="13">
        <v>25</v>
      </c>
      <c r="H1892" s="14" t="s">
        <v>1</v>
      </c>
      <c r="I1892" s="61">
        <v>13.4</v>
      </c>
      <c r="J1892" s="12">
        <f t="shared" si="120"/>
        <v>0</v>
      </c>
      <c r="K1892" s="11">
        <f t="shared" si="118"/>
        <v>13.4</v>
      </c>
      <c r="L1892" s="70"/>
      <c r="M1892" s="9">
        <f t="shared" si="119"/>
        <v>1072</v>
      </c>
      <c r="N1892" s="9">
        <f t="shared" si="121"/>
        <v>1072</v>
      </c>
    </row>
    <row r="1893" spans="1:14" s="8" customFormat="1" ht="31.5">
      <c r="A1893" s="44" t="s">
        <v>3510</v>
      </c>
      <c r="C1893" s="47" t="s">
        <v>3510</v>
      </c>
      <c r="D1893" s="56" t="s">
        <v>3511</v>
      </c>
      <c r="E1893" s="13" t="s">
        <v>143</v>
      </c>
      <c r="F1893" s="13">
        <v>185</v>
      </c>
      <c r="G1893" s="13">
        <v>25</v>
      </c>
      <c r="H1893" s="14" t="s">
        <v>1</v>
      </c>
      <c r="I1893" s="61">
        <v>14.31</v>
      </c>
      <c r="J1893" s="12">
        <f t="shared" si="120"/>
        <v>0</v>
      </c>
      <c r="K1893" s="11">
        <f t="shared" si="118"/>
        <v>14.31</v>
      </c>
      <c r="L1893" s="70"/>
      <c r="M1893" s="9">
        <f t="shared" si="119"/>
        <v>1144.8</v>
      </c>
      <c r="N1893" s="9">
        <f t="shared" si="121"/>
        <v>1144.8</v>
      </c>
    </row>
    <row r="1894" spans="1:14" s="8" customFormat="1" ht="31.5">
      <c r="A1894" s="44" t="s">
        <v>3512</v>
      </c>
      <c r="C1894" s="47" t="s">
        <v>3512</v>
      </c>
      <c r="D1894" s="56" t="s">
        <v>3513</v>
      </c>
      <c r="E1894" s="13" t="s">
        <v>143</v>
      </c>
      <c r="F1894" s="13">
        <v>199</v>
      </c>
      <c r="G1894" s="13">
        <v>25</v>
      </c>
      <c r="H1894" s="14" t="s">
        <v>1</v>
      </c>
      <c r="I1894" s="61">
        <v>14.96</v>
      </c>
      <c r="J1894" s="12">
        <f t="shared" si="120"/>
        <v>0</v>
      </c>
      <c r="K1894" s="11">
        <f t="shared" si="118"/>
        <v>14.96</v>
      </c>
      <c r="L1894" s="70"/>
      <c r="M1894" s="9">
        <f t="shared" si="119"/>
        <v>1196.8</v>
      </c>
      <c r="N1894" s="9">
        <f t="shared" si="121"/>
        <v>1196.8</v>
      </c>
    </row>
    <row r="1895" spans="1:14" s="8" customFormat="1" ht="31.5">
      <c r="A1895" s="44" t="s">
        <v>3514</v>
      </c>
      <c r="C1895" s="47" t="s">
        <v>3514</v>
      </c>
      <c r="D1895" s="56" t="s">
        <v>3515</v>
      </c>
      <c r="E1895" s="13" t="s">
        <v>143</v>
      </c>
      <c r="F1895" s="13">
        <v>210</v>
      </c>
      <c r="G1895" s="13">
        <v>25</v>
      </c>
      <c r="H1895" s="14" t="s">
        <v>1</v>
      </c>
      <c r="I1895" s="61">
        <v>14.6</v>
      </c>
      <c r="J1895" s="12">
        <f t="shared" si="120"/>
        <v>0</v>
      </c>
      <c r="K1895" s="11">
        <f t="shared" si="118"/>
        <v>14.6</v>
      </c>
      <c r="L1895" s="70"/>
      <c r="M1895" s="9">
        <f t="shared" si="119"/>
        <v>1168</v>
      </c>
      <c r="N1895" s="9">
        <f t="shared" si="121"/>
        <v>1168</v>
      </c>
    </row>
    <row r="1896" spans="1:14" s="8" customFormat="1" ht="31.5">
      <c r="A1896" s="44" t="s">
        <v>3516</v>
      </c>
      <c r="C1896" s="47" t="s">
        <v>3516</v>
      </c>
      <c r="D1896" s="56" t="s">
        <v>3517</v>
      </c>
      <c r="E1896" s="13" t="s">
        <v>143</v>
      </c>
      <c r="F1896" s="13">
        <v>228</v>
      </c>
      <c r="G1896" s="13">
        <v>25</v>
      </c>
      <c r="H1896" s="14" t="s">
        <v>1</v>
      </c>
      <c r="I1896" s="61">
        <v>15.34</v>
      </c>
      <c r="J1896" s="12">
        <f t="shared" si="120"/>
        <v>0</v>
      </c>
      <c r="K1896" s="11">
        <f t="shared" si="118"/>
        <v>15.34</v>
      </c>
      <c r="L1896" s="70"/>
      <c r="M1896" s="9">
        <f t="shared" si="119"/>
        <v>1227.2</v>
      </c>
      <c r="N1896" s="9">
        <f t="shared" si="121"/>
        <v>1227.2</v>
      </c>
    </row>
    <row r="1897" spans="1:14" s="8" customFormat="1" ht="31.5">
      <c r="A1897" s="44" t="s">
        <v>3518</v>
      </c>
      <c r="C1897" s="47" t="s">
        <v>3518</v>
      </c>
      <c r="D1897" s="56" t="s">
        <v>3519</v>
      </c>
      <c r="E1897" s="13" t="s">
        <v>143</v>
      </c>
      <c r="F1897" s="13">
        <v>235</v>
      </c>
      <c r="G1897" s="13">
        <v>25</v>
      </c>
      <c r="H1897" s="14" t="s">
        <v>1</v>
      </c>
      <c r="I1897" s="61">
        <v>16.11</v>
      </c>
      <c r="J1897" s="12">
        <f t="shared" si="120"/>
        <v>0</v>
      </c>
      <c r="K1897" s="11">
        <f t="shared" si="118"/>
        <v>16.11</v>
      </c>
      <c r="L1897" s="70"/>
      <c r="M1897" s="9">
        <f t="shared" si="119"/>
        <v>1288.8</v>
      </c>
      <c r="N1897" s="9">
        <f t="shared" si="121"/>
        <v>1288.8</v>
      </c>
    </row>
    <row r="1898" spans="1:14" s="8" customFormat="1" ht="31.5">
      <c r="A1898" s="44" t="s">
        <v>3520</v>
      </c>
      <c r="C1898" s="47" t="s">
        <v>3520</v>
      </c>
      <c r="D1898" s="56" t="s">
        <v>3521</v>
      </c>
      <c r="E1898" s="13" t="s">
        <v>143</v>
      </c>
      <c r="F1898" s="13">
        <v>250</v>
      </c>
      <c r="G1898" s="13">
        <v>25</v>
      </c>
      <c r="H1898" s="14" t="s">
        <v>1</v>
      </c>
      <c r="I1898" s="61">
        <v>17.190000000000001</v>
      </c>
      <c r="J1898" s="12">
        <f t="shared" si="120"/>
        <v>0</v>
      </c>
      <c r="K1898" s="11">
        <f t="shared" si="118"/>
        <v>17.190000000000001</v>
      </c>
      <c r="L1898" s="70"/>
      <c r="M1898" s="9">
        <f t="shared" si="119"/>
        <v>1375.2</v>
      </c>
      <c r="N1898" s="9">
        <f t="shared" si="121"/>
        <v>1375.2</v>
      </c>
    </row>
    <row r="1899" spans="1:14" s="8" customFormat="1" ht="31.5">
      <c r="A1899" s="44" t="s">
        <v>3522</v>
      </c>
      <c r="C1899" s="47" t="s">
        <v>3522</v>
      </c>
      <c r="D1899" s="56" t="s">
        <v>3523</v>
      </c>
      <c r="E1899" s="13" t="s">
        <v>143</v>
      </c>
      <c r="F1899" s="13">
        <v>306</v>
      </c>
      <c r="G1899" s="13">
        <v>25</v>
      </c>
      <c r="H1899" s="14" t="s">
        <v>1</v>
      </c>
      <c r="I1899" s="61">
        <v>18.12</v>
      </c>
      <c r="J1899" s="12">
        <f t="shared" si="120"/>
        <v>0</v>
      </c>
      <c r="K1899" s="11">
        <f t="shared" si="118"/>
        <v>18.12</v>
      </c>
      <c r="L1899" s="70"/>
      <c r="M1899" s="9">
        <f t="shared" si="119"/>
        <v>1449.6000000000001</v>
      </c>
      <c r="N1899" s="9">
        <f t="shared" si="121"/>
        <v>1449.6</v>
      </c>
    </row>
    <row r="1900" spans="1:14" s="8" customFormat="1" ht="31.5">
      <c r="A1900" s="44" t="s">
        <v>3524</v>
      </c>
      <c r="C1900" s="47" t="s">
        <v>3524</v>
      </c>
      <c r="D1900" s="56" t="s">
        <v>3525</v>
      </c>
      <c r="E1900" s="13" t="s">
        <v>143</v>
      </c>
      <c r="F1900" s="13">
        <v>327</v>
      </c>
      <c r="G1900" s="13">
        <v>25</v>
      </c>
      <c r="H1900" s="14" t="s">
        <v>1</v>
      </c>
      <c r="I1900" s="61">
        <v>19.13</v>
      </c>
      <c r="J1900" s="12">
        <f t="shared" si="120"/>
        <v>0</v>
      </c>
      <c r="K1900" s="11">
        <f t="shared" si="118"/>
        <v>19.13</v>
      </c>
      <c r="L1900" s="70"/>
      <c r="M1900" s="9">
        <f t="shared" si="119"/>
        <v>1530.4</v>
      </c>
      <c r="N1900" s="9">
        <f t="shared" si="121"/>
        <v>1530.4</v>
      </c>
    </row>
    <row r="1901" spans="1:14" s="8" customFormat="1" ht="31.5">
      <c r="A1901" s="44" t="s">
        <v>3526</v>
      </c>
      <c r="C1901" s="47" t="s">
        <v>3526</v>
      </c>
      <c r="D1901" s="56" t="s">
        <v>3527</v>
      </c>
      <c r="E1901" s="13" t="s">
        <v>143</v>
      </c>
      <c r="F1901" s="13">
        <v>327</v>
      </c>
      <c r="G1901" s="13">
        <v>25</v>
      </c>
      <c r="H1901" s="14" t="s">
        <v>1</v>
      </c>
      <c r="I1901" s="61">
        <v>19.490000000000002</v>
      </c>
      <c r="J1901" s="12">
        <f t="shared" si="120"/>
        <v>0</v>
      </c>
      <c r="K1901" s="11">
        <f t="shared" si="118"/>
        <v>19.490000000000002</v>
      </c>
      <c r="L1901" s="70"/>
      <c r="M1901" s="9">
        <f t="shared" si="119"/>
        <v>1559.2</v>
      </c>
      <c r="N1901" s="9">
        <f t="shared" si="121"/>
        <v>1559.2</v>
      </c>
    </row>
    <row r="1902" spans="1:14" s="8" customFormat="1" ht="31.5">
      <c r="A1902" s="44" t="s">
        <v>3528</v>
      </c>
      <c r="C1902" s="47" t="s">
        <v>3528</v>
      </c>
      <c r="D1902" s="56" t="s">
        <v>3529</v>
      </c>
      <c r="E1902" s="13" t="s">
        <v>143</v>
      </c>
      <c r="F1902" s="13">
        <v>356</v>
      </c>
      <c r="G1902" s="13">
        <v>25</v>
      </c>
      <c r="H1902" s="14" t="s">
        <v>1</v>
      </c>
      <c r="I1902" s="61">
        <v>20.309999999999999</v>
      </c>
      <c r="J1902" s="12">
        <f t="shared" si="120"/>
        <v>0</v>
      </c>
      <c r="K1902" s="11">
        <f t="shared" si="118"/>
        <v>20.309999999999999</v>
      </c>
      <c r="L1902" s="70"/>
      <c r="M1902" s="9">
        <f t="shared" si="119"/>
        <v>1624.8</v>
      </c>
      <c r="N1902" s="9">
        <f t="shared" si="121"/>
        <v>1624.8</v>
      </c>
    </row>
    <row r="1903" spans="1:14" s="8" customFormat="1" ht="31.5">
      <c r="A1903" s="44" t="s">
        <v>3530</v>
      </c>
      <c r="C1903" s="47" t="s">
        <v>3530</v>
      </c>
      <c r="D1903" s="56" t="s">
        <v>3531</v>
      </c>
      <c r="E1903" s="13" t="s">
        <v>143</v>
      </c>
      <c r="F1903" s="13">
        <v>360</v>
      </c>
      <c r="G1903" s="13">
        <v>25</v>
      </c>
      <c r="H1903" s="14" t="s">
        <v>1</v>
      </c>
      <c r="I1903" s="61">
        <v>23.93</v>
      </c>
      <c r="J1903" s="12">
        <f t="shared" si="120"/>
        <v>0</v>
      </c>
      <c r="K1903" s="11">
        <f t="shared" si="118"/>
        <v>23.93</v>
      </c>
      <c r="L1903" s="70"/>
      <c r="M1903" s="9">
        <f t="shared" si="119"/>
        <v>1914.4</v>
      </c>
      <c r="N1903" s="9">
        <f t="shared" si="121"/>
        <v>1914.4</v>
      </c>
    </row>
    <row r="1904" spans="1:14" s="8" customFormat="1" ht="31.5">
      <c r="A1904" s="44" t="s">
        <v>3532</v>
      </c>
      <c r="C1904" s="47" t="s">
        <v>3532</v>
      </c>
      <c r="D1904" s="56" t="s">
        <v>3533</v>
      </c>
      <c r="E1904" s="13" t="s">
        <v>143</v>
      </c>
      <c r="F1904" s="13">
        <v>359</v>
      </c>
      <c r="G1904" s="13">
        <v>25</v>
      </c>
      <c r="H1904" s="14" t="s">
        <v>1</v>
      </c>
      <c r="I1904" s="61">
        <v>24.150000000000002</v>
      </c>
      <c r="J1904" s="12">
        <f t="shared" si="120"/>
        <v>0</v>
      </c>
      <c r="K1904" s="11">
        <f t="shared" si="118"/>
        <v>24.150000000000002</v>
      </c>
      <c r="L1904" s="70"/>
      <c r="M1904" s="9">
        <f t="shared" si="119"/>
        <v>1932</v>
      </c>
      <c r="N1904" s="9">
        <f t="shared" si="121"/>
        <v>1932</v>
      </c>
    </row>
    <row r="1905" spans="1:14" s="8" customFormat="1" ht="31.5">
      <c r="A1905" s="44" t="s">
        <v>3534</v>
      </c>
      <c r="C1905" s="47" t="s">
        <v>3534</v>
      </c>
      <c r="D1905" s="56" t="s">
        <v>3535</v>
      </c>
      <c r="E1905" s="13" t="s">
        <v>143</v>
      </c>
      <c r="F1905" s="13">
        <v>393</v>
      </c>
      <c r="G1905" s="13">
        <v>25</v>
      </c>
      <c r="H1905" s="14" t="s">
        <v>1</v>
      </c>
      <c r="I1905" s="61">
        <v>24.650000000000002</v>
      </c>
      <c r="J1905" s="12">
        <f t="shared" si="120"/>
        <v>0</v>
      </c>
      <c r="K1905" s="11">
        <f t="shared" si="118"/>
        <v>24.650000000000002</v>
      </c>
      <c r="L1905" s="70"/>
      <c r="M1905" s="9">
        <f t="shared" si="119"/>
        <v>1972</v>
      </c>
      <c r="N1905" s="9">
        <f t="shared" si="121"/>
        <v>1972</v>
      </c>
    </row>
    <row r="1906" spans="1:14" s="8" customFormat="1" ht="31.5">
      <c r="A1906" s="44" t="s">
        <v>3536</v>
      </c>
      <c r="C1906" s="47" t="s">
        <v>3536</v>
      </c>
      <c r="D1906" s="56" t="s">
        <v>3537</v>
      </c>
      <c r="E1906" s="13" t="s">
        <v>143</v>
      </c>
      <c r="F1906" s="13">
        <v>456</v>
      </c>
      <c r="G1906" s="13">
        <v>25</v>
      </c>
      <c r="H1906" s="14" t="s">
        <v>1</v>
      </c>
      <c r="I1906" s="61">
        <v>27.68</v>
      </c>
      <c r="J1906" s="12">
        <f t="shared" si="120"/>
        <v>0</v>
      </c>
      <c r="K1906" s="11">
        <f t="shared" si="118"/>
        <v>27.68</v>
      </c>
      <c r="L1906" s="70"/>
      <c r="M1906" s="9">
        <f t="shared" si="119"/>
        <v>2214.4</v>
      </c>
      <c r="N1906" s="9">
        <f t="shared" si="121"/>
        <v>2214.4</v>
      </c>
    </row>
    <row r="1907" spans="1:14" s="8" customFormat="1" ht="31.5">
      <c r="A1907" s="44" t="s">
        <v>3538</v>
      </c>
      <c r="C1907" s="47" t="s">
        <v>3538</v>
      </c>
      <c r="D1907" s="56" t="s">
        <v>3539</v>
      </c>
      <c r="E1907" s="13" t="s">
        <v>143</v>
      </c>
      <c r="F1907" s="13">
        <v>460</v>
      </c>
      <c r="G1907" s="13">
        <v>25</v>
      </c>
      <c r="H1907" s="14" t="s">
        <v>1</v>
      </c>
      <c r="I1907" s="61">
        <v>28.8</v>
      </c>
      <c r="J1907" s="12">
        <f t="shared" si="120"/>
        <v>0</v>
      </c>
      <c r="K1907" s="11">
        <f t="shared" si="118"/>
        <v>28.8</v>
      </c>
      <c r="L1907" s="70"/>
      <c r="M1907" s="9">
        <f t="shared" si="119"/>
        <v>2304</v>
      </c>
      <c r="N1907" s="9">
        <f t="shared" si="121"/>
        <v>2304</v>
      </c>
    </row>
    <row r="1908" spans="1:14" s="8" customFormat="1" ht="31.5">
      <c r="A1908" s="44" t="s">
        <v>3540</v>
      </c>
      <c r="C1908" s="47" t="s">
        <v>3540</v>
      </c>
      <c r="D1908" s="56" t="s">
        <v>3541</v>
      </c>
      <c r="E1908" s="13" t="s">
        <v>143</v>
      </c>
      <c r="F1908" s="13">
        <v>462</v>
      </c>
      <c r="G1908" s="13">
        <v>25</v>
      </c>
      <c r="H1908" s="14" t="s">
        <v>1</v>
      </c>
      <c r="I1908" s="61">
        <v>29.98</v>
      </c>
      <c r="J1908" s="12">
        <f t="shared" si="120"/>
        <v>0</v>
      </c>
      <c r="K1908" s="11">
        <f t="shared" si="118"/>
        <v>29.98</v>
      </c>
      <c r="L1908" s="70"/>
      <c r="M1908" s="9">
        <f t="shared" si="119"/>
        <v>2398.4</v>
      </c>
      <c r="N1908" s="9">
        <f t="shared" si="121"/>
        <v>2398.4</v>
      </c>
    </row>
    <row r="1909" spans="1:14" s="8" customFormat="1" ht="31.5">
      <c r="A1909" s="44" t="s">
        <v>3542</v>
      </c>
      <c r="C1909" s="47" t="s">
        <v>3542</v>
      </c>
      <c r="D1909" s="56" t="s">
        <v>3543</v>
      </c>
      <c r="E1909" s="13" t="s">
        <v>143</v>
      </c>
      <c r="F1909" s="13">
        <v>800</v>
      </c>
      <c r="G1909" s="13">
        <v>15</v>
      </c>
      <c r="H1909" s="14" t="s">
        <v>1</v>
      </c>
      <c r="I1909" s="61">
        <v>32.76</v>
      </c>
      <c r="J1909" s="12">
        <f t="shared" si="120"/>
        <v>0</v>
      </c>
      <c r="K1909" s="11">
        <f t="shared" si="118"/>
        <v>32.76</v>
      </c>
      <c r="L1909" s="70"/>
      <c r="M1909" s="9">
        <f t="shared" si="119"/>
        <v>2620.8000000000002</v>
      </c>
      <c r="N1909" s="9">
        <f t="shared" si="121"/>
        <v>2620.8000000000002</v>
      </c>
    </row>
    <row r="1910" spans="1:14" s="8" customFormat="1" ht="31.5">
      <c r="A1910" s="44" t="s">
        <v>3544</v>
      </c>
      <c r="C1910" s="47" t="s">
        <v>3544</v>
      </c>
      <c r="D1910" s="56" t="s">
        <v>3545</v>
      </c>
      <c r="E1910" s="13" t="s">
        <v>143</v>
      </c>
      <c r="F1910" s="13">
        <v>964</v>
      </c>
      <c r="G1910" s="13">
        <v>15</v>
      </c>
      <c r="H1910" s="14" t="s">
        <v>1</v>
      </c>
      <c r="I1910" s="61">
        <v>60.75</v>
      </c>
      <c r="J1910" s="12">
        <f t="shared" si="120"/>
        <v>0</v>
      </c>
      <c r="K1910" s="11">
        <f t="shared" si="118"/>
        <v>60.75</v>
      </c>
      <c r="L1910" s="70"/>
      <c r="M1910" s="9">
        <f t="shared" si="119"/>
        <v>4860</v>
      </c>
      <c r="N1910" s="9">
        <f t="shared" si="121"/>
        <v>4860</v>
      </c>
    </row>
    <row r="1911" spans="1:14" s="8" customFormat="1" ht="31.5">
      <c r="A1911" s="44" t="s">
        <v>3546</v>
      </c>
      <c r="C1911" s="47" t="s">
        <v>3546</v>
      </c>
      <c r="D1911" s="56" t="s">
        <v>3547</v>
      </c>
      <c r="E1911" s="13" t="s">
        <v>143</v>
      </c>
      <c r="F1911" s="13">
        <v>1008.9999999999999</v>
      </c>
      <c r="G1911" s="13">
        <v>5</v>
      </c>
      <c r="H1911" s="14" t="s">
        <v>1</v>
      </c>
      <c r="I1911" s="61">
        <v>65.33</v>
      </c>
      <c r="J1911" s="12">
        <f t="shared" si="120"/>
        <v>0</v>
      </c>
      <c r="K1911" s="11">
        <f t="shared" si="118"/>
        <v>65.33</v>
      </c>
      <c r="L1911" s="70"/>
      <c r="M1911" s="9">
        <f t="shared" si="119"/>
        <v>5226.4000000000005</v>
      </c>
      <c r="N1911" s="9">
        <f t="shared" si="121"/>
        <v>5226.4000000000005</v>
      </c>
    </row>
    <row r="1912" spans="1:14" s="8" customFormat="1" ht="31.5">
      <c r="A1912" s="44" t="s">
        <v>3548</v>
      </c>
      <c r="C1912" s="47" t="s">
        <v>3548</v>
      </c>
      <c r="D1912" s="56" t="s">
        <v>3549</v>
      </c>
      <c r="E1912" s="13" t="s">
        <v>143</v>
      </c>
      <c r="F1912" s="13">
        <v>1121</v>
      </c>
      <c r="G1912" s="13">
        <v>5</v>
      </c>
      <c r="H1912" s="14" t="s">
        <v>1</v>
      </c>
      <c r="I1912" s="61">
        <v>74.09</v>
      </c>
      <c r="J1912" s="12">
        <f t="shared" si="120"/>
        <v>0</v>
      </c>
      <c r="K1912" s="11">
        <f t="shared" si="118"/>
        <v>74.09</v>
      </c>
      <c r="L1912" s="70"/>
      <c r="M1912" s="9">
        <f t="shared" si="119"/>
        <v>5927.2</v>
      </c>
      <c r="N1912" s="9">
        <f t="shared" si="121"/>
        <v>5927.2</v>
      </c>
    </row>
    <row r="1913" spans="1:14" s="8" customFormat="1" ht="31.5">
      <c r="A1913" s="44" t="s">
        <v>3550</v>
      </c>
      <c r="C1913" s="47" t="s">
        <v>3550</v>
      </c>
      <c r="D1913" s="56" t="s">
        <v>3551</v>
      </c>
      <c r="E1913" s="13" t="s">
        <v>143</v>
      </c>
      <c r="F1913" s="13">
        <v>1133</v>
      </c>
      <c r="G1913" s="13">
        <v>5</v>
      </c>
      <c r="H1913" s="14" t="s">
        <v>1</v>
      </c>
      <c r="I1913" s="61">
        <v>78.150000000000006</v>
      </c>
      <c r="J1913" s="12">
        <f t="shared" si="120"/>
        <v>0</v>
      </c>
      <c r="K1913" s="11">
        <f t="shared" si="118"/>
        <v>78.150000000000006</v>
      </c>
      <c r="L1913" s="70"/>
      <c r="M1913" s="9">
        <f t="shared" si="119"/>
        <v>6252</v>
      </c>
      <c r="N1913" s="9">
        <f t="shared" si="121"/>
        <v>6252</v>
      </c>
    </row>
    <row r="1914" spans="1:14" s="8" customFormat="1" ht="31.5">
      <c r="A1914" s="44" t="s">
        <v>3552</v>
      </c>
      <c r="C1914" s="47" t="s">
        <v>3552</v>
      </c>
      <c r="D1914" s="56" t="s">
        <v>3553</v>
      </c>
      <c r="E1914" s="13" t="s">
        <v>143</v>
      </c>
      <c r="F1914" s="13">
        <v>211</v>
      </c>
      <c r="G1914" s="13">
        <v>25</v>
      </c>
      <c r="H1914" s="14" t="s">
        <v>1</v>
      </c>
      <c r="I1914" s="61">
        <v>14.67</v>
      </c>
      <c r="J1914" s="12">
        <f t="shared" si="120"/>
        <v>0</v>
      </c>
      <c r="K1914" s="11">
        <f t="shared" si="118"/>
        <v>14.67</v>
      </c>
      <c r="L1914" s="70"/>
      <c r="M1914" s="9">
        <f t="shared" si="119"/>
        <v>1173.6000000000001</v>
      </c>
      <c r="N1914" s="9">
        <f t="shared" si="121"/>
        <v>1173.6000000000001</v>
      </c>
    </row>
    <row r="1915" spans="1:14" s="8" customFormat="1" ht="31.5">
      <c r="A1915" s="44" t="s">
        <v>3554</v>
      </c>
      <c r="C1915" s="47" t="s">
        <v>3554</v>
      </c>
      <c r="D1915" s="56" t="s">
        <v>3555</v>
      </c>
      <c r="E1915" s="13" t="s">
        <v>143</v>
      </c>
      <c r="F1915" s="13">
        <v>229</v>
      </c>
      <c r="G1915" s="13">
        <v>25</v>
      </c>
      <c r="H1915" s="14" t="s">
        <v>1</v>
      </c>
      <c r="I1915" s="61">
        <v>15.32</v>
      </c>
      <c r="J1915" s="12">
        <f t="shared" si="120"/>
        <v>0</v>
      </c>
      <c r="K1915" s="11">
        <f t="shared" si="118"/>
        <v>15.32</v>
      </c>
      <c r="L1915" s="70"/>
      <c r="M1915" s="9">
        <f t="shared" si="119"/>
        <v>1225.6000000000001</v>
      </c>
      <c r="N1915" s="9">
        <f t="shared" si="121"/>
        <v>1225.6000000000001</v>
      </c>
    </row>
    <row r="1916" spans="1:14" s="8" customFormat="1" ht="31.5">
      <c r="A1916" s="44" t="s">
        <v>3556</v>
      </c>
      <c r="C1916" s="47" t="s">
        <v>3556</v>
      </c>
      <c r="D1916" s="56" t="s">
        <v>3557</v>
      </c>
      <c r="E1916" s="13" t="s">
        <v>143</v>
      </c>
      <c r="F1916" s="13">
        <v>231</v>
      </c>
      <c r="G1916" s="13">
        <v>25</v>
      </c>
      <c r="H1916" s="14" t="s">
        <v>1</v>
      </c>
      <c r="I1916" s="61">
        <v>15.56</v>
      </c>
      <c r="J1916" s="12">
        <f t="shared" si="120"/>
        <v>0</v>
      </c>
      <c r="K1916" s="11">
        <f t="shared" si="118"/>
        <v>15.56</v>
      </c>
      <c r="L1916" s="70"/>
      <c r="M1916" s="9">
        <f t="shared" si="119"/>
        <v>1244.8</v>
      </c>
      <c r="N1916" s="9">
        <f t="shared" si="121"/>
        <v>1244.8</v>
      </c>
    </row>
    <row r="1917" spans="1:14" s="8" customFormat="1" ht="31.5">
      <c r="A1917" s="44" t="s">
        <v>3558</v>
      </c>
      <c r="C1917" s="47" t="s">
        <v>3558</v>
      </c>
      <c r="D1917" s="56" t="s">
        <v>3559</v>
      </c>
      <c r="E1917" s="13" t="s">
        <v>143</v>
      </c>
      <c r="F1917" s="13">
        <v>238</v>
      </c>
      <c r="G1917" s="13">
        <v>25</v>
      </c>
      <c r="H1917" s="14" t="s">
        <v>1</v>
      </c>
      <c r="I1917" s="61">
        <v>16.13</v>
      </c>
      <c r="J1917" s="12">
        <f t="shared" si="120"/>
        <v>0</v>
      </c>
      <c r="K1917" s="11">
        <f t="shared" si="118"/>
        <v>16.13</v>
      </c>
      <c r="L1917" s="70"/>
      <c r="M1917" s="9">
        <f t="shared" si="119"/>
        <v>1290.4000000000001</v>
      </c>
      <c r="N1917" s="9">
        <f t="shared" si="121"/>
        <v>1290.4000000000001</v>
      </c>
    </row>
    <row r="1918" spans="1:14" s="8" customFormat="1" ht="31.5">
      <c r="A1918" s="44" t="s">
        <v>3560</v>
      </c>
      <c r="C1918" s="47" t="s">
        <v>3560</v>
      </c>
      <c r="D1918" s="56" t="s">
        <v>3561</v>
      </c>
      <c r="E1918" s="13" t="s">
        <v>143</v>
      </c>
      <c r="F1918" s="13">
        <v>251</v>
      </c>
      <c r="G1918" s="13">
        <v>25</v>
      </c>
      <c r="H1918" s="14" t="s">
        <v>1</v>
      </c>
      <c r="I1918" s="61">
        <v>16.88</v>
      </c>
      <c r="J1918" s="12">
        <f t="shared" si="120"/>
        <v>0</v>
      </c>
      <c r="K1918" s="11">
        <f t="shared" si="118"/>
        <v>16.88</v>
      </c>
      <c r="L1918" s="70"/>
      <c r="M1918" s="9">
        <f t="shared" si="119"/>
        <v>1350.4</v>
      </c>
      <c r="N1918" s="9">
        <f t="shared" si="121"/>
        <v>1350.4</v>
      </c>
    </row>
    <row r="1919" spans="1:14" s="8" customFormat="1" ht="31.5">
      <c r="A1919" s="44" t="s">
        <v>3562</v>
      </c>
      <c r="C1919" s="47" t="s">
        <v>3562</v>
      </c>
      <c r="D1919" s="56" t="s">
        <v>3563</v>
      </c>
      <c r="E1919" s="13" t="s">
        <v>143</v>
      </c>
      <c r="F1919" s="13">
        <v>313</v>
      </c>
      <c r="G1919" s="13">
        <v>25</v>
      </c>
      <c r="H1919" s="14" t="s">
        <v>1</v>
      </c>
      <c r="I1919" s="61">
        <v>18.150000000000002</v>
      </c>
      <c r="J1919" s="12">
        <f t="shared" si="120"/>
        <v>0</v>
      </c>
      <c r="K1919" s="11">
        <f t="shared" si="118"/>
        <v>18.150000000000002</v>
      </c>
      <c r="L1919" s="70"/>
      <c r="M1919" s="9">
        <f t="shared" si="119"/>
        <v>1452</v>
      </c>
      <c r="N1919" s="9">
        <f t="shared" si="121"/>
        <v>1452</v>
      </c>
    </row>
    <row r="1920" spans="1:14" s="8" customFormat="1" ht="31.5">
      <c r="A1920" s="44" t="s">
        <v>3564</v>
      </c>
      <c r="C1920" s="47" t="s">
        <v>3564</v>
      </c>
      <c r="D1920" s="56" t="s">
        <v>3565</v>
      </c>
      <c r="E1920" s="13" t="s">
        <v>143</v>
      </c>
      <c r="F1920" s="13">
        <v>333</v>
      </c>
      <c r="G1920" s="13">
        <v>25</v>
      </c>
      <c r="H1920" s="14" t="s">
        <v>1</v>
      </c>
      <c r="I1920" s="61">
        <v>19.11</v>
      </c>
      <c r="J1920" s="12">
        <f t="shared" si="120"/>
        <v>0</v>
      </c>
      <c r="K1920" s="11">
        <f t="shared" si="118"/>
        <v>19.11</v>
      </c>
      <c r="L1920" s="70"/>
      <c r="M1920" s="9">
        <f t="shared" si="119"/>
        <v>1528.8</v>
      </c>
      <c r="N1920" s="9">
        <f t="shared" si="121"/>
        <v>1528.8</v>
      </c>
    </row>
    <row r="1921" spans="1:14" s="8" customFormat="1" ht="31.5">
      <c r="A1921" s="44" t="s">
        <v>3566</v>
      </c>
      <c r="C1921" s="47" t="s">
        <v>3566</v>
      </c>
      <c r="D1921" s="56" t="s">
        <v>3567</v>
      </c>
      <c r="E1921" s="13" t="s">
        <v>143</v>
      </c>
      <c r="F1921" s="13">
        <v>359</v>
      </c>
      <c r="G1921" s="13">
        <v>25</v>
      </c>
      <c r="H1921" s="14" t="s">
        <v>1</v>
      </c>
      <c r="I1921" s="61">
        <v>20.16</v>
      </c>
      <c r="J1921" s="12">
        <f t="shared" si="120"/>
        <v>0</v>
      </c>
      <c r="K1921" s="11">
        <f t="shared" si="118"/>
        <v>20.16</v>
      </c>
      <c r="L1921" s="70"/>
      <c r="M1921" s="9">
        <f t="shared" si="119"/>
        <v>1612.8</v>
      </c>
      <c r="N1921" s="9">
        <f t="shared" si="121"/>
        <v>1612.8</v>
      </c>
    </row>
    <row r="1922" spans="1:14" s="8" customFormat="1" ht="31.5">
      <c r="A1922" s="44" t="s">
        <v>3568</v>
      </c>
      <c r="C1922" s="47" t="s">
        <v>3568</v>
      </c>
      <c r="D1922" s="56" t="s">
        <v>3569</v>
      </c>
      <c r="E1922" s="13" t="s">
        <v>143</v>
      </c>
      <c r="F1922" s="13">
        <v>362</v>
      </c>
      <c r="G1922" s="13">
        <v>25</v>
      </c>
      <c r="H1922" s="14" t="s">
        <v>1</v>
      </c>
      <c r="I1922" s="61">
        <v>23.5</v>
      </c>
      <c r="J1922" s="12">
        <f t="shared" si="120"/>
        <v>0</v>
      </c>
      <c r="K1922" s="11">
        <f t="shared" si="118"/>
        <v>23.5</v>
      </c>
      <c r="L1922" s="70"/>
      <c r="M1922" s="9">
        <f t="shared" si="119"/>
        <v>1880</v>
      </c>
      <c r="N1922" s="9">
        <f t="shared" si="121"/>
        <v>1880</v>
      </c>
    </row>
    <row r="1923" spans="1:14" s="8" customFormat="1" ht="31.5">
      <c r="A1923" s="44" t="s">
        <v>3570</v>
      </c>
      <c r="C1923" s="47" t="s">
        <v>3570</v>
      </c>
      <c r="D1923" s="56" t="s">
        <v>3571</v>
      </c>
      <c r="E1923" s="13" t="s">
        <v>143</v>
      </c>
      <c r="F1923" s="13">
        <v>366</v>
      </c>
      <c r="G1923" s="13">
        <v>25</v>
      </c>
      <c r="H1923" s="14" t="s">
        <v>1</v>
      </c>
      <c r="I1923" s="61">
        <v>23.69</v>
      </c>
      <c r="J1923" s="12">
        <f t="shared" si="120"/>
        <v>0</v>
      </c>
      <c r="K1923" s="11">
        <f t="shared" si="118"/>
        <v>23.69</v>
      </c>
      <c r="L1923" s="70"/>
      <c r="M1923" s="9">
        <f t="shared" si="119"/>
        <v>1895.2</v>
      </c>
      <c r="N1923" s="9">
        <f t="shared" si="121"/>
        <v>1895.2</v>
      </c>
    </row>
    <row r="1924" spans="1:14" s="8" customFormat="1" ht="31.5">
      <c r="A1924" s="44" t="s">
        <v>3572</v>
      </c>
      <c r="C1924" s="47" t="s">
        <v>3572</v>
      </c>
      <c r="D1924" s="56" t="s">
        <v>3573</v>
      </c>
      <c r="E1924" s="13" t="s">
        <v>143</v>
      </c>
      <c r="F1924" s="13">
        <v>368</v>
      </c>
      <c r="G1924" s="13">
        <v>25</v>
      </c>
      <c r="H1924" s="14" t="s">
        <v>1</v>
      </c>
      <c r="I1924" s="61">
        <v>23.48</v>
      </c>
      <c r="J1924" s="12">
        <f t="shared" si="120"/>
        <v>0</v>
      </c>
      <c r="K1924" s="11">
        <f t="shared" si="118"/>
        <v>23.48</v>
      </c>
      <c r="L1924" s="70"/>
      <c r="M1924" s="9">
        <f t="shared" si="119"/>
        <v>1878.4</v>
      </c>
      <c r="N1924" s="9">
        <f t="shared" si="121"/>
        <v>1878.4</v>
      </c>
    </row>
    <row r="1925" spans="1:14" s="8" customFormat="1" ht="31.5">
      <c r="A1925" s="44" t="s">
        <v>3574</v>
      </c>
      <c r="C1925" s="47" t="s">
        <v>3574</v>
      </c>
      <c r="D1925" s="56" t="s">
        <v>3575</v>
      </c>
      <c r="E1925" s="13" t="s">
        <v>143</v>
      </c>
      <c r="F1925" s="13">
        <v>407</v>
      </c>
      <c r="G1925" s="13">
        <v>25</v>
      </c>
      <c r="H1925" s="14" t="s">
        <v>1</v>
      </c>
      <c r="I1925" s="61">
        <v>25.44</v>
      </c>
      <c r="J1925" s="12">
        <f t="shared" si="120"/>
        <v>0</v>
      </c>
      <c r="K1925" s="11">
        <f t="shared" si="118"/>
        <v>25.44</v>
      </c>
      <c r="L1925" s="70"/>
      <c r="M1925" s="9">
        <f t="shared" si="119"/>
        <v>2035.2</v>
      </c>
      <c r="N1925" s="9">
        <f t="shared" si="121"/>
        <v>2035.2</v>
      </c>
    </row>
    <row r="1926" spans="1:14" s="8" customFormat="1" ht="31.5">
      <c r="A1926" s="44" t="s">
        <v>3576</v>
      </c>
      <c r="C1926" s="47" t="s">
        <v>3576</v>
      </c>
      <c r="D1926" s="56" t="s">
        <v>3577</v>
      </c>
      <c r="E1926" s="13" t="s">
        <v>143</v>
      </c>
      <c r="F1926" s="13">
        <v>460</v>
      </c>
      <c r="G1926" s="13">
        <v>25</v>
      </c>
      <c r="H1926" s="14" t="s">
        <v>1</v>
      </c>
      <c r="I1926" s="61">
        <v>28.78</v>
      </c>
      <c r="J1926" s="12">
        <f t="shared" si="120"/>
        <v>0</v>
      </c>
      <c r="K1926" s="11">
        <f t="shared" si="118"/>
        <v>28.78</v>
      </c>
      <c r="L1926" s="70"/>
      <c r="M1926" s="9">
        <f t="shared" si="119"/>
        <v>2302.4</v>
      </c>
      <c r="N1926" s="9">
        <f t="shared" si="121"/>
        <v>2302.4</v>
      </c>
    </row>
    <row r="1927" spans="1:14" s="8" customFormat="1" ht="31.5">
      <c r="A1927" s="44" t="s">
        <v>3578</v>
      </c>
      <c r="C1927" s="47" t="s">
        <v>3578</v>
      </c>
      <c r="D1927" s="56" t="s">
        <v>3579</v>
      </c>
      <c r="E1927" s="13" t="s">
        <v>143</v>
      </c>
      <c r="F1927" s="13">
        <v>476</v>
      </c>
      <c r="G1927" s="13">
        <v>25</v>
      </c>
      <c r="H1927" s="14" t="s">
        <v>1</v>
      </c>
      <c r="I1927" s="61">
        <v>29.21</v>
      </c>
      <c r="J1927" s="12">
        <f t="shared" si="120"/>
        <v>0</v>
      </c>
      <c r="K1927" s="11">
        <f t="shared" si="118"/>
        <v>29.21</v>
      </c>
      <c r="L1927" s="70"/>
      <c r="M1927" s="9">
        <f t="shared" si="119"/>
        <v>2336.8000000000002</v>
      </c>
      <c r="N1927" s="9">
        <f t="shared" si="121"/>
        <v>2336.8000000000002</v>
      </c>
    </row>
    <row r="1928" spans="1:14" s="8" customFormat="1" ht="31.5">
      <c r="A1928" s="44" t="s">
        <v>2825</v>
      </c>
      <c r="C1928" s="47" t="s">
        <v>2825</v>
      </c>
      <c r="D1928" s="56" t="s">
        <v>3580</v>
      </c>
      <c r="E1928" s="13" t="s">
        <v>143</v>
      </c>
      <c r="F1928" s="13">
        <v>485</v>
      </c>
      <c r="G1928" s="13">
        <v>25</v>
      </c>
      <c r="H1928" s="14" t="s">
        <v>1</v>
      </c>
      <c r="I1928" s="61">
        <v>29.64</v>
      </c>
      <c r="J1928" s="12">
        <f t="shared" si="120"/>
        <v>0</v>
      </c>
      <c r="K1928" s="11">
        <f t="shared" si="118"/>
        <v>29.64</v>
      </c>
      <c r="L1928" s="70"/>
      <c r="M1928" s="9">
        <f t="shared" si="119"/>
        <v>2371.2000000000003</v>
      </c>
      <c r="N1928" s="9">
        <f t="shared" si="121"/>
        <v>2371.2000000000003</v>
      </c>
    </row>
    <row r="1929" spans="1:14" s="8" customFormat="1" ht="31.5">
      <c r="A1929" s="44" t="s">
        <v>3581</v>
      </c>
      <c r="C1929" s="47" t="s">
        <v>3581</v>
      </c>
      <c r="D1929" s="56" t="s">
        <v>3582</v>
      </c>
      <c r="E1929" s="13" t="s">
        <v>143</v>
      </c>
      <c r="F1929" s="13">
        <v>820</v>
      </c>
      <c r="G1929" s="13">
        <v>15</v>
      </c>
      <c r="H1929" s="14" t="s">
        <v>1</v>
      </c>
      <c r="I1929" s="61">
        <v>34.04</v>
      </c>
      <c r="J1929" s="12">
        <f t="shared" si="120"/>
        <v>0</v>
      </c>
      <c r="K1929" s="11">
        <f t="shared" si="118"/>
        <v>34.04</v>
      </c>
      <c r="L1929" s="70"/>
      <c r="M1929" s="9">
        <f t="shared" si="119"/>
        <v>2723.2000000000003</v>
      </c>
      <c r="N1929" s="9">
        <f t="shared" si="121"/>
        <v>2723.2</v>
      </c>
    </row>
    <row r="1930" spans="1:14" s="8" customFormat="1" ht="31.5">
      <c r="A1930" s="44" t="s">
        <v>2826</v>
      </c>
      <c r="C1930" s="47" t="s">
        <v>2826</v>
      </c>
      <c r="D1930" s="56" t="s">
        <v>3583</v>
      </c>
      <c r="E1930" s="13" t="s">
        <v>143</v>
      </c>
      <c r="F1930" s="13">
        <v>930</v>
      </c>
      <c r="G1930" s="13">
        <v>15</v>
      </c>
      <c r="H1930" s="14" t="s">
        <v>1</v>
      </c>
      <c r="I1930" s="61">
        <v>44.84</v>
      </c>
      <c r="J1930" s="12">
        <f t="shared" si="120"/>
        <v>0</v>
      </c>
      <c r="K1930" s="11">
        <f t="shared" si="118"/>
        <v>44.84</v>
      </c>
      <c r="L1930" s="70"/>
      <c r="M1930" s="9">
        <f t="shared" si="119"/>
        <v>3587.2000000000003</v>
      </c>
      <c r="N1930" s="9">
        <f t="shared" si="121"/>
        <v>3587.2</v>
      </c>
    </row>
    <row r="1931" spans="1:14" s="8" customFormat="1" ht="31.5">
      <c r="A1931" s="44" t="s">
        <v>3584</v>
      </c>
      <c r="C1931" s="47" t="s">
        <v>3584</v>
      </c>
      <c r="D1931" s="56" t="s">
        <v>3585</v>
      </c>
      <c r="E1931" s="13" t="s">
        <v>143</v>
      </c>
      <c r="F1931" s="13">
        <v>935</v>
      </c>
      <c r="G1931" s="13">
        <v>15</v>
      </c>
      <c r="H1931" s="14" t="s">
        <v>1</v>
      </c>
      <c r="I1931" s="61">
        <v>46.08</v>
      </c>
      <c r="J1931" s="12">
        <f t="shared" si="120"/>
        <v>0</v>
      </c>
      <c r="K1931" s="11">
        <f t="shared" si="118"/>
        <v>46.08</v>
      </c>
      <c r="L1931" s="70"/>
      <c r="M1931" s="9">
        <f t="shared" si="119"/>
        <v>3686.4</v>
      </c>
      <c r="N1931" s="9">
        <f t="shared" si="121"/>
        <v>3686.4</v>
      </c>
    </row>
    <row r="1932" spans="1:14" s="8" customFormat="1" ht="31.5">
      <c r="A1932" s="44" t="s">
        <v>2827</v>
      </c>
      <c r="C1932" s="47" t="s">
        <v>2827</v>
      </c>
      <c r="D1932" s="56" t="s">
        <v>3586</v>
      </c>
      <c r="E1932" s="13" t="s">
        <v>143</v>
      </c>
      <c r="F1932" s="13">
        <v>1141</v>
      </c>
      <c r="G1932" s="13">
        <v>5</v>
      </c>
      <c r="H1932" s="14" t="s">
        <v>1</v>
      </c>
      <c r="I1932" s="61">
        <v>74.600000000000009</v>
      </c>
      <c r="J1932" s="12">
        <f t="shared" si="120"/>
        <v>0</v>
      </c>
      <c r="K1932" s="11">
        <f t="shared" si="118"/>
        <v>74.600000000000009</v>
      </c>
      <c r="L1932" s="70"/>
      <c r="M1932" s="9">
        <f t="shared" si="119"/>
        <v>5968</v>
      </c>
      <c r="N1932" s="9">
        <f t="shared" si="121"/>
        <v>5968</v>
      </c>
    </row>
    <row r="1933" spans="1:14" s="8" customFormat="1" ht="31.5">
      <c r="A1933" s="44" t="s">
        <v>3587</v>
      </c>
      <c r="C1933" s="47" t="s">
        <v>3587</v>
      </c>
      <c r="D1933" s="56" t="s">
        <v>3588</v>
      </c>
      <c r="E1933" s="13" t="s">
        <v>143</v>
      </c>
      <c r="F1933" s="13">
        <v>1132</v>
      </c>
      <c r="G1933" s="13">
        <v>5</v>
      </c>
      <c r="H1933" s="14" t="s">
        <v>1</v>
      </c>
      <c r="I1933" s="61">
        <v>74.570000000000007</v>
      </c>
      <c r="J1933" s="12">
        <f t="shared" si="120"/>
        <v>0</v>
      </c>
      <c r="K1933" s="11">
        <f t="shared" ref="K1933:K1996" si="122">I1933*((100-J1933)/100)</f>
        <v>74.570000000000007</v>
      </c>
      <c r="L1933" s="70"/>
      <c r="M1933" s="9">
        <f t="shared" ref="M1933:M1996" si="123">_xlfn.CEILING.MATH(I1933*$N$2,0.02)</f>
        <v>5965.6</v>
      </c>
      <c r="N1933" s="9">
        <f t="shared" si="121"/>
        <v>5965.6</v>
      </c>
    </row>
    <row r="1934" spans="1:14" s="8" customFormat="1" ht="31.5">
      <c r="A1934" s="44" t="s">
        <v>2828</v>
      </c>
      <c r="C1934" s="47" t="s">
        <v>2828</v>
      </c>
      <c r="D1934" s="56" t="s">
        <v>3589</v>
      </c>
      <c r="E1934" s="13" t="s">
        <v>143</v>
      </c>
      <c r="F1934" s="13">
        <v>1210</v>
      </c>
      <c r="G1934" s="13">
        <v>5</v>
      </c>
      <c r="H1934" s="14" t="s">
        <v>1</v>
      </c>
      <c r="I1934" s="61">
        <v>83.67</v>
      </c>
      <c r="J1934" s="12">
        <f t="shared" si="120"/>
        <v>0</v>
      </c>
      <c r="K1934" s="11">
        <f t="shared" si="122"/>
        <v>83.67</v>
      </c>
      <c r="L1934" s="70"/>
      <c r="M1934" s="9">
        <f t="shared" si="123"/>
        <v>6693.6</v>
      </c>
      <c r="N1934" s="9">
        <f t="shared" si="121"/>
        <v>6693.6</v>
      </c>
    </row>
    <row r="1935" spans="1:14" s="8" customFormat="1" ht="31.5">
      <c r="A1935" s="44" t="s">
        <v>3590</v>
      </c>
      <c r="C1935" s="47" t="s">
        <v>3590</v>
      </c>
      <c r="D1935" s="56" t="s">
        <v>3591</v>
      </c>
      <c r="E1935" s="13" t="s">
        <v>143</v>
      </c>
      <c r="F1935" s="13">
        <v>1219</v>
      </c>
      <c r="G1935" s="13">
        <v>5</v>
      </c>
      <c r="H1935" s="14" t="s">
        <v>1</v>
      </c>
      <c r="I1935" s="61">
        <v>88.2</v>
      </c>
      <c r="J1935" s="12">
        <f t="shared" si="120"/>
        <v>0</v>
      </c>
      <c r="K1935" s="11">
        <f t="shared" si="122"/>
        <v>88.2</v>
      </c>
      <c r="L1935" s="70"/>
      <c r="M1935" s="9">
        <f t="shared" si="123"/>
        <v>7056</v>
      </c>
      <c r="N1935" s="9">
        <f t="shared" si="121"/>
        <v>7056</v>
      </c>
    </row>
    <row r="1936" spans="1:14" s="8" customFormat="1" ht="31.5">
      <c r="A1936" s="44" t="s">
        <v>2829</v>
      </c>
      <c r="C1936" s="47" t="s">
        <v>2829</v>
      </c>
      <c r="D1936" s="56" t="s">
        <v>3592</v>
      </c>
      <c r="E1936" s="13" t="s">
        <v>143</v>
      </c>
      <c r="F1936" s="13">
        <v>1523</v>
      </c>
      <c r="G1936" s="13">
        <v>2</v>
      </c>
      <c r="H1936" s="14" t="s">
        <v>1</v>
      </c>
      <c r="I1936" s="61">
        <v>121.4</v>
      </c>
      <c r="J1936" s="12">
        <f t="shared" si="120"/>
        <v>0</v>
      </c>
      <c r="K1936" s="11">
        <f t="shared" si="122"/>
        <v>121.4</v>
      </c>
      <c r="L1936" s="70"/>
      <c r="M1936" s="9">
        <f t="shared" si="123"/>
        <v>9712</v>
      </c>
      <c r="N1936" s="9">
        <f t="shared" si="121"/>
        <v>9712</v>
      </c>
    </row>
    <row r="1937" spans="1:14" s="8" customFormat="1" ht="31.5">
      <c r="A1937" s="44" t="s">
        <v>3593</v>
      </c>
      <c r="C1937" s="47" t="s">
        <v>3593</v>
      </c>
      <c r="D1937" s="56" t="s">
        <v>3594</v>
      </c>
      <c r="E1937" s="13" t="s">
        <v>143</v>
      </c>
      <c r="F1937" s="13">
        <v>239</v>
      </c>
      <c r="G1937" s="13">
        <v>25</v>
      </c>
      <c r="H1937" s="14" t="s">
        <v>1</v>
      </c>
      <c r="I1937" s="61">
        <v>16.3</v>
      </c>
      <c r="J1937" s="12">
        <f t="shared" ref="J1937:J2000" si="124">$J$13</f>
        <v>0</v>
      </c>
      <c r="K1937" s="11">
        <f t="shared" si="122"/>
        <v>16.3</v>
      </c>
      <c r="L1937" s="70"/>
      <c r="M1937" s="9">
        <f t="shared" si="123"/>
        <v>1304</v>
      </c>
      <c r="N1937" s="9">
        <f t="shared" si="121"/>
        <v>1304</v>
      </c>
    </row>
    <row r="1938" spans="1:14" s="8" customFormat="1" ht="31.5">
      <c r="A1938" s="44" t="s">
        <v>3595</v>
      </c>
      <c r="C1938" s="47" t="s">
        <v>3595</v>
      </c>
      <c r="D1938" s="56" t="s">
        <v>3596</v>
      </c>
      <c r="E1938" s="13" t="s">
        <v>143</v>
      </c>
      <c r="F1938" s="13">
        <v>252</v>
      </c>
      <c r="G1938" s="13">
        <v>25</v>
      </c>
      <c r="H1938" s="14" t="s">
        <v>1</v>
      </c>
      <c r="I1938" s="61">
        <v>16.95</v>
      </c>
      <c r="J1938" s="12">
        <f t="shared" si="124"/>
        <v>0</v>
      </c>
      <c r="K1938" s="11">
        <f t="shared" si="122"/>
        <v>16.95</v>
      </c>
      <c r="L1938" s="70"/>
      <c r="M1938" s="9">
        <f t="shared" si="123"/>
        <v>1356</v>
      </c>
      <c r="N1938" s="9">
        <f t="shared" si="121"/>
        <v>1356</v>
      </c>
    </row>
    <row r="1939" spans="1:14" s="8" customFormat="1" ht="31.5">
      <c r="A1939" s="44" t="s">
        <v>3597</v>
      </c>
      <c r="C1939" s="47" t="s">
        <v>3597</v>
      </c>
      <c r="D1939" s="56" t="s">
        <v>3598</v>
      </c>
      <c r="E1939" s="13" t="s">
        <v>143</v>
      </c>
      <c r="F1939" s="13">
        <v>254</v>
      </c>
      <c r="G1939" s="13">
        <v>25</v>
      </c>
      <c r="H1939" s="14" t="s">
        <v>1</v>
      </c>
      <c r="I1939" s="61">
        <v>17.240000000000002</v>
      </c>
      <c r="J1939" s="12">
        <f t="shared" si="124"/>
        <v>0</v>
      </c>
      <c r="K1939" s="11">
        <f t="shared" si="122"/>
        <v>17.240000000000002</v>
      </c>
      <c r="L1939" s="70"/>
      <c r="M1939" s="9">
        <f t="shared" si="123"/>
        <v>1379.2</v>
      </c>
      <c r="N1939" s="9">
        <f t="shared" ref="N1939:N2002" si="125">M1939*(100-J1939)/100</f>
        <v>1379.2</v>
      </c>
    </row>
    <row r="1940" spans="1:14" s="8" customFormat="1" ht="31.5">
      <c r="A1940" s="44" t="s">
        <v>3599</v>
      </c>
      <c r="C1940" s="47" t="s">
        <v>3599</v>
      </c>
      <c r="D1940" s="56" t="s">
        <v>3600</v>
      </c>
      <c r="E1940" s="13" t="s">
        <v>143</v>
      </c>
      <c r="F1940" s="13">
        <v>311</v>
      </c>
      <c r="G1940" s="13">
        <v>25</v>
      </c>
      <c r="H1940" s="14" t="s">
        <v>1</v>
      </c>
      <c r="I1940" s="61">
        <v>18.22</v>
      </c>
      <c r="J1940" s="12">
        <f t="shared" si="124"/>
        <v>0</v>
      </c>
      <c r="K1940" s="11">
        <f t="shared" si="122"/>
        <v>18.22</v>
      </c>
      <c r="L1940" s="70"/>
      <c r="M1940" s="9">
        <f t="shared" si="123"/>
        <v>1457.6000000000001</v>
      </c>
      <c r="N1940" s="9">
        <f t="shared" si="125"/>
        <v>1457.6</v>
      </c>
    </row>
    <row r="1941" spans="1:14" s="8" customFormat="1" ht="31.5">
      <c r="A1941" s="44" t="s">
        <v>3601</v>
      </c>
      <c r="C1941" s="47" t="s">
        <v>3601</v>
      </c>
      <c r="D1941" s="56" t="s">
        <v>3602</v>
      </c>
      <c r="E1941" s="13" t="s">
        <v>143</v>
      </c>
      <c r="F1941" s="13">
        <v>331</v>
      </c>
      <c r="G1941" s="13">
        <v>25</v>
      </c>
      <c r="H1941" s="14" t="s">
        <v>1</v>
      </c>
      <c r="I1941" s="61">
        <v>18.990000000000002</v>
      </c>
      <c r="J1941" s="12">
        <f t="shared" si="124"/>
        <v>0</v>
      </c>
      <c r="K1941" s="11">
        <f t="shared" si="122"/>
        <v>18.990000000000002</v>
      </c>
      <c r="L1941" s="70"/>
      <c r="M1941" s="9">
        <f t="shared" si="123"/>
        <v>1519.2</v>
      </c>
      <c r="N1941" s="9">
        <f t="shared" si="125"/>
        <v>1519.2</v>
      </c>
    </row>
    <row r="1942" spans="1:14" s="8" customFormat="1" ht="31.5">
      <c r="A1942" s="44" t="s">
        <v>3603</v>
      </c>
      <c r="C1942" s="47" t="s">
        <v>3603</v>
      </c>
      <c r="D1942" s="56" t="s">
        <v>3604</v>
      </c>
      <c r="E1942" s="13" t="s">
        <v>143</v>
      </c>
      <c r="F1942" s="13">
        <v>363</v>
      </c>
      <c r="G1942" s="13">
        <v>25</v>
      </c>
      <c r="H1942" s="14" t="s">
        <v>1</v>
      </c>
      <c r="I1942" s="61">
        <v>20.36</v>
      </c>
      <c r="J1942" s="12">
        <f t="shared" si="124"/>
        <v>0</v>
      </c>
      <c r="K1942" s="11">
        <f t="shared" si="122"/>
        <v>20.36</v>
      </c>
      <c r="L1942" s="70"/>
      <c r="M1942" s="9">
        <f t="shared" si="123"/>
        <v>1628.8</v>
      </c>
      <c r="N1942" s="9">
        <f t="shared" si="125"/>
        <v>1628.8</v>
      </c>
    </row>
    <row r="1943" spans="1:14" s="8" customFormat="1" ht="31.5">
      <c r="A1943" s="44" t="s">
        <v>3605</v>
      </c>
      <c r="C1943" s="47" t="s">
        <v>3605</v>
      </c>
      <c r="D1943" s="56" t="s">
        <v>3606</v>
      </c>
      <c r="E1943" s="13" t="s">
        <v>143</v>
      </c>
      <c r="F1943" s="13">
        <v>366</v>
      </c>
      <c r="G1943" s="13">
        <v>25</v>
      </c>
      <c r="H1943" s="14" t="s">
        <v>1</v>
      </c>
      <c r="I1943" s="61">
        <v>23.6</v>
      </c>
      <c r="J1943" s="12">
        <f t="shared" si="124"/>
        <v>0</v>
      </c>
      <c r="K1943" s="11">
        <f t="shared" si="122"/>
        <v>23.6</v>
      </c>
      <c r="L1943" s="70"/>
      <c r="M1943" s="9">
        <f t="shared" si="123"/>
        <v>1888</v>
      </c>
      <c r="N1943" s="9">
        <f t="shared" si="125"/>
        <v>1888</v>
      </c>
    </row>
    <row r="1944" spans="1:14" s="8" customFormat="1" ht="31.5">
      <c r="A1944" s="44" t="s">
        <v>3607</v>
      </c>
      <c r="C1944" s="47" t="s">
        <v>3607</v>
      </c>
      <c r="D1944" s="56" t="s">
        <v>3608</v>
      </c>
      <c r="E1944" s="13" t="s">
        <v>143</v>
      </c>
      <c r="F1944" s="13">
        <v>365</v>
      </c>
      <c r="G1944" s="13">
        <v>25</v>
      </c>
      <c r="H1944" s="14" t="s">
        <v>1</v>
      </c>
      <c r="I1944" s="61">
        <v>23.57</v>
      </c>
      <c r="J1944" s="12">
        <f t="shared" si="124"/>
        <v>0</v>
      </c>
      <c r="K1944" s="11">
        <f t="shared" si="122"/>
        <v>23.57</v>
      </c>
      <c r="L1944" s="70"/>
      <c r="M1944" s="9">
        <f t="shared" si="123"/>
        <v>1885.6000000000001</v>
      </c>
      <c r="N1944" s="9">
        <f t="shared" si="125"/>
        <v>1885.6</v>
      </c>
    </row>
    <row r="1945" spans="1:14" s="8" customFormat="1" ht="31.5">
      <c r="A1945" s="44" t="s">
        <v>3609</v>
      </c>
      <c r="C1945" s="47" t="s">
        <v>3609</v>
      </c>
      <c r="D1945" s="56" t="s">
        <v>3610</v>
      </c>
      <c r="E1945" s="13" t="s">
        <v>143</v>
      </c>
      <c r="F1945" s="13">
        <v>367</v>
      </c>
      <c r="G1945" s="13">
        <v>25</v>
      </c>
      <c r="H1945" s="14" t="s">
        <v>1</v>
      </c>
      <c r="I1945" s="61">
        <v>24.150000000000002</v>
      </c>
      <c r="J1945" s="12">
        <f t="shared" si="124"/>
        <v>0</v>
      </c>
      <c r="K1945" s="11">
        <f t="shared" si="122"/>
        <v>24.150000000000002</v>
      </c>
      <c r="L1945" s="70"/>
      <c r="M1945" s="9">
        <f t="shared" si="123"/>
        <v>1932</v>
      </c>
      <c r="N1945" s="9">
        <f t="shared" si="125"/>
        <v>1932</v>
      </c>
    </row>
    <row r="1946" spans="1:14" s="8" customFormat="1" ht="31.5">
      <c r="A1946" s="44" t="s">
        <v>3611</v>
      </c>
      <c r="C1946" s="47" t="s">
        <v>3611</v>
      </c>
      <c r="D1946" s="56" t="s">
        <v>3612</v>
      </c>
      <c r="E1946" s="13" t="s">
        <v>143</v>
      </c>
      <c r="F1946" s="13">
        <v>399</v>
      </c>
      <c r="G1946" s="13">
        <v>25</v>
      </c>
      <c r="H1946" s="14" t="s">
        <v>1</v>
      </c>
      <c r="I1946" s="61">
        <v>24.05</v>
      </c>
      <c r="J1946" s="12">
        <f t="shared" si="124"/>
        <v>0</v>
      </c>
      <c r="K1946" s="11">
        <f t="shared" si="122"/>
        <v>24.05</v>
      </c>
      <c r="L1946" s="70"/>
      <c r="M1946" s="9">
        <f t="shared" si="123"/>
        <v>1924</v>
      </c>
      <c r="N1946" s="9">
        <f t="shared" si="125"/>
        <v>1924</v>
      </c>
    </row>
    <row r="1947" spans="1:14" s="8" customFormat="1" ht="31.5">
      <c r="A1947" s="44" t="s">
        <v>3613</v>
      </c>
      <c r="C1947" s="47" t="s">
        <v>3613</v>
      </c>
      <c r="D1947" s="56" t="s">
        <v>3614</v>
      </c>
      <c r="E1947" s="13" t="s">
        <v>143</v>
      </c>
      <c r="F1947" s="13">
        <v>401</v>
      </c>
      <c r="G1947" s="13">
        <v>25</v>
      </c>
      <c r="H1947" s="14" t="s">
        <v>1</v>
      </c>
      <c r="I1947" s="61">
        <v>24.6</v>
      </c>
      <c r="J1947" s="12">
        <f t="shared" si="124"/>
        <v>0</v>
      </c>
      <c r="K1947" s="11">
        <f t="shared" si="122"/>
        <v>24.6</v>
      </c>
      <c r="L1947" s="70"/>
      <c r="M1947" s="9">
        <f t="shared" si="123"/>
        <v>1968</v>
      </c>
      <c r="N1947" s="9">
        <f t="shared" si="125"/>
        <v>1968</v>
      </c>
    </row>
    <row r="1948" spans="1:14" s="8" customFormat="1" ht="31.5">
      <c r="A1948" s="44" t="s">
        <v>3615</v>
      </c>
      <c r="C1948" s="47" t="s">
        <v>3615</v>
      </c>
      <c r="D1948" s="56" t="s">
        <v>3616</v>
      </c>
      <c r="E1948" s="13" t="s">
        <v>143</v>
      </c>
      <c r="F1948" s="13">
        <v>466</v>
      </c>
      <c r="G1948" s="13">
        <v>25</v>
      </c>
      <c r="H1948" s="14" t="s">
        <v>1</v>
      </c>
      <c r="I1948" s="61">
        <v>29.43</v>
      </c>
      <c r="J1948" s="12">
        <f t="shared" si="124"/>
        <v>0</v>
      </c>
      <c r="K1948" s="11">
        <f t="shared" si="122"/>
        <v>29.43</v>
      </c>
      <c r="L1948" s="70"/>
      <c r="M1948" s="9">
        <f t="shared" si="123"/>
        <v>2354.4</v>
      </c>
      <c r="N1948" s="9">
        <f t="shared" si="125"/>
        <v>2354.4</v>
      </c>
    </row>
    <row r="1949" spans="1:14" s="8" customFormat="1" ht="31.5">
      <c r="A1949" s="44" t="s">
        <v>3617</v>
      </c>
      <c r="C1949" s="47" t="s">
        <v>3617</v>
      </c>
      <c r="D1949" s="56" t="s">
        <v>3618</v>
      </c>
      <c r="E1949" s="13" t="s">
        <v>143</v>
      </c>
      <c r="F1949" s="13">
        <v>469</v>
      </c>
      <c r="G1949" s="13">
        <v>25</v>
      </c>
      <c r="H1949" s="14" t="s">
        <v>1</v>
      </c>
      <c r="I1949" s="61">
        <v>29.98</v>
      </c>
      <c r="J1949" s="12">
        <f t="shared" si="124"/>
        <v>0</v>
      </c>
      <c r="K1949" s="11">
        <f t="shared" si="122"/>
        <v>29.98</v>
      </c>
      <c r="L1949" s="70"/>
      <c r="M1949" s="9">
        <f t="shared" si="123"/>
        <v>2398.4</v>
      </c>
      <c r="N1949" s="9">
        <f t="shared" si="125"/>
        <v>2398.4</v>
      </c>
    </row>
    <row r="1950" spans="1:14" s="8" customFormat="1" ht="31.5">
      <c r="A1950" s="44" t="s">
        <v>3619</v>
      </c>
      <c r="C1950" s="47" t="s">
        <v>3619</v>
      </c>
      <c r="D1950" s="56" t="s">
        <v>3620</v>
      </c>
      <c r="E1950" s="13" t="s">
        <v>143</v>
      </c>
      <c r="F1950" s="13">
        <v>471</v>
      </c>
      <c r="G1950" s="13">
        <v>25</v>
      </c>
      <c r="H1950" s="14" t="s">
        <v>1</v>
      </c>
      <c r="I1950" s="61">
        <v>35.24</v>
      </c>
      <c r="J1950" s="12">
        <f t="shared" si="124"/>
        <v>0</v>
      </c>
      <c r="K1950" s="11">
        <f t="shared" si="122"/>
        <v>35.24</v>
      </c>
      <c r="L1950" s="70"/>
      <c r="M1950" s="9">
        <f t="shared" si="123"/>
        <v>2819.2000000000003</v>
      </c>
      <c r="N1950" s="9">
        <f t="shared" si="125"/>
        <v>2819.2</v>
      </c>
    </row>
    <row r="1951" spans="1:14" s="8" customFormat="1" ht="31.5">
      <c r="A1951" s="44" t="s">
        <v>3621</v>
      </c>
      <c r="C1951" s="47" t="s">
        <v>3621</v>
      </c>
      <c r="D1951" s="56" t="s">
        <v>3622</v>
      </c>
      <c r="E1951" s="13" t="s">
        <v>143</v>
      </c>
      <c r="F1951" s="13">
        <v>828</v>
      </c>
      <c r="G1951" s="13">
        <v>15</v>
      </c>
      <c r="H1951" s="14" t="s">
        <v>1</v>
      </c>
      <c r="I1951" s="61">
        <v>40.590000000000003</v>
      </c>
      <c r="J1951" s="12">
        <f t="shared" si="124"/>
        <v>0</v>
      </c>
      <c r="K1951" s="11">
        <f t="shared" si="122"/>
        <v>40.590000000000003</v>
      </c>
      <c r="L1951" s="70"/>
      <c r="M1951" s="9">
        <f t="shared" si="123"/>
        <v>3247.2000000000003</v>
      </c>
      <c r="N1951" s="9">
        <f t="shared" si="125"/>
        <v>3247.2</v>
      </c>
    </row>
    <row r="1952" spans="1:14" s="8" customFormat="1" ht="31.5">
      <c r="A1952" s="44" t="s">
        <v>3623</v>
      </c>
      <c r="C1952" s="47" t="s">
        <v>3623</v>
      </c>
      <c r="D1952" s="56" t="s">
        <v>3624</v>
      </c>
      <c r="E1952" s="13" t="s">
        <v>143</v>
      </c>
      <c r="F1952" s="13">
        <v>940</v>
      </c>
      <c r="G1952" s="13">
        <v>15</v>
      </c>
      <c r="H1952" s="14" t="s">
        <v>1</v>
      </c>
      <c r="I1952" s="61">
        <v>46.25</v>
      </c>
      <c r="J1952" s="12">
        <f t="shared" si="124"/>
        <v>0</v>
      </c>
      <c r="K1952" s="11">
        <f t="shared" si="122"/>
        <v>46.25</v>
      </c>
      <c r="L1952" s="70"/>
      <c r="M1952" s="9">
        <f t="shared" si="123"/>
        <v>3700</v>
      </c>
      <c r="N1952" s="9">
        <f t="shared" si="125"/>
        <v>3700</v>
      </c>
    </row>
    <row r="1953" spans="1:14" s="8" customFormat="1" ht="31.5">
      <c r="A1953" s="44" t="s">
        <v>3625</v>
      </c>
      <c r="C1953" s="47" t="s">
        <v>3625</v>
      </c>
      <c r="D1953" s="56" t="s">
        <v>3626</v>
      </c>
      <c r="E1953" s="13" t="s">
        <v>143</v>
      </c>
      <c r="F1953" s="13">
        <v>975</v>
      </c>
      <c r="G1953" s="13">
        <v>5</v>
      </c>
      <c r="H1953" s="14" t="s">
        <v>1</v>
      </c>
      <c r="I1953" s="61">
        <v>49.64</v>
      </c>
      <c r="J1953" s="12">
        <f t="shared" si="124"/>
        <v>0</v>
      </c>
      <c r="K1953" s="11">
        <f t="shared" si="122"/>
        <v>49.64</v>
      </c>
      <c r="L1953" s="70"/>
      <c r="M1953" s="9">
        <f t="shared" si="123"/>
        <v>3971.2000000000003</v>
      </c>
      <c r="N1953" s="9">
        <f t="shared" si="125"/>
        <v>3971.2</v>
      </c>
    </row>
    <row r="1954" spans="1:14" s="8" customFormat="1" ht="31.5">
      <c r="A1954" s="44" t="s">
        <v>3627</v>
      </c>
      <c r="C1954" s="47" t="s">
        <v>3627</v>
      </c>
      <c r="D1954" s="56" t="s">
        <v>3628</v>
      </c>
      <c r="E1954" s="13" t="s">
        <v>143</v>
      </c>
      <c r="F1954" s="13">
        <v>977</v>
      </c>
      <c r="G1954" s="13">
        <v>5</v>
      </c>
      <c r="H1954" s="14" t="s">
        <v>1</v>
      </c>
      <c r="I1954" s="61">
        <v>50.04</v>
      </c>
      <c r="J1954" s="12">
        <f t="shared" si="124"/>
        <v>0</v>
      </c>
      <c r="K1954" s="11">
        <f t="shared" si="122"/>
        <v>50.04</v>
      </c>
      <c r="L1954" s="70"/>
      <c r="M1954" s="9">
        <f t="shared" si="123"/>
        <v>4003.2000000000003</v>
      </c>
      <c r="N1954" s="9">
        <f t="shared" si="125"/>
        <v>4003.2</v>
      </c>
    </row>
    <row r="1955" spans="1:14" s="8" customFormat="1" ht="31.5">
      <c r="A1955" s="44" t="s">
        <v>2841</v>
      </c>
      <c r="C1955" s="47" t="s">
        <v>2841</v>
      </c>
      <c r="D1955" s="56" t="s">
        <v>3629</v>
      </c>
      <c r="E1955" s="13" t="s">
        <v>143</v>
      </c>
      <c r="F1955" s="13">
        <v>1160</v>
      </c>
      <c r="G1955" s="13">
        <v>5</v>
      </c>
      <c r="H1955" s="14" t="s">
        <v>1</v>
      </c>
      <c r="I1955" s="61">
        <v>77.69</v>
      </c>
      <c r="J1955" s="12">
        <f t="shared" si="124"/>
        <v>0</v>
      </c>
      <c r="K1955" s="11">
        <f t="shared" si="122"/>
        <v>77.69</v>
      </c>
      <c r="L1955" s="70"/>
      <c r="M1955" s="9">
        <f t="shared" si="123"/>
        <v>6215.2</v>
      </c>
      <c r="N1955" s="9">
        <f t="shared" si="125"/>
        <v>6215.2</v>
      </c>
    </row>
    <row r="1956" spans="1:14" s="8" customFormat="1" ht="31.5">
      <c r="A1956" s="44" t="s">
        <v>3630</v>
      </c>
      <c r="C1956" s="47" t="s">
        <v>3630</v>
      </c>
      <c r="D1956" s="56" t="s">
        <v>3631</v>
      </c>
      <c r="E1956" s="13" t="s">
        <v>143</v>
      </c>
      <c r="F1956" s="13">
        <v>1163</v>
      </c>
      <c r="G1956" s="13">
        <v>5</v>
      </c>
      <c r="H1956" s="14" t="s">
        <v>1</v>
      </c>
      <c r="I1956" s="61">
        <v>80.84</v>
      </c>
      <c r="J1956" s="12">
        <f t="shared" si="124"/>
        <v>0</v>
      </c>
      <c r="K1956" s="11">
        <f t="shared" si="122"/>
        <v>80.84</v>
      </c>
      <c r="L1956" s="70"/>
      <c r="M1956" s="9">
        <f t="shared" si="123"/>
        <v>6467.2</v>
      </c>
      <c r="N1956" s="9">
        <f t="shared" si="125"/>
        <v>6467.2</v>
      </c>
    </row>
    <row r="1957" spans="1:14" s="8" customFormat="1" ht="31.5">
      <c r="A1957" s="44" t="s">
        <v>3632</v>
      </c>
      <c r="C1957" s="47" t="s">
        <v>3632</v>
      </c>
      <c r="D1957" s="56" t="s">
        <v>3633</v>
      </c>
      <c r="E1957" s="13" t="s">
        <v>143</v>
      </c>
      <c r="F1957" s="13">
        <v>1281.5</v>
      </c>
      <c r="G1957" s="13">
        <v>5</v>
      </c>
      <c r="H1957" s="14" t="s">
        <v>1</v>
      </c>
      <c r="I1957" s="61">
        <v>91.73</v>
      </c>
      <c r="J1957" s="12">
        <f t="shared" si="124"/>
        <v>0</v>
      </c>
      <c r="K1957" s="11">
        <f t="shared" si="122"/>
        <v>91.73</v>
      </c>
      <c r="L1957" s="70"/>
      <c r="M1957" s="9">
        <f t="shared" si="123"/>
        <v>7338.4000000000005</v>
      </c>
      <c r="N1957" s="9">
        <f t="shared" si="125"/>
        <v>7338.4</v>
      </c>
    </row>
    <row r="1958" spans="1:14" s="8" customFormat="1" ht="31.5">
      <c r="A1958" s="44" t="s">
        <v>3634</v>
      </c>
      <c r="C1958" s="47" t="s">
        <v>3634</v>
      </c>
      <c r="D1958" s="56" t="s">
        <v>3635</v>
      </c>
      <c r="E1958" s="13" t="s">
        <v>143</v>
      </c>
      <c r="F1958" s="13">
        <v>1395</v>
      </c>
      <c r="G1958" s="13">
        <v>3</v>
      </c>
      <c r="H1958" s="14" t="s">
        <v>1</v>
      </c>
      <c r="I1958" s="61">
        <v>98.570000000000007</v>
      </c>
      <c r="J1958" s="12">
        <f t="shared" si="124"/>
        <v>0</v>
      </c>
      <c r="K1958" s="11">
        <f t="shared" si="122"/>
        <v>98.570000000000007</v>
      </c>
      <c r="L1958" s="70"/>
      <c r="M1958" s="9">
        <f t="shared" si="123"/>
        <v>7885.6</v>
      </c>
      <c r="N1958" s="9">
        <f t="shared" si="125"/>
        <v>7885.6</v>
      </c>
    </row>
    <row r="1959" spans="1:14" s="8" customFormat="1" ht="31.5">
      <c r="A1959" s="44" t="s">
        <v>2842</v>
      </c>
      <c r="C1959" s="47" t="s">
        <v>2842</v>
      </c>
      <c r="D1959" s="56" t="s">
        <v>3636</v>
      </c>
      <c r="E1959" s="13" t="s">
        <v>143</v>
      </c>
      <c r="F1959" s="13">
        <v>2307</v>
      </c>
      <c r="G1959" s="13">
        <v>3</v>
      </c>
      <c r="H1959" s="14" t="s">
        <v>1</v>
      </c>
      <c r="I1959" s="61">
        <v>145.28</v>
      </c>
      <c r="J1959" s="12">
        <f t="shared" si="124"/>
        <v>0</v>
      </c>
      <c r="K1959" s="11">
        <f t="shared" si="122"/>
        <v>145.28</v>
      </c>
      <c r="L1959" s="70"/>
      <c r="M1959" s="9">
        <f t="shared" si="123"/>
        <v>11622.4</v>
      </c>
      <c r="N1959" s="9">
        <f t="shared" si="125"/>
        <v>11622.4</v>
      </c>
    </row>
    <row r="1960" spans="1:14" s="8" customFormat="1" ht="31.5">
      <c r="A1960" s="44" t="s">
        <v>3637</v>
      </c>
      <c r="C1960" s="47" t="s">
        <v>3637</v>
      </c>
      <c r="D1960" s="56" t="s">
        <v>3638</v>
      </c>
      <c r="E1960" s="13" t="s">
        <v>143</v>
      </c>
      <c r="F1960" s="13">
        <v>333</v>
      </c>
      <c r="G1960" s="13">
        <v>25</v>
      </c>
      <c r="H1960" s="14" t="s">
        <v>1</v>
      </c>
      <c r="I1960" s="61">
        <v>18.650000000000002</v>
      </c>
      <c r="J1960" s="12">
        <f t="shared" si="124"/>
        <v>0</v>
      </c>
      <c r="K1960" s="11">
        <f t="shared" si="122"/>
        <v>18.650000000000002</v>
      </c>
      <c r="L1960" s="70"/>
      <c r="M1960" s="9">
        <f t="shared" si="123"/>
        <v>1492</v>
      </c>
      <c r="N1960" s="9">
        <f t="shared" si="125"/>
        <v>1492</v>
      </c>
    </row>
    <row r="1961" spans="1:14" s="8" customFormat="1" ht="31.5">
      <c r="A1961" s="44" t="s">
        <v>3639</v>
      </c>
      <c r="C1961" s="47" t="s">
        <v>3639</v>
      </c>
      <c r="D1961" s="56" t="s">
        <v>3640</v>
      </c>
      <c r="E1961" s="13" t="s">
        <v>143</v>
      </c>
      <c r="F1961" s="13">
        <v>335</v>
      </c>
      <c r="G1961" s="13">
        <v>25</v>
      </c>
      <c r="H1961" s="14" t="s">
        <v>1</v>
      </c>
      <c r="I1961" s="61">
        <v>19.080000000000002</v>
      </c>
      <c r="J1961" s="12">
        <f t="shared" si="124"/>
        <v>0</v>
      </c>
      <c r="K1961" s="11">
        <f t="shared" si="122"/>
        <v>19.080000000000002</v>
      </c>
      <c r="L1961" s="70"/>
      <c r="M1961" s="9">
        <f t="shared" si="123"/>
        <v>1526.4</v>
      </c>
      <c r="N1961" s="9">
        <f t="shared" si="125"/>
        <v>1526.4</v>
      </c>
    </row>
    <row r="1962" spans="1:14" s="8" customFormat="1" ht="31.5">
      <c r="A1962" s="44" t="s">
        <v>3641</v>
      </c>
      <c r="C1962" s="47" t="s">
        <v>3641</v>
      </c>
      <c r="D1962" s="56" t="s">
        <v>3642</v>
      </c>
      <c r="E1962" s="13" t="s">
        <v>143</v>
      </c>
      <c r="F1962" s="13">
        <v>337</v>
      </c>
      <c r="G1962" s="13">
        <v>25</v>
      </c>
      <c r="H1962" s="14" t="s">
        <v>1</v>
      </c>
      <c r="I1962" s="61">
        <v>19.3</v>
      </c>
      <c r="J1962" s="12">
        <f t="shared" si="124"/>
        <v>0</v>
      </c>
      <c r="K1962" s="11">
        <f t="shared" si="122"/>
        <v>19.3</v>
      </c>
      <c r="L1962" s="70"/>
      <c r="M1962" s="9">
        <f t="shared" si="123"/>
        <v>1544</v>
      </c>
      <c r="N1962" s="9">
        <f t="shared" si="125"/>
        <v>1544</v>
      </c>
    </row>
    <row r="1963" spans="1:14" s="8" customFormat="1" ht="31.5">
      <c r="A1963" s="44" t="s">
        <v>3643</v>
      </c>
      <c r="C1963" s="47" t="s">
        <v>3643</v>
      </c>
      <c r="D1963" s="56" t="s">
        <v>3644</v>
      </c>
      <c r="E1963" s="13" t="s">
        <v>143</v>
      </c>
      <c r="F1963" s="13">
        <v>367</v>
      </c>
      <c r="G1963" s="13">
        <v>25</v>
      </c>
      <c r="H1963" s="14" t="s">
        <v>1</v>
      </c>
      <c r="I1963" s="61">
        <v>20.240000000000002</v>
      </c>
      <c r="J1963" s="12">
        <f t="shared" si="124"/>
        <v>0</v>
      </c>
      <c r="K1963" s="11">
        <f t="shared" si="122"/>
        <v>20.240000000000002</v>
      </c>
      <c r="L1963" s="70"/>
      <c r="M1963" s="9">
        <f t="shared" si="123"/>
        <v>1619.2</v>
      </c>
      <c r="N1963" s="9">
        <f t="shared" si="125"/>
        <v>1619.2</v>
      </c>
    </row>
    <row r="1964" spans="1:14" s="8" customFormat="1" ht="31.5">
      <c r="A1964" s="44" t="s">
        <v>3645</v>
      </c>
      <c r="C1964" s="47" t="s">
        <v>3645</v>
      </c>
      <c r="D1964" s="56" t="s">
        <v>3646</v>
      </c>
      <c r="E1964" s="13" t="s">
        <v>143</v>
      </c>
      <c r="F1964" s="13">
        <v>368</v>
      </c>
      <c r="G1964" s="13">
        <v>25</v>
      </c>
      <c r="H1964" s="14" t="s">
        <v>1</v>
      </c>
      <c r="I1964" s="61">
        <v>23.38</v>
      </c>
      <c r="J1964" s="12">
        <f t="shared" si="124"/>
        <v>0</v>
      </c>
      <c r="K1964" s="11">
        <f t="shared" si="122"/>
        <v>23.38</v>
      </c>
      <c r="L1964" s="70"/>
      <c r="M1964" s="9">
        <f t="shared" si="123"/>
        <v>1870.4</v>
      </c>
      <c r="N1964" s="9">
        <f t="shared" si="125"/>
        <v>1870.4</v>
      </c>
    </row>
    <row r="1965" spans="1:14" s="8" customFormat="1" ht="31.5">
      <c r="A1965" s="44" t="s">
        <v>3647</v>
      </c>
      <c r="C1965" s="47" t="s">
        <v>3647</v>
      </c>
      <c r="D1965" s="56" t="s">
        <v>3648</v>
      </c>
      <c r="E1965" s="13" t="s">
        <v>143</v>
      </c>
      <c r="F1965" s="13">
        <v>368</v>
      </c>
      <c r="G1965" s="13">
        <v>25</v>
      </c>
      <c r="H1965" s="14" t="s">
        <v>1</v>
      </c>
      <c r="I1965" s="61">
        <v>23.45</v>
      </c>
      <c r="J1965" s="12">
        <f t="shared" si="124"/>
        <v>0</v>
      </c>
      <c r="K1965" s="11">
        <f t="shared" si="122"/>
        <v>23.45</v>
      </c>
      <c r="L1965" s="70"/>
      <c r="M1965" s="9">
        <f t="shared" si="123"/>
        <v>1876</v>
      </c>
      <c r="N1965" s="9">
        <f t="shared" si="125"/>
        <v>1876</v>
      </c>
    </row>
    <row r="1966" spans="1:14" s="8" customFormat="1" ht="31.5">
      <c r="A1966" s="44" t="s">
        <v>3649</v>
      </c>
      <c r="C1966" s="47" t="s">
        <v>3649</v>
      </c>
      <c r="D1966" s="56" t="s">
        <v>3650</v>
      </c>
      <c r="E1966" s="13" t="s">
        <v>143</v>
      </c>
      <c r="F1966" s="13">
        <v>405</v>
      </c>
      <c r="G1966" s="13">
        <v>25</v>
      </c>
      <c r="H1966" s="14" t="s">
        <v>1</v>
      </c>
      <c r="I1966" s="61">
        <v>24.150000000000002</v>
      </c>
      <c r="J1966" s="12">
        <f t="shared" si="124"/>
        <v>0</v>
      </c>
      <c r="K1966" s="11">
        <f t="shared" si="122"/>
        <v>24.150000000000002</v>
      </c>
      <c r="L1966" s="70"/>
      <c r="M1966" s="9">
        <f t="shared" si="123"/>
        <v>1932</v>
      </c>
      <c r="N1966" s="9">
        <f t="shared" si="125"/>
        <v>1932</v>
      </c>
    </row>
    <row r="1967" spans="1:14" s="8" customFormat="1" ht="31.5">
      <c r="A1967" s="44" t="s">
        <v>3651</v>
      </c>
      <c r="C1967" s="47" t="s">
        <v>3651</v>
      </c>
      <c r="D1967" s="56" t="s">
        <v>3652</v>
      </c>
      <c r="E1967" s="13" t="s">
        <v>143</v>
      </c>
      <c r="F1967" s="13">
        <v>405</v>
      </c>
      <c r="G1967" s="13">
        <v>25</v>
      </c>
      <c r="H1967" s="14" t="s">
        <v>1</v>
      </c>
      <c r="I1967" s="61">
        <v>25.23</v>
      </c>
      <c r="J1967" s="12">
        <f t="shared" si="124"/>
        <v>0</v>
      </c>
      <c r="K1967" s="11">
        <f t="shared" si="122"/>
        <v>25.23</v>
      </c>
      <c r="L1967" s="70"/>
      <c r="M1967" s="9">
        <f t="shared" si="123"/>
        <v>2018.4</v>
      </c>
      <c r="N1967" s="9">
        <f t="shared" si="125"/>
        <v>2018.4</v>
      </c>
    </row>
    <row r="1968" spans="1:14" s="8" customFormat="1" ht="31.5">
      <c r="A1968" s="44" t="s">
        <v>3653</v>
      </c>
      <c r="C1968" s="47" t="s">
        <v>3653</v>
      </c>
      <c r="D1968" s="56" t="s">
        <v>3654</v>
      </c>
      <c r="E1968" s="13" t="s">
        <v>143</v>
      </c>
      <c r="F1968" s="13">
        <v>466</v>
      </c>
      <c r="G1968" s="13">
        <v>25</v>
      </c>
      <c r="H1968" s="14" t="s">
        <v>1</v>
      </c>
      <c r="I1968" s="61">
        <v>28.47</v>
      </c>
      <c r="J1968" s="12">
        <f t="shared" si="124"/>
        <v>0</v>
      </c>
      <c r="K1968" s="11">
        <f t="shared" si="122"/>
        <v>28.47</v>
      </c>
      <c r="L1968" s="70"/>
      <c r="M1968" s="9">
        <f t="shared" si="123"/>
        <v>2277.6</v>
      </c>
      <c r="N1968" s="9">
        <f t="shared" si="125"/>
        <v>2277.6</v>
      </c>
    </row>
    <row r="1969" spans="1:14" s="8" customFormat="1" ht="31.5">
      <c r="A1969" s="44" t="s">
        <v>3655</v>
      </c>
      <c r="C1969" s="47" t="s">
        <v>3655</v>
      </c>
      <c r="D1969" s="56" t="s">
        <v>3656</v>
      </c>
      <c r="E1969" s="13" t="s">
        <v>143</v>
      </c>
      <c r="F1969" s="13">
        <v>464</v>
      </c>
      <c r="G1969" s="13">
        <v>25</v>
      </c>
      <c r="H1969" s="14" t="s">
        <v>1</v>
      </c>
      <c r="I1969" s="61">
        <v>28.61</v>
      </c>
      <c r="J1969" s="12">
        <f t="shared" si="124"/>
        <v>0</v>
      </c>
      <c r="K1969" s="11">
        <f t="shared" si="122"/>
        <v>28.61</v>
      </c>
      <c r="L1969" s="70"/>
      <c r="M1969" s="9">
        <f t="shared" si="123"/>
        <v>2288.8000000000002</v>
      </c>
      <c r="N1969" s="9">
        <f t="shared" si="125"/>
        <v>2288.8000000000002</v>
      </c>
    </row>
    <row r="1970" spans="1:14" s="8" customFormat="1" ht="31.5">
      <c r="A1970" s="44" t="s">
        <v>3657</v>
      </c>
      <c r="C1970" s="47" t="s">
        <v>3657</v>
      </c>
      <c r="D1970" s="56" t="s">
        <v>3658</v>
      </c>
      <c r="E1970" s="13" t="s">
        <v>143</v>
      </c>
      <c r="F1970" s="13">
        <v>818</v>
      </c>
      <c r="G1970" s="13">
        <v>15</v>
      </c>
      <c r="H1970" s="14" t="s">
        <v>1</v>
      </c>
      <c r="I1970" s="61">
        <v>35.57</v>
      </c>
      <c r="J1970" s="12">
        <f t="shared" si="124"/>
        <v>0</v>
      </c>
      <c r="K1970" s="11">
        <f t="shared" si="122"/>
        <v>35.57</v>
      </c>
      <c r="L1970" s="70"/>
      <c r="M1970" s="9">
        <f t="shared" si="123"/>
        <v>2845.6</v>
      </c>
      <c r="N1970" s="9">
        <f t="shared" si="125"/>
        <v>2845.6</v>
      </c>
    </row>
    <row r="1971" spans="1:14" s="8" customFormat="1" ht="31.5">
      <c r="A1971" s="44" t="s">
        <v>3659</v>
      </c>
      <c r="C1971" s="47" t="s">
        <v>3659</v>
      </c>
      <c r="D1971" s="56" t="s">
        <v>3660</v>
      </c>
      <c r="E1971" s="13" t="s">
        <v>143</v>
      </c>
      <c r="F1971" s="13">
        <v>818</v>
      </c>
      <c r="G1971" s="13">
        <v>15</v>
      </c>
      <c r="H1971" s="14" t="s">
        <v>1</v>
      </c>
      <c r="I1971" s="61">
        <v>36</v>
      </c>
      <c r="J1971" s="12">
        <f t="shared" si="124"/>
        <v>0</v>
      </c>
      <c r="K1971" s="11">
        <f t="shared" si="122"/>
        <v>36</v>
      </c>
      <c r="L1971" s="70"/>
      <c r="M1971" s="9">
        <f t="shared" si="123"/>
        <v>2880</v>
      </c>
      <c r="N1971" s="9">
        <f t="shared" si="125"/>
        <v>2880</v>
      </c>
    </row>
    <row r="1972" spans="1:14" s="8" customFormat="1" ht="31.5">
      <c r="A1972" s="44" t="s">
        <v>3661</v>
      </c>
      <c r="C1972" s="47" t="s">
        <v>3661</v>
      </c>
      <c r="D1972" s="56" t="s">
        <v>3662</v>
      </c>
      <c r="E1972" s="13" t="s">
        <v>143</v>
      </c>
      <c r="F1972" s="13">
        <v>819</v>
      </c>
      <c r="G1972" s="13">
        <v>15</v>
      </c>
      <c r="H1972" s="14" t="s">
        <v>1</v>
      </c>
      <c r="I1972" s="61">
        <v>39.050000000000004</v>
      </c>
      <c r="J1972" s="12">
        <f t="shared" si="124"/>
        <v>0</v>
      </c>
      <c r="K1972" s="11">
        <f t="shared" si="122"/>
        <v>39.050000000000004</v>
      </c>
      <c r="L1972" s="70"/>
      <c r="M1972" s="9">
        <f t="shared" si="123"/>
        <v>3124</v>
      </c>
      <c r="N1972" s="9">
        <f t="shared" si="125"/>
        <v>3124</v>
      </c>
    </row>
    <row r="1973" spans="1:14" s="8" customFormat="1" ht="31.5">
      <c r="A1973" s="44" t="s">
        <v>3663</v>
      </c>
      <c r="C1973" s="47" t="s">
        <v>3663</v>
      </c>
      <c r="D1973" s="56" t="s">
        <v>3664</v>
      </c>
      <c r="E1973" s="13" t="s">
        <v>143</v>
      </c>
      <c r="F1973" s="13">
        <v>989</v>
      </c>
      <c r="G1973" s="13">
        <v>5</v>
      </c>
      <c r="H1973" s="14" t="s">
        <v>1</v>
      </c>
      <c r="I1973" s="61">
        <v>49.25</v>
      </c>
      <c r="J1973" s="12">
        <f t="shared" si="124"/>
        <v>0</v>
      </c>
      <c r="K1973" s="11">
        <f t="shared" si="122"/>
        <v>49.25</v>
      </c>
      <c r="L1973" s="70"/>
      <c r="M1973" s="9">
        <f t="shared" si="123"/>
        <v>3940</v>
      </c>
      <c r="N1973" s="9">
        <f t="shared" si="125"/>
        <v>3940</v>
      </c>
    </row>
    <row r="1974" spans="1:14" s="8" customFormat="1" ht="31.5">
      <c r="A1974" s="44" t="s">
        <v>3665</v>
      </c>
      <c r="C1974" s="47" t="s">
        <v>3665</v>
      </c>
      <c r="D1974" s="56" t="s">
        <v>3666</v>
      </c>
      <c r="E1974" s="13" t="s">
        <v>143</v>
      </c>
      <c r="F1974" s="13">
        <v>1068</v>
      </c>
      <c r="G1974" s="13">
        <v>5</v>
      </c>
      <c r="H1974" s="14" t="s">
        <v>1</v>
      </c>
      <c r="I1974" s="61">
        <v>54.7</v>
      </c>
      <c r="J1974" s="12">
        <f t="shared" si="124"/>
        <v>0</v>
      </c>
      <c r="K1974" s="11">
        <f t="shared" si="122"/>
        <v>54.7</v>
      </c>
      <c r="L1974" s="70"/>
      <c r="M1974" s="9">
        <f t="shared" si="123"/>
        <v>4376</v>
      </c>
      <c r="N1974" s="9">
        <f t="shared" si="125"/>
        <v>4376</v>
      </c>
    </row>
    <row r="1975" spans="1:14" s="8" customFormat="1" ht="31.5">
      <c r="A1975" s="44" t="s">
        <v>3667</v>
      </c>
      <c r="C1975" s="47" t="s">
        <v>3667</v>
      </c>
      <c r="D1975" s="56" t="s">
        <v>3668</v>
      </c>
      <c r="E1975" s="13" t="s">
        <v>143</v>
      </c>
      <c r="F1975" s="13">
        <v>1062</v>
      </c>
      <c r="G1975" s="13">
        <v>5</v>
      </c>
      <c r="H1975" s="14" t="s">
        <v>1</v>
      </c>
      <c r="I1975" s="61">
        <v>56.120000000000005</v>
      </c>
      <c r="J1975" s="12">
        <f t="shared" si="124"/>
        <v>0</v>
      </c>
      <c r="K1975" s="11">
        <f t="shared" si="122"/>
        <v>56.120000000000005</v>
      </c>
      <c r="L1975" s="70"/>
      <c r="M1975" s="9">
        <f t="shared" si="123"/>
        <v>4489.6000000000004</v>
      </c>
      <c r="N1975" s="9">
        <f t="shared" si="125"/>
        <v>4489.6000000000004</v>
      </c>
    </row>
    <row r="1976" spans="1:14" s="8" customFormat="1" ht="31.5">
      <c r="A1976" s="44" t="s">
        <v>3669</v>
      </c>
      <c r="C1976" s="47" t="s">
        <v>3669</v>
      </c>
      <c r="D1976" s="56" t="s">
        <v>3670</v>
      </c>
      <c r="E1976" s="13" t="s">
        <v>143</v>
      </c>
      <c r="F1976" s="13">
        <v>1080</v>
      </c>
      <c r="G1976" s="13">
        <v>5</v>
      </c>
      <c r="H1976" s="14" t="s">
        <v>1</v>
      </c>
      <c r="I1976" s="61">
        <v>87</v>
      </c>
      <c r="J1976" s="12">
        <f t="shared" si="124"/>
        <v>0</v>
      </c>
      <c r="K1976" s="11">
        <f t="shared" si="122"/>
        <v>87</v>
      </c>
      <c r="L1976" s="70"/>
      <c r="M1976" s="9">
        <f t="shared" si="123"/>
        <v>6960</v>
      </c>
      <c r="N1976" s="9">
        <f t="shared" si="125"/>
        <v>6960</v>
      </c>
    </row>
    <row r="1977" spans="1:14" s="8" customFormat="1" ht="31.5">
      <c r="A1977" s="44" t="s">
        <v>3671</v>
      </c>
      <c r="C1977" s="47" t="s">
        <v>3671</v>
      </c>
      <c r="D1977" s="56" t="s">
        <v>3672</v>
      </c>
      <c r="E1977" s="13" t="s">
        <v>143</v>
      </c>
      <c r="F1977" s="13">
        <v>1293.5</v>
      </c>
      <c r="G1977" s="13">
        <v>2</v>
      </c>
      <c r="H1977" s="14" t="s">
        <v>1</v>
      </c>
      <c r="I1977" s="61">
        <v>89.19</v>
      </c>
      <c r="J1977" s="12">
        <f t="shared" si="124"/>
        <v>0</v>
      </c>
      <c r="K1977" s="11">
        <f t="shared" si="122"/>
        <v>89.19</v>
      </c>
      <c r="L1977" s="70"/>
      <c r="M1977" s="9">
        <f t="shared" si="123"/>
        <v>7135.2</v>
      </c>
      <c r="N1977" s="9">
        <f t="shared" si="125"/>
        <v>7135.2</v>
      </c>
    </row>
    <row r="1978" spans="1:14" s="8" customFormat="1" ht="31.5">
      <c r="A1978" s="44" t="s">
        <v>3673</v>
      </c>
      <c r="C1978" s="47" t="s">
        <v>3673</v>
      </c>
      <c r="D1978" s="56" t="s">
        <v>3674</v>
      </c>
      <c r="E1978" s="13" t="s">
        <v>143</v>
      </c>
      <c r="F1978" s="13">
        <v>1308.5</v>
      </c>
      <c r="G1978" s="13">
        <v>2</v>
      </c>
      <c r="H1978" s="14" t="s">
        <v>1</v>
      </c>
      <c r="I1978" s="61">
        <v>100.16</v>
      </c>
      <c r="J1978" s="12">
        <f t="shared" si="124"/>
        <v>0</v>
      </c>
      <c r="K1978" s="11">
        <f t="shared" si="122"/>
        <v>100.16</v>
      </c>
      <c r="L1978" s="70"/>
      <c r="M1978" s="9">
        <f t="shared" si="123"/>
        <v>8012.8</v>
      </c>
      <c r="N1978" s="9">
        <f t="shared" si="125"/>
        <v>8012.8</v>
      </c>
    </row>
    <row r="1979" spans="1:14" s="8" customFormat="1" ht="31.5">
      <c r="A1979" s="44" t="s">
        <v>2869</v>
      </c>
      <c r="C1979" s="47" t="s">
        <v>2869</v>
      </c>
      <c r="D1979" s="56" t="s">
        <v>3675</v>
      </c>
      <c r="E1979" s="13" t="s">
        <v>143</v>
      </c>
      <c r="F1979" s="13">
        <v>1375</v>
      </c>
      <c r="G1979" s="13">
        <v>2</v>
      </c>
      <c r="H1979" s="14" t="s">
        <v>1</v>
      </c>
      <c r="I1979" s="61">
        <v>99.8</v>
      </c>
      <c r="J1979" s="12">
        <f t="shared" si="124"/>
        <v>0</v>
      </c>
      <c r="K1979" s="11">
        <f t="shared" si="122"/>
        <v>99.8</v>
      </c>
      <c r="L1979" s="70"/>
      <c r="M1979" s="9">
        <f t="shared" si="123"/>
        <v>7984</v>
      </c>
      <c r="N1979" s="9">
        <f t="shared" si="125"/>
        <v>7984</v>
      </c>
    </row>
    <row r="1980" spans="1:14" s="8" customFormat="1" ht="31.5">
      <c r="A1980" s="44" t="s">
        <v>3676</v>
      </c>
      <c r="C1980" s="47" t="s">
        <v>3676</v>
      </c>
      <c r="D1980" s="56" t="s">
        <v>3677</v>
      </c>
      <c r="E1980" s="13" t="s">
        <v>143</v>
      </c>
      <c r="F1980" s="13">
        <v>1551</v>
      </c>
      <c r="G1980" s="13">
        <v>2</v>
      </c>
      <c r="H1980" s="14" t="s">
        <v>1</v>
      </c>
      <c r="I1980" s="61">
        <v>105.17</v>
      </c>
      <c r="J1980" s="12">
        <f t="shared" si="124"/>
        <v>0</v>
      </c>
      <c r="K1980" s="11">
        <f t="shared" si="122"/>
        <v>105.17</v>
      </c>
      <c r="L1980" s="70"/>
      <c r="M1980" s="9">
        <f t="shared" si="123"/>
        <v>8413.6</v>
      </c>
      <c r="N1980" s="9">
        <f t="shared" si="125"/>
        <v>8413.6</v>
      </c>
    </row>
    <row r="1981" spans="1:14" s="8" customFormat="1" ht="31.5">
      <c r="A1981" s="44" t="s">
        <v>2870</v>
      </c>
      <c r="C1981" s="47" t="s">
        <v>2870</v>
      </c>
      <c r="D1981" s="56" t="s">
        <v>3678</v>
      </c>
      <c r="E1981" s="13" t="s">
        <v>143</v>
      </c>
      <c r="F1981" s="13">
        <v>2630</v>
      </c>
      <c r="G1981" s="13">
        <v>2</v>
      </c>
      <c r="H1981" s="14" t="s">
        <v>1</v>
      </c>
      <c r="I1981" s="61">
        <v>154.47</v>
      </c>
      <c r="J1981" s="12">
        <f t="shared" si="124"/>
        <v>0</v>
      </c>
      <c r="K1981" s="11">
        <f t="shared" si="122"/>
        <v>154.47</v>
      </c>
      <c r="L1981" s="70"/>
      <c r="M1981" s="9">
        <f t="shared" si="123"/>
        <v>12357.6</v>
      </c>
      <c r="N1981" s="9">
        <f t="shared" si="125"/>
        <v>12357.6</v>
      </c>
    </row>
    <row r="1982" spans="1:14" s="8" customFormat="1" ht="31.5">
      <c r="A1982" s="44" t="s">
        <v>2871</v>
      </c>
      <c r="C1982" s="47" t="s">
        <v>2871</v>
      </c>
      <c r="D1982" s="56" t="s">
        <v>3679</v>
      </c>
      <c r="E1982" s="13" t="s">
        <v>143</v>
      </c>
      <c r="F1982" s="13">
        <v>2906</v>
      </c>
      <c r="G1982" s="13">
        <v>2</v>
      </c>
      <c r="H1982" s="14" t="s">
        <v>1</v>
      </c>
      <c r="I1982" s="61">
        <v>185.48</v>
      </c>
      <c r="J1982" s="12">
        <f t="shared" si="124"/>
        <v>0</v>
      </c>
      <c r="K1982" s="11">
        <f t="shared" si="122"/>
        <v>185.48</v>
      </c>
      <c r="L1982" s="70"/>
      <c r="M1982" s="9">
        <f t="shared" si="123"/>
        <v>14838.4</v>
      </c>
      <c r="N1982" s="9">
        <f t="shared" si="125"/>
        <v>14838.4</v>
      </c>
    </row>
    <row r="1983" spans="1:14" s="8" customFormat="1" ht="31.5">
      <c r="A1983" s="44" t="s">
        <v>3027</v>
      </c>
      <c r="C1983" s="47" t="s">
        <v>3027</v>
      </c>
      <c r="D1983" s="56" t="s">
        <v>3028</v>
      </c>
      <c r="E1983" s="13" t="s">
        <v>143</v>
      </c>
      <c r="F1983" s="13">
        <v>80</v>
      </c>
      <c r="G1983" s="13">
        <v>50</v>
      </c>
      <c r="H1983" s="14"/>
      <c r="I1983" s="61">
        <v>4.78</v>
      </c>
      <c r="J1983" s="12">
        <f t="shared" si="124"/>
        <v>0</v>
      </c>
      <c r="K1983" s="11">
        <f t="shared" si="122"/>
        <v>4.78</v>
      </c>
      <c r="L1983" s="70"/>
      <c r="M1983" s="9">
        <f t="shared" si="123"/>
        <v>382.40000000000003</v>
      </c>
      <c r="N1983" s="9">
        <f t="shared" si="125"/>
        <v>382.4</v>
      </c>
    </row>
    <row r="1984" spans="1:14" s="8" customFormat="1" ht="31.5">
      <c r="A1984" s="44" t="s">
        <v>3029</v>
      </c>
      <c r="C1984" s="47" t="s">
        <v>3029</v>
      </c>
      <c r="D1984" s="56" t="s">
        <v>3030</v>
      </c>
      <c r="E1984" s="13" t="s">
        <v>143</v>
      </c>
      <c r="F1984" s="13">
        <v>87</v>
      </c>
      <c r="G1984" s="13">
        <v>50</v>
      </c>
      <c r="H1984" s="14"/>
      <c r="I1984" s="61">
        <v>5.3</v>
      </c>
      <c r="J1984" s="12">
        <f t="shared" si="124"/>
        <v>0</v>
      </c>
      <c r="K1984" s="11">
        <f t="shared" si="122"/>
        <v>5.3</v>
      </c>
      <c r="L1984" s="70"/>
      <c r="M1984" s="9">
        <f t="shared" si="123"/>
        <v>424</v>
      </c>
      <c r="N1984" s="9">
        <f t="shared" si="125"/>
        <v>424</v>
      </c>
    </row>
    <row r="1985" spans="1:14" s="8" customFormat="1" ht="31.5">
      <c r="A1985" s="44" t="s">
        <v>3031</v>
      </c>
      <c r="C1985" s="47" t="s">
        <v>3031</v>
      </c>
      <c r="D1985" s="56" t="s">
        <v>3032</v>
      </c>
      <c r="E1985" s="13" t="s">
        <v>143</v>
      </c>
      <c r="F1985" s="13">
        <v>88</v>
      </c>
      <c r="G1985" s="13">
        <v>50</v>
      </c>
      <c r="H1985" s="14"/>
      <c r="I1985" s="61">
        <v>5.45</v>
      </c>
      <c r="J1985" s="12">
        <f t="shared" si="124"/>
        <v>0</v>
      </c>
      <c r="K1985" s="11">
        <f t="shared" si="122"/>
        <v>5.45</v>
      </c>
      <c r="L1985" s="70"/>
      <c r="M1985" s="9">
        <f t="shared" si="123"/>
        <v>436</v>
      </c>
      <c r="N1985" s="9">
        <f t="shared" si="125"/>
        <v>436</v>
      </c>
    </row>
    <row r="1986" spans="1:14" s="8" customFormat="1" ht="31.5">
      <c r="A1986" s="44" t="s">
        <v>3033</v>
      </c>
      <c r="C1986" s="47" t="s">
        <v>3033</v>
      </c>
      <c r="D1986" s="56" t="s">
        <v>3034</v>
      </c>
      <c r="E1986" s="13" t="s">
        <v>143</v>
      </c>
      <c r="F1986" s="13">
        <v>89</v>
      </c>
      <c r="G1986" s="13">
        <v>50</v>
      </c>
      <c r="H1986" s="14"/>
      <c r="I1986" s="61">
        <v>5.71</v>
      </c>
      <c r="J1986" s="12">
        <f t="shared" si="124"/>
        <v>0</v>
      </c>
      <c r="K1986" s="11">
        <f t="shared" si="122"/>
        <v>5.71</v>
      </c>
      <c r="L1986" s="70"/>
      <c r="M1986" s="9">
        <f t="shared" si="123"/>
        <v>456.8</v>
      </c>
      <c r="N1986" s="9">
        <f t="shared" si="125"/>
        <v>456.8</v>
      </c>
    </row>
    <row r="1987" spans="1:14" s="8" customFormat="1" ht="31.5">
      <c r="A1987" s="44" t="s">
        <v>3035</v>
      </c>
      <c r="C1987" s="47" t="s">
        <v>3035</v>
      </c>
      <c r="D1987" s="56" t="s">
        <v>3036</v>
      </c>
      <c r="E1987" s="13" t="s">
        <v>143</v>
      </c>
      <c r="F1987" s="13">
        <v>95</v>
      </c>
      <c r="G1987" s="13">
        <v>50</v>
      </c>
      <c r="H1987" s="14"/>
      <c r="I1987" s="61">
        <v>6.34</v>
      </c>
      <c r="J1987" s="12">
        <f t="shared" si="124"/>
        <v>0</v>
      </c>
      <c r="K1987" s="11">
        <f t="shared" si="122"/>
        <v>6.34</v>
      </c>
      <c r="L1987" s="70"/>
      <c r="M1987" s="9">
        <f t="shared" si="123"/>
        <v>507.2</v>
      </c>
      <c r="N1987" s="9">
        <f t="shared" si="125"/>
        <v>507.2</v>
      </c>
    </row>
    <row r="1988" spans="1:14" s="8" customFormat="1" ht="31.5">
      <c r="A1988" s="44" t="s">
        <v>3680</v>
      </c>
      <c r="C1988" s="47" t="s">
        <v>3680</v>
      </c>
      <c r="D1988" s="56" t="s">
        <v>3681</v>
      </c>
      <c r="E1988" s="13" t="s">
        <v>143</v>
      </c>
      <c r="F1988" s="13">
        <v>312</v>
      </c>
      <c r="G1988" s="13">
        <v>25</v>
      </c>
      <c r="H1988" s="14" t="s">
        <v>1</v>
      </c>
      <c r="I1988" s="61">
        <v>16.32</v>
      </c>
      <c r="J1988" s="12">
        <f t="shared" si="124"/>
        <v>0</v>
      </c>
      <c r="K1988" s="11">
        <f t="shared" si="122"/>
        <v>16.32</v>
      </c>
      <c r="L1988" s="70"/>
      <c r="M1988" s="9">
        <f t="shared" si="123"/>
        <v>1305.6000000000001</v>
      </c>
      <c r="N1988" s="9">
        <f t="shared" si="125"/>
        <v>1305.6000000000001</v>
      </c>
    </row>
    <row r="1989" spans="1:14" s="8" customFormat="1" ht="31.5">
      <c r="A1989" s="44" t="s">
        <v>3682</v>
      </c>
      <c r="C1989" s="47" t="s">
        <v>3682</v>
      </c>
      <c r="D1989" s="56" t="s">
        <v>3683</v>
      </c>
      <c r="E1989" s="13" t="s">
        <v>143</v>
      </c>
      <c r="F1989" s="13">
        <v>336</v>
      </c>
      <c r="G1989" s="13">
        <v>25</v>
      </c>
      <c r="H1989" s="14" t="s">
        <v>1</v>
      </c>
      <c r="I1989" s="61">
        <v>17.38</v>
      </c>
      <c r="J1989" s="12">
        <f t="shared" si="124"/>
        <v>0</v>
      </c>
      <c r="K1989" s="11">
        <f t="shared" si="122"/>
        <v>17.38</v>
      </c>
      <c r="L1989" s="70"/>
      <c r="M1989" s="9">
        <f t="shared" si="123"/>
        <v>1390.4</v>
      </c>
      <c r="N1989" s="9">
        <f t="shared" si="125"/>
        <v>1390.4</v>
      </c>
    </row>
    <row r="1990" spans="1:14" s="8" customFormat="1" ht="31.5">
      <c r="A1990" s="44" t="s">
        <v>3684</v>
      </c>
      <c r="C1990" s="47" t="s">
        <v>3684</v>
      </c>
      <c r="D1990" s="56" t="s">
        <v>3685</v>
      </c>
      <c r="E1990" s="13" t="s">
        <v>143</v>
      </c>
      <c r="F1990" s="13">
        <v>367</v>
      </c>
      <c r="G1990" s="13">
        <v>25</v>
      </c>
      <c r="H1990" s="14" t="s">
        <v>1</v>
      </c>
      <c r="I1990" s="61">
        <v>18.29</v>
      </c>
      <c r="J1990" s="12">
        <f t="shared" si="124"/>
        <v>0</v>
      </c>
      <c r="K1990" s="11">
        <f t="shared" si="122"/>
        <v>18.29</v>
      </c>
      <c r="L1990" s="70"/>
      <c r="M1990" s="9">
        <f t="shared" si="123"/>
        <v>1463.2</v>
      </c>
      <c r="N1990" s="9">
        <f t="shared" si="125"/>
        <v>1463.2</v>
      </c>
    </row>
    <row r="1991" spans="1:14" s="8" customFormat="1" ht="31.5">
      <c r="A1991" s="44" t="s">
        <v>3686</v>
      </c>
      <c r="C1991" s="47" t="s">
        <v>3686</v>
      </c>
      <c r="D1991" s="56" t="s">
        <v>3687</v>
      </c>
      <c r="E1991" s="13" t="s">
        <v>143</v>
      </c>
      <c r="F1991" s="13">
        <v>371</v>
      </c>
      <c r="G1991" s="13">
        <v>25</v>
      </c>
      <c r="H1991" s="14" t="s">
        <v>1</v>
      </c>
      <c r="I1991" s="61">
        <v>18.89</v>
      </c>
      <c r="J1991" s="12">
        <f t="shared" si="124"/>
        <v>0</v>
      </c>
      <c r="K1991" s="11">
        <f t="shared" si="122"/>
        <v>18.89</v>
      </c>
      <c r="L1991" s="70"/>
      <c r="M1991" s="9">
        <f t="shared" si="123"/>
        <v>1511.2</v>
      </c>
      <c r="N1991" s="9">
        <f t="shared" si="125"/>
        <v>1511.2</v>
      </c>
    </row>
    <row r="1992" spans="1:14" s="8" customFormat="1" ht="31.5">
      <c r="A1992" s="44" t="s">
        <v>3688</v>
      </c>
      <c r="C1992" s="47" t="s">
        <v>3688</v>
      </c>
      <c r="D1992" s="56" t="s">
        <v>3689</v>
      </c>
      <c r="E1992" s="13" t="s">
        <v>143</v>
      </c>
      <c r="F1992" s="13">
        <v>372</v>
      </c>
      <c r="G1992" s="13">
        <v>25</v>
      </c>
      <c r="H1992" s="14" t="s">
        <v>1</v>
      </c>
      <c r="I1992" s="61">
        <v>20.76</v>
      </c>
      <c r="J1992" s="12">
        <f t="shared" si="124"/>
        <v>0</v>
      </c>
      <c r="K1992" s="11">
        <f t="shared" si="122"/>
        <v>20.76</v>
      </c>
      <c r="L1992" s="70"/>
      <c r="M1992" s="9">
        <f t="shared" si="123"/>
        <v>1660.8</v>
      </c>
      <c r="N1992" s="9">
        <f t="shared" si="125"/>
        <v>1660.8</v>
      </c>
    </row>
    <row r="1993" spans="1:14" s="8" customFormat="1" ht="31.5">
      <c r="A1993" s="44" t="s">
        <v>3690</v>
      </c>
      <c r="C1993" s="47" t="s">
        <v>3690</v>
      </c>
      <c r="D1993" s="56" t="s">
        <v>3691</v>
      </c>
      <c r="E1993" s="13" t="s">
        <v>143</v>
      </c>
      <c r="F1993" s="13">
        <v>378</v>
      </c>
      <c r="G1993" s="13">
        <v>25</v>
      </c>
      <c r="H1993" s="14" t="s">
        <v>1</v>
      </c>
      <c r="I1993" s="61">
        <v>21.080000000000002</v>
      </c>
      <c r="J1993" s="12">
        <f t="shared" si="124"/>
        <v>0</v>
      </c>
      <c r="K1993" s="11">
        <f t="shared" si="122"/>
        <v>21.080000000000002</v>
      </c>
      <c r="L1993" s="70"/>
      <c r="M1993" s="9">
        <f t="shared" si="123"/>
        <v>1686.4</v>
      </c>
      <c r="N1993" s="9">
        <f t="shared" si="125"/>
        <v>1686.4</v>
      </c>
    </row>
    <row r="1994" spans="1:14" s="8" customFormat="1" ht="31.5">
      <c r="A1994" s="44" t="s">
        <v>3692</v>
      </c>
      <c r="C1994" s="47" t="s">
        <v>3692</v>
      </c>
      <c r="D1994" s="56" t="s">
        <v>3693</v>
      </c>
      <c r="E1994" s="13" t="s">
        <v>143</v>
      </c>
      <c r="F1994" s="13">
        <v>381</v>
      </c>
      <c r="G1994" s="13">
        <v>25</v>
      </c>
      <c r="H1994" s="14" t="s">
        <v>1</v>
      </c>
      <c r="I1994" s="61">
        <v>21.51</v>
      </c>
      <c r="J1994" s="12">
        <f t="shared" si="124"/>
        <v>0</v>
      </c>
      <c r="K1994" s="11">
        <f t="shared" si="122"/>
        <v>21.51</v>
      </c>
      <c r="L1994" s="70"/>
      <c r="M1994" s="9">
        <f t="shared" si="123"/>
        <v>1720.8</v>
      </c>
      <c r="N1994" s="9">
        <f t="shared" si="125"/>
        <v>1720.8</v>
      </c>
    </row>
    <row r="1995" spans="1:14" s="8" customFormat="1" ht="31.5">
      <c r="A1995" s="44" t="s">
        <v>3694</v>
      </c>
      <c r="C1995" s="47" t="s">
        <v>3694</v>
      </c>
      <c r="D1995" s="56" t="s">
        <v>3695</v>
      </c>
      <c r="E1995" s="13" t="s">
        <v>143</v>
      </c>
      <c r="F1995" s="13">
        <v>415</v>
      </c>
      <c r="G1995" s="13">
        <v>25</v>
      </c>
      <c r="H1995" s="14" t="s">
        <v>1</v>
      </c>
      <c r="I1995" s="61">
        <v>21.63</v>
      </c>
      <c r="J1995" s="12">
        <f t="shared" si="124"/>
        <v>0</v>
      </c>
      <c r="K1995" s="11">
        <f t="shared" si="122"/>
        <v>21.63</v>
      </c>
      <c r="L1995" s="70"/>
      <c r="M1995" s="9">
        <f t="shared" si="123"/>
        <v>1730.4</v>
      </c>
      <c r="N1995" s="9">
        <f t="shared" si="125"/>
        <v>1730.4</v>
      </c>
    </row>
    <row r="1996" spans="1:14" s="8" customFormat="1" ht="31.5">
      <c r="A1996" s="44" t="s">
        <v>3696</v>
      </c>
      <c r="C1996" s="47" t="s">
        <v>3696</v>
      </c>
      <c r="D1996" s="56" t="s">
        <v>3697</v>
      </c>
      <c r="E1996" s="13" t="s">
        <v>143</v>
      </c>
      <c r="F1996" s="13">
        <v>418</v>
      </c>
      <c r="G1996" s="13">
        <v>25</v>
      </c>
      <c r="H1996" s="14" t="s">
        <v>1</v>
      </c>
      <c r="I1996" s="61">
        <v>22.13</v>
      </c>
      <c r="J1996" s="12">
        <f t="shared" si="124"/>
        <v>0</v>
      </c>
      <c r="K1996" s="11">
        <f t="shared" si="122"/>
        <v>22.13</v>
      </c>
      <c r="L1996" s="70"/>
      <c r="M1996" s="9">
        <f t="shared" si="123"/>
        <v>1770.4</v>
      </c>
      <c r="N1996" s="9">
        <f t="shared" si="125"/>
        <v>1770.4</v>
      </c>
    </row>
    <row r="1997" spans="1:14" s="8" customFormat="1" ht="31.5">
      <c r="A1997" s="44" t="s">
        <v>3698</v>
      </c>
      <c r="C1997" s="47" t="s">
        <v>3698</v>
      </c>
      <c r="D1997" s="56" t="s">
        <v>3699</v>
      </c>
      <c r="E1997" s="13" t="s">
        <v>143</v>
      </c>
      <c r="F1997" s="13">
        <v>483</v>
      </c>
      <c r="G1997" s="13">
        <v>25</v>
      </c>
      <c r="H1997" s="14" t="s">
        <v>1</v>
      </c>
      <c r="I1997" s="61">
        <v>25.78</v>
      </c>
      <c r="J1997" s="12">
        <f t="shared" si="124"/>
        <v>0</v>
      </c>
      <c r="K1997" s="11">
        <f t="shared" ref="K1997:K2060" si="126">I1997*((100-J1997)/100)</f>
        <v>25.78</v>
      </c>
      <c r="L1997" s="70"/>
      <c r="M1997" s="9">
        <f t="shared" ref="M1997:M2060" si="127">_xlfn.CEILING.MATH(I1997*$N$2,0.02)</f>
        <v>2062.4</v>
      </c>
      <c r="N1997" s="9">
        <f t="shared" si="125"/>
        <v>2062.4</v>
      </c>
    </row>
    <row r="1998" spans="1:14" s="8" customFormat="1" ht="31.5">
      <c r="A1998" s="44" t="s">
        <v>3700</v>
      </c>
      <c r="C1998" s="47" t="s">
        <v>3700</v>
      </c>
      <c r="D1998" s="56" t="s">
        <v>3701</v>
      </c>
      <c r="E1998" s="13" t="s">
        <v>143</v>
      </c>
      <c r="F1998" s="13">
        <v>497</v>
      </c>
      <c r="G1998" s="13">
        <v>25</v>
      </c>
      <c r="H1998" s="14" t="s">
        <v>1</v>
      </c>
      <c r="I1998" s="61">
        <v>26.76</v>
      </c>
      <c r="J1998" s="12">
        <f t="shared" si="124"/>
        <v>0</v>
      </c>
      <c r="K1998" s="11">
        <f t="shared" si="126"/>
        <v>26.76</v>
      </c>
      <c r="L1998" s="70"/>
      <c r="M1998" s="9">
        <f t="shared" si="127"/>
        <v>2140.8000000000002</v>
      </c>
      <c r="N1998" s="9">
        <f t="shared" si="125"/>
        <v>2140.8000000000002</v>
      </c>
    </row>
    <row r="1999" spans="1:14" s="8" customFormat="1" ht="31.5">
      <c r="A1999" s="44" t="s">
        <v>3702</v>
      </c>
      <c r="C1999" s="47" t="s">
        <v>3702</v>
      </c>
      <c r="D1999" s="56" t="s">
        <v>3703</v>
      </c>
      <c r="E1999" s="13" t="s">
        <v>143</v>
      </c>
      <c r="F1999" s="13">
        <v>835</v>
      </c>
      <c r="G1999" s="13">
        <v>15</v>
      </c>
      <c r="H1999" s="14" t="s">
        <v>1</v>
      </c>
      <c r="I1999" s="61">
        <v>29.43</v>
      </c>
      <c r="J1999" s="12">
        <f t="shared" si="124"/>
        <v>0</v>
      </c>
      <c r="K1999" s="11">
        <f t="shared" si="126"/>
        <v>29.43</v>
      </c>
      <c r="L1999" s="70"/>
      <c r="M1999" s="9">
        <f t="shared" si="127"/>
        <v>2354.4</v>
      </c>
      <c r="N1999" s="9">
        <f t="shared" si="125"/>
        <v>2354.4</v>
      </c>
    </row>
    <row r="2000" spans="1:14" s="8" customFormat="1" ht="31.5">
      <c r="A2000" s="44" t="s">
        <v>3704</v>
      </c>
      <c r="C2000" s="47" t="s">
        <v>3704</v>
      </c>
      <c r="D2000" s="56" t="s">
        <v>3705</v>
      </c>
      <c r="E2000" s="13" t="s">
        <v>143</v>
      </c>
      <c r="F2000" s="13">
        <v>857</v>
      </c>
      <c r="G2000" s="13">
        <v>15</v>
      </c>
      <c r="H2000" s="14" t="s">
        <v>1</v>
      </c>
      <c r="I2000" s="61">
        <v>38.160000000000004</v>
      </c>
      <c r="J2000" s="12">
        <f t="shared" si="124"/>
        <v>0</v>
      </c>
      <c r="K2000" s="11">
        <f t="shared" si="126"/>
        <v>38.160000000000004</v>
      </c>
      <c r="L2000" s="70"/>
      <c r="M2000" s="9">
        <f t="shared" si="127"/>
        <v>3052.8</v>
      </c>
      <c r="N2000" s="9">
        <f t="shared" si="125"/>
        <v>3052.8</v>
      </c>
    </row>
    <row r="2001" spans="1:14" s="8" customFormat="1" ht="31.5">
      <c r="A2001" s="44" t="s">
        <v>3706</v>
      </c>
      <c r="C2001" s="47" t="s">
        <v>3706</v>
      </c>
      <c r="D2001" s="56" t="s">
        <v>3707</v>
      </c>
      <c r="E2001" s="13" t="s">
        <v>143</v>
      </c>
      <c r="F2001" s="13">
        <v>1030</v>
      </c>
      <c r="G2001" s="13">
        <v>5</v>
      </c>
      <c r="H2001" s="14" t="s">
        <v>1</v>
      </c>
      <c r="I2001" s="61">
        <v>53.72</v>
      </c>
      <c r="J2001" s="12">
        <f t="shared" ref="J2001:J2064" si="128">$J$13</f>
        <v>0</v>
      </c>
      <c r="K2001" s="11">
        <f t="shared" si="126"/>
        <v>53.72</v>
      </c>
      <c r="L2001" s="70"/>
      <c r="M2001" s="9">
        <f t="shared" si="127"/>
        <v>4297.6000000000004</v>
      </c>
      <c r="N2001" s="9">
        <f t="shared" si="125"/>
        <v>4297.6000000000004</v>
      </c>
    </row>
    <row r="2002" spans="1:14" s="8" customFormat="1" ht="31.5">
      <c r="A2002" s="44" t="s">
        <v>3708</v>
      </c>
      <c r="C2002" s="47" t="s">
        <v>3708</v>
      </c>
      <c r="D2002" s="56" t="s">
        <v>3709</v>
      </c>
      <c r="E2002" s="13" t="s">
        <v>143</v>
      </c>
      <c r="F2002" s="13">
        <v>1042</v>
      </c>
      <c r="G2002" s="13">
        <v>5</v>
      </c>
      <c r="H2002" s="14" t="s">
        <v>1</v>
      </c>
      <c r="I2002" s="61">
        <v>57.32</v>
      </c>
      <c r="J2002" s="12">
        <f t="shared" si="128"/>
        <v>0</v>
      </c>
      <c r="K2002" s="11">
        <f t="shared" si="126"/>
        <v>57.32</v>
      </c>
      <c r="L2002" s="70"/>
      <c r="M2002" s="9">
        <f t="shared" si="127"/>
        <v>4585.6000000000004</v>
      </c>
      <c r="N2002" s="9">
        <f t="shared" si="125"/>
        <v>4585.6000000000004</v>
      </c>
    </row>
    <row r="2003" spans="1:14" s="8" customFormat="1" ht="31.5">
      <c r="A2003" s="44" t="s">
        <v>3710</v>
      </c>
      <c r="C2003" s="47" t="s">
        <v>3710</v>
      </c>
      <c r="D2003" s="56" t="s">
        <v>3711</v>
      </c>
      <c r="E2003" s="13" t="s">
        <v>143</v>
      </c>
      <c r="F2003" s="13">
        <v>1188</v>
      </c>
      <c r="G2003" s="13">
        <v>5</v>
      </c>
      <c r="H2003" s="14" t="s">
        <v>1</v>
      </c>
      <c r="I2003" s="61">
        <v>62.74</v>
      </c>
      <c r="J2003" s="12">
        <f t="shared" si="128"/>
        <v>0</v>
      </c>
      <c r="K2003" s="11">
        <f t="shared" si="126"/>
        <v>62.74</v>
      </c>
      <c r="L2003" s="70"/>
      <c r="M2003" s="9">
        <f t="shared" si="127"/>
        <v>5019.2</v>
      </c>
      <c r="N2003" s="9">
        <f t="shared" ref="N2003:N2066" si="129">M2003*(100-J2003)/100</f>
        <v>5019.2</v>
      </c>
    </row>
    <row r="2004" spans="1:14" s="8" customFormat="1" ht="31.5">
      <c r="A2004" s="44" t="s">
        <v>3712</v>
      </c>
      <c r="C2004" s="47" t="s">
        <v>3712</v>
      </c>
      <c r="D2004" s="56" t="s">
        <v>3713</v>
      </c>
      <c r="E2004" s="13" t="s">
        <v>143</v>
      </c>
      <c r="F2004" s="13">
        <v>1529</v>
      </c>
      <c r="G2004" s="13">
        <v>2</v>
      </c>
      <c r="H2004" s="14" t="s">
        <v>1</v>
      </c>
      <c r="I2004" s="61">
        <v>71.400000000000006</v>
      </c>
      <c r="J2004" s="12">
        <f t="shared" si="128"/>
        <v>0</v>
      </c>
      <c r="K2004" s="11">
        <f t="shared" si="126"/>
        <v>71.400000000000006</v>
      </c>
      <c r="L2004" s="70"/>
      <c r="M2004" s="9">
        <f t="shared" si="127"/>
        <v>5712</v>
      </c>
      <c r="N2004" s="9">
        <f t="shared" si="129"/>
        <v>5712</v>
      </c>
    </row>
    <row r="2005" spans="1:14" s="8" customFormat="1" ht="31.5">
      <c r="A2005" s="44" t="s">
        <v>2830</v>
      </c>
      <c r="C2005" s="47" t="s">
        <v>2830</v>
      </c>
      <c r="D2005" s="56" t="s">
        <v>3714</v>
      </c>
      <c r="E2005" s="13" t="s">
        <v>143</v>
      </c>
      <c r="F2005" s="13">
        <v>2569</v>
      </c>
      <c r="G2005" s="13">
        <v>2</v>
      </c>
      <c r="H2005" s="14" t="s">
        <v>1</v>
      </c>
      <c r="I2005" s="61">
        <v>102.22</v>
      </c>
      <c r="J2005" s="12">
        <f t="shared" si="128"/>
        <v>0</v>
      </c>
      <c r="K2005" s="11">
        <f t="shared" si="126"/>
        <v>102.22</v>
      </c>
      <c r="L2005" s="70"/>
      <c r="M2005" s="9">
        <f t="shared" si="127"/>
        <v>8177.6</v>
      </c>
      <c r="N2005" s="9">
        <f t="shared" si="129"/>
        <v>8177.6</v>
      </c>
    </row>
    <row r="2006" spans="1:14" s="8" customFormat="1" ht="31.5">
      <c r="A2006" s="44" t="s">
        <v>3715</v>
      </c>
      <c r="C2006" s="47" t="s">
        <v>3715</v>
      </c>
      <c r="D2006" s="56" t="s">
        <v>3716</v>
      </c>
      <c r="E2006" s="13" t="s">
        <v>143</v>
      </c>
      <c r="F2006" s="13">
        <v>318</v>
      </c>
      <c r="G2006" s="13">
        <v>25</v>
      </c>
      <c r="H2006" s="14" t="s">
        <v>1</v>
      </c>
      <c r="I2006" s="61">
        <v>16.11</v>
      </c>
      <c r="J2006" s="12">
        <f t="shared" si="128"/>
        <v>0</v>
      </c>
      <c r="K2006" s="11">
        <f t="shared" si="126"/>
        <v>16.11</v>
      </c>
      <c r="L2006" s="70"/>
      <c r="M2006" s="9">
        <f t="shared" si="127"/>
        <v>1288.8</v>
      </c>
      <c r="N2006" s="9">
        <f t="shared" si="129"/>
        <v>1288.8</v>
      </c>
    </row>
    <row r="2007" spans="1:14" s="8" customFormat="1" ht="31.5">
      <c r="A2007" s="44" t="s">
        <v>3717</v>
      </c>
      <c r="C2007" s="47" t="s">
        <v>3717</v>
      </c>
      <c r="D2007" s="56" t="s">
        <v>3718</v>
      </c>
      <c r="E2007" s="13" t="s">
        <v>143</v>
      </c>
      <c r="F2007" s="13">
        <v>319</v>
      </c>
      <c r="G2007" s="13">
        <v>25</v>
      </c>
      <c r="H2007" s="14" t="s">
        <v>1</v>
      </c>
      <c r="I2007" s="61">
        <v>16.18</v>
      </c>
      <c r="J2007" s="12">
        <f t="shared" si="128"/>
        <v>0</v>
      </c>
      <c r="K2007" s="11">
        <f t="shared" si="126"/>
        <v>16.18</v>
      </c>
      <c r="L2007" s="70"/>
      <c r="M2007" s="9">
        <f t="shared" si="127"/>
        <v>1294.4000000000001</v>
      </c>
      <c r="N2007" s="9">
        <f t="shared" si="129"/>
        <v>1294.4000000000001</v>
      </c>
    </row>
    <row r="2008" spans="1:14" s="8" customFormat="1" ht="31.5">
      <c r="A2008" s="44" t="s">
        <v>3719</v>
      </c>
      <c r="C2008" s="47" t="s">
        <v>3719</v>
      </c>
      <c r="D2008" s="56" t="s">
        <v>3720</v>
      </c>
      <c r="E2008" s="13" t="s">
        <v>143</v>
      </c>
      <c r="F2008" s="13">
        <v>320</v>
      </c>
      <c r="G2008" s="13">
        <v>25</v>
      </c>
      <c r="H2008" s="14" t="s">
        <v>1</v>
      </c>
      <c r="I2008" s="61">
        <v>16.47</v>
      </c>
      <c r="J2008" s="12">
        <f t="shared" si="128"/>
        <v>0</v>
      </c>
      <c r="K2008" s="11">
        <f t="shared" si="126"/>
        <v>16.47</v>
      </c>
      <c r="L2008" s="70"/>
      <c r="M2008" s="9">
        <f t="shared" si="127"/>
        <v>1317.6000000000001</v>
      </c>
      <c r="N2008" s="9">
        <f t="shared" si="129"/>
        <v>1317.6</v>
      </c>
    </row>
    <row r="2009" spans="1:14" s="8" customFormat="1" ht="31.5">
      <c r="A2009" s="44" t="s">
        <v>3721</v>
      </c>
      <c r="C2009" s="47" t="s">
        <v>3721</v>
      </c>
      <c r="D2009" s="56" t="s">
        <v>3722</v>
      </c>
      <c r="E2009" s="13" t="s">
        <v>143</v>
      </c>
      <c r="F2009" s="13">
        <v>344</v>
      </c>
      <c r="G2009" s="13">
        <v>25</v>
      </c>
      <c r="H2009" s="14" t="s">
        <v>1</v>
      </c>
      <c r="I2009" s="61">
        <v>16.850000000000001</v>
      </c>
      <c r="J2009" s="12">
        <f t="shared" si="128"/>
        <v>0</v>
      </c>
      <c r="K2009" s="11">
        <f t="shared" si="126"/>
        <v>16.850000000000001</v>
      </c>
      <c r="L2009" s="70"/>
      <c r="M2009" s="9">
        <f t="shared" si="127"/>
        <v>1348</v>
      </c>
      <c r="N2009" s="9">
        <f t="shared" si="129"/>
        <v>1348</v>
      </c>
    </row>
    <row r="2010" spans="1:14" s="8" customFormat="1" ht="31.5">
      <c r="A2010" s="44" t="s">
        <v>3723</v>
      </c>
      <c r="C2010" s="47" t="s">
        <v>3723</v>
      </c>
      <c r="D2010" s="56" t="s">
        <v>3724</v>
      </c>
      <c r="E2010" s="13" t="s">
        <v>143</v>
      </c>
      <c r="F2010" s="13">
        <v>373</v>
      </c>
      <c r="G2010" s="13">
        <v>25</v>
      </c>
      <c r="H2010" s="14" t="s">
        <v>1</v>
      </c>
      <c r="I2010" s="61">
        <v>17.86</v>
      </c>
      <c r="J2010" s="12">
        <f t="shared" si="128"/>
        <v>0</v>
      </c>
      <c r="K2010" s="11">
        <f t="shared" si="126"/>
        <v>17.86</v>
      </c>
      <c r="L2010" s="70"/>
      <c r="M2010" s="9">
        <f t="shared" si="127"/>
        <v>1428.8</v>
      </c>
      <c r="N2010" s="9">
        <f t="shared" si="129"/>
        <v>1428.8</v>
      </c>
    </row>
    <row r="2011" spans="1:14" s="8" customFormat="1" ht="31.5">
      <c r="A2011" s="44" t="s">
        <v>3725</v>
      </c>
      <c r="C2011" s="47" t="s">
        <v>3725</v>
      </c>
      <c r="D2011" s="56" t="s">
        <v>3726</v>
      </c>
      <c r="E2011" s="13" t="s">
        <v>143</v>
      </c>
      <c r="F2011" s="13">
        <v>375</v>
      </c>
      <c r="G2011" s="13">
        <v>25</v>
      </c>
      <c r="H2011" s="14" t="s">
        <v>1</v>
      </c>
      <c r="I2011" s="61">
        <v>18.27</v>
      </c>
      <c r="J2011" s="12">
        <f t="shared" si="128"/>
        <v>0</v>
      </c>
      <c r="K2011" s="11">
        <f t="shared" si="126"/>
        <v>18.27</v>
      </c>
      <c r="L2011" s="70"/>
      <c r="M2011" s="9">
        <f t="shared" si="127"/>
        <v>1461.6000000000001</v>
      </c>
      <c r="N2011" s="9">
        <f t="shared" si="129"/>
        <v>1461.6</v>
      </c>
    </row>
    <row r="2012" spans="1:14" s="8" customFormat="1" ht="31.5">
      <c r="A2012" s="44" t="s">
        <v>3727</v>
      </c>
      <c r="C2012" s="47" t="s">
        <v>3727</v>
      </c>
      <c r="D2012" s="56" t="s">
        <v>3728</v>
      </c>
      <c r="E2012" s="13" t="s">
        <v>143</v>
      </c>
      <c r="F2012" s="13">
        <v>376</v>
      </c>
      <c r="G2012" s="13">
        <v>25</v>
      </c>
      <c r="H2012" s="14" t="s">
        <v>1</v>
      </c>
      <c r="I2012" s="61">
        <v>20.72</v>
      </c>
      <c r="J2012" s="12">
        <f t="shared" si="128"/>
        <v>0</v>
      </c>
      <c r="K2012" s="11">
        <f t="shared" si="126"/>
        <v>20.72</v>
      </c>
      <c r="L2012" s="70"/>
      <c r="M2012" s="9">
        <f t="shared" si="127"/>
        <v>1657.6000000000001</v>
      </c>
      <c r="N2012" s="9">
        <f t="shared" si="129"/>
        <v>1657.6</v>
      </c>
    </row>
    <row r="2013" spans="1:14" s="8" customFormat="1" ht="31.5">
      <c r="A2013" s="44" t="s">
        <v>3729</v>
      </c>
      <c r="C2013" s="47" t="s">
        <v>3729</v>
      </c>
      <c r="D2013" s="56" t="s">
        <v>3730</v>
      </c>
      <c r="E2013" s="13" t="s">
        <v>143</v>
      </c>
      <c r="F2013" s="13">
        <v>416</v>
      </c>
      <c r="G2013" s="13">
        <v>25</v>
      </c>
      <c r="H2013" s="14" t="s">
        <v>1</v>
      </c>
      <c r="I2013" s="61">
        <v>21.12</v>
      </c>
      <c r="J2013" s="12">
        <f t="shared" si="128"/>
        <v>0</v>
      </c>
      <c r="K2013" s="11">
        <f t="shared" si="126"/>
        <v>21.12</v>
      </c>
      <c r="L2013" s="70"/>
      <c r="M2013" s="9">
        <f t="shared" si="127"/>
        <v>1689.6000000000001</v>
      </c>
      <c r="N2013" s="9">
        <f t="shared" si="129"/>
        <v>1689.6</v>
      </c>
    </row>
    <row r="2014" spans="1:14" s="8" customFormat="1" ht="31.5">
      <c r="A2014" s="44" t="s">
        <v>3731</v>
      </c>
      <c r="C2014" s="47" t="s">
        <v>3731</v>
      </c>
      <c r="D2014" s="56" t="s">
        <v>3732</v>
      </c>
      <c r="E2014" s="13" t="s">
        <v>143</v>
      </c>
      <c r="F2014" s="13">
        <v>418</v>
      </c>
      <c r="G2014" s="13">
        <v>25</v>
      </c>
      <c r="H2014" s="14" t="s">
        <v>1</v>
      </c>
      <c r="I2014" s="61">
        <v>21.56</v>
      </c>
      <c r="J2014" s="12">
        <f t="shared" si="128"/>
        <v>0</v>
      </c>
      <c r="K2014" s="11">
        <f t="shared" si="126"/>
        <v>21.56</v>
      </c>
      <c r="L2014" s="70"/>
      <c r="M2014" s="9">
        <f t="shared" si="127"/>
        <v>1724.8</v>
      </c>
      <c r="N2014" s="9">
        <f t="shared" si="129"/>
        <v>1724.8</v>
      </c>
    </row>
    <row r="2015" spans="1:14" s="8" customFormat="1" ht="31.5">
      <c r="A2015" s="44" t="s">
        <v>3733</v>
      </c>
      <c r="C2015" s="47" t="s">
        <v>3733</v>
      </c>
      <c r="D2015" s="56" t="s">
        <v>3734</v>
      </c>
      <c r="E2015" s="13" t="s">
        <v>143</v>
      </c>
      <c r="F2015" s="13">
        <v>420</v>
      </c>
      <c r="G2015" s="13">
        <v>25</v>
      </c>
      <c r="H2015" s="14" t="s">
        <v>1</v>
      </c>
      <c r="I2015" s="61">
        <v>22.16</v>
      </c>
      <c r="J2015" s="12">
        <f t="shared" si="128"/>
        <v>0</v>
      </c>
      <c r="K2015" s="11">
        <f t="shared" si="126"/>
        <v>22.16</v>
      </c>
      <c r="L2015" s="70"/>
      <c r="M2015" s="9">
        <f t="shared" si="127"/>
        <v>1772.8</v>
      </c>
      <c r="N2015" s="9">
        <f t="shared" si="129"/>
        <v>1772.8</v>
      </c>
    </row>
    <row r="2016" spans="1:14" s="8" customFormat="1" ht="31.5">
      <c r="A2016" s="44" t="s">
        <v>3735</v>
      </c>
      <c r="C2016" s="47" t="s">
        <v>3735</v>
      </c>
      <c r="D2016" s="56" t="s">
        <v>3736</v>
      </c>
      <c r="E2016" s="13" t="s">
        <v>143</v>
      </c>
      <c r="F2016" s="13">
        <v>422</v>
      </c>
      <c r="G2016" s="13">
        <v>25</v>
      </c>
      <c r="H2016" s="14" t="s">
        <v>1</v>
      </c>
      <c r="I2016" s="61">
        <v>22.52</v>
      </c>
      <c r="J2016" s="12">
        <f t="shared" si="128"/>
        <v>0</v>
      </c>
      <c r="K2016" s="11">
        <f t="shared" si="126"/>
        <v>22.52</v>
      </c>
      <c r="L2016" s="70"/>
      <c r="M2016" s="9">
        <f t="shared" si="127"/>
        <v>1801.6000000000001</v>
      </c>
      <c r="N2016" s="9">
        <f t="shared" si="129"/>
        <v>1801.6</v>
      </c>
    </row>
    <row r="2017" spans="1:14" s="8" customFormat="1" ht="31.5">
      <c r="A2017" s="44" t="s">
        <v>3737</v>
      </c>
      <c r="C2017" s="47" t="s">
        <v>3737</v>
      </c>
      <c r="D2017" s="56" t="s">
        <v>3738</v>
      </c>
      <c r="E2017" s="13" t="s">
        <v>143</v>
      </c>
      <c r="F2017" s="13">
        <v>425</v>
      </c>
      <c r="G2017" s="13">
        <v>25</v>
      </c>
      <c r="H2017" s="14" t="s">
        <v>1</v>
      </c>
      <c r="I2017" s="61">
        <v>23.72</v>
      </c>
      <c r="J2017" s="12">
        <f t="shared" si="128"/>
        <v>0</v>
      </c>
      <c r="K2017" s="11">
        <f t="shared" si="126"/>
        <v>23.72</v>
      </c>
      <c r="L2017" s="70"/>
      <c r="M2017" s="9">
        <f t="shared" si="127"/>
        <v>1897.6000000000001</v>
      </c>
      <c r="N2017" s="9">
        <f t="shared" si="129"/>
        <v>1897.6</v>
      </c>
    </row>
    <row r="2018" spans="1:14" s="8" customFormat="1" ht="31.5">
      <c r="A2018" s="44" t="s">
        <v>3739</v>
      </c>
      <c r="C2018" s="47" t="s">
        <v>3739</v>
      </c>
      <c r="D2018" s="56" t="s">
        <v>3740</v>
      </c>
      <c r="E2018" s="13" t="s">
        <v>143</v>
      </c>
      <c r="F2018" s="13">
        <v>484</v>
      </c>
      <c r="G2018" s="13">
        <v>25</v>
      </c>
      <c r="H2018" s="14" t="s">
        <v>1</v>
      </c>
      <c r="I2018" s="61">
        <v>25.66</v>
      </c>
      <c r="J2018" s="12">
        <f t="shared" si="128"/>
        <v>0</v>
      </c>
      <c r="K2018" s="11">
        <f t="shared" si="126"/>
        <v>25.66</v>
      </c>
      <c r="L2018" s="70"/>
      <c r="M2018" s="9">
        <f t="shared" si="127"/>
        <v>2052.8000000000002</v>
      </c>
      <c r="N2018" s="9">
        <f t="shared" si="129"/>
        <v>2052.8000000000002</v>
      </c>
    </row>
    <row r="2019" spans="1:14" s="8" customFormat="1" ht="31.5">
      <c r="A2019" s="44" t="s">
        <v>3741</v>
      </c>
      <c r="C2019" s="47" t="s">
        <v>3741</v>
      </c>
      <c r="D2019" s="56" t="s">
        <v>3742</v>
      </c>
      <c r="E2019" s="13" t="s">
        <v>143</v>
      </c>
      <c r="F2019" s="13">
        <v>489</v>
      </c>
      <c r="G2019" s="13">
        <v>25</v>
      </c>
      <c r="H2019" s="14" t="s">
        <v>1</v>
      </c>
      <c r="I2019" s="61">
        <v>25.68</v>
      </c>
      <c r="J2019" s="12">
        <f t="shared" si="128"/>
        <v>0</v>
      </c>
      <c r="K2019" s="11">
        <f t="shared" si="126"/>
        <v>25.68</v>
      </c>
      <c r="L2019" s="70"/>
      <c r="M2019" s="9">
        <f t="shared" si="127"/>
        <v>2054.4</v>
      </c>
      <c r="N2019" s="9">
        <f t="shared" si="129"/>
        <v>2054.4</v>
      </c>
    </row>
    <row r="2020" spans="1:14" s="8" customFormat="1" ht="31.5">
      <c r="A2020" s="44" t="s">
        <v>3743</v>
      </c>
      <c r="C2020" s="47" t="s">
        <v>3743</v>
      </c>
      <c r="D2020" s="56" t="s">
        <v>3744</v>
      </c>
      <c r="E2020" s="13" t="s">
        <v>143</v>
      </c>
      <c r="F2020" s="13">
        <v>835</v>
      </c>
      <c r="G2020" s="13">
        <v>15</v>
      </c>
      <c r="H2020" s="14" t="s">
        <v>1</v>
      </c>
      <c r="I2020" s="61">
        <v>29.740000000000002</v>
      </c>
      <c r="J2020" s="12">
        <f t="shared" si="128"/>
        <v>0</v>
      </c>
      <c r="K2020" s="11">
        <f t="shared" si="126"/>
        <v>29.740000000000002</v>
      </c>
      <c r="L2020" s="70"/>
      <c r="M2020" s="9">
        <f t="shared" si="127"/>
        <v>2379.2000000000003</v>
      </c>
      <c r="N2020" s="9">
        <f t="shared" si="129"/>
        <v>2379.2000000000003</v>
      </c>
    </row>
    <row r="2021" spans="1:14" s="8" customFormat="1" ht="31.5">
      <c r="A2021" s="44" t="s">
        <v>3745</v>
      </c>
      <c r="C2021" s="47" t="s">
        <v>3745</v>
      </c>
      <c r="D2021" s="56" t="s">
        <v>3746</v>
      </c>
      <c r="E2021" s="13" t="s">
        <v>143</v>
      </c>
      <c r="F2021" s="13">
        <v>942</v>
      </c>
      <c r="G2021" s="13">
        <v>15</v>
      </c>
      <c r="H2021" s="14" t="s">
        <v>1</v>
      </c>
      <c r="I2021" s="61">
        <v>42.56</v>
      </c>
      <c r="J2021" s="12">
        <f t="shared" si="128"/>
        <v>0</v>
      </c>
      <c r="K2021" s="11">
        <f t="shared" si="126"/>
        <v>42.56</v>
      </c>
      <c r="L2021" s="70"/>
      <c r="M2021" s="9">
        <f t="shared" si="127"/>
        <v>3404.8</v>
      </c>
      <c r="N2021" s="9">
        <f t="shared" si="129"/>
        <v>3404.8</v>
      </c>
    </row>
    <row r="2022" spans="1:14" s="8" customFormat="1" ht="31.5">
      <c r="A2022" s="44" t="s">
        <v>3747</v>
      </c>
      <c r="C2022" s="47" t="s">
        <v>3747</v>
      </c>
      <c r="D2022" s="56" t="s">
        <v>3748</v>
      </c>
      <c r="E2022" s="13" t="s">
        <v>143</v>
      </c>
      <c r="F2022" s="13">
        <v>972</v>
      </c>
      <c r="G2022" s="13">
        <v>15</v>
      </c>
      <c r="H2022" s="14" t="s">
        <v>1</v>
      </c>
      <c r="I2022" s="61">
        <v>43.47</v>
      </c>
      <c r="J2022" s="12">
        <f t="shared" si="128"/>
        <v>0</v>
      </c>
      <c r="K2022" s="11">
        <f t="shared" si="126"/>
        <v>43.47</v>
      </c>
      <c r="L2022" s="70"/>
      <c r="M2022" s="9">
        <f t="shared" si="127"/>
        <v>3477.6</v>
      </c>
      <c r="N2022" s="9">
        <f t="shared" si="129"/>
        <v>3477.6</v>
      </c>
    </row>
    <row r="2023" spans="1:14" s="8" customFormat="1" ht="31.5">
      <c r="A2023" s="44" t="s">
        <v>3749</v>
      </c>
      <c r="C2023" s="47" t="s">
        <v>3749</v>
      </c>
      <c r="D2023" s="56" t="s">
        <v>3750</v>
      </c>
      <c r="E2023" s="13" t="s">
        <v>143</v>
      </c>
      <c r="F2023" s="13">
        <v>1062</v>
      </c>
      <c r="G2023" s="13">
        <v>15</v>
      </c>
      <c r="H2023" s="14" t="s">
        <v>1</v>
      </c>
      <c r="I2023" s="61">
        <v>54.17</v>
      </c>
      <c r="J2023" s="12">
        <f t="shared" si="128"/>
        <v>0</v>
      </c>
      <c r="K2023" s="11">
        <f t="shared" si="126"/>
        <v>54.17</v>
      </c>
      <c r="L2023" s="70"/>
      <c r="M2023" s="9">
        <f t="shared" si="127"/>
        <v>4333.6000000000004</v>
      </c>
      <c r="N2023" s="9">
        <f t="shared" si="129"/>
        <v>4333.6000000000004</v>
      </c>
    </row>
    <row r="2024" spans="1:14" s="8" customFormat="1" ht="31.5">
      <c r="A2024" s="44" t="s">
        <v>3751</v>
      </c>
      <c r="C2024" s="47" t="s">
        <v>3751</v>
      </c>
      <c r="D2024" s="56" t="s">
        <v>3752</v>
      </c>
      <c r="E2024" s="13" t="s">
        <v>143</v>
      </c>
      <c r="F2024" s="13">
        <v>1141</v>
      </c>
      <c r="G2024" s="13">
        <v>5</v>
      </c>
      <c r="H2024" s="14" t="s">
        <v>1</v>
      </c>
      <c r="I2024" s="61">
        <v>62.620000000000005</v>
      </c>
      <c r="J2024" s="12">
        <f t="shared" si="128"/>
        <v>0</v>
      </c>
      <c r="K2024" s="11">
        <f t="shared" si="126"/>
        <v>62.620000000000005</v>
      </c>
      <c r="L2024" s="70"/>
      <c r="M2024" s="9">
        <f t="shared" si="127"/>
        <v>5009.6000000000004</v>
      </c>
      <c r="N2024" s="9">
        <f t="shared" si="129"/>
        <v>5009.6000000000004</v>
      </c>
    </row>
    <row r="2025" spans="1:14" s="8" customFormat="1" ht="31.5">
      <c r="A2025" s="44" t="s">
        <v>3753</v>
      </c>
      <c r="C2025" s="47" t="s">
        <v>3753</v>
      </c>
      <c r="D2025" s="56" t="s">
        <v>3754</v>
      </c>
      <c r="E2025" s="13" t="s">
        <v>143</v>
      </c>
      <c r="F2025" s="13">
        <v>1156</v>
      </c>
      <c r="G2025" s="13">
        <v>5</v>
      </c>
      <c r="H2025" s="14" t="s">
        <v>1</v>
      </c>
      <c r="I2025" s="61">
        <v>64.59</v>
      </c>
      <c r="J2025" s="12">
        <f t="shared" si="128"/>
        <v>0</v>
      </c>
      <c r="K2025" s="11">
        <f t="shared" si="126"/>
        <v>64.59</v>
      </c>
      <c r="L2025" s="70"/>
      <c r="M2025" s="9">
        <f t="shared" si="127"/>
        <v>5167.2</v>
      </c>
      <c r="N2025" s="9">
        <f t="shared" si="129"/>
        <v>5167.2</v>
      </c>
    </row>
    <row r="2026" spans="1:14" s="8" customFormat="1" ht="31.5">
      <c r="A2026" s="44" t="s">
        <v>3755</v>
      </c>
      <c r="C2026" s="47" t="s">
        <v>3755</v>
      </c>
      <c r="D2026" s="56" t="s">
        <v>3756</v>
      </c>
      <c r="E2026" s="13" t="s">
        <v>143</v>
      </c>
      <c r="F2026" s="13">
        <v>1208</v>
      </c>
      <c r="G2026" s="13">
        <v>5</v>
      </c>
      <c r="H2026" s="14" t="s">
        <v>1</v>
      </c>
      <c r="I2026" s="61">
        <v>63.58</v>
      </c>
      <c r="J2026" s="12">
        <f t="shared" si="128"/>
        <v>0</v>
      </c>
      <c r="K2026" s="11">
        <f t="shared" si="126"/>
        <v>63.58</v>
      </c>
      <c r="L2026" s="70"/>
      <c r="M2026" s="9">
        <f t="shared" si="127"/>
        <v>5086.4000000000005</v>
      </c>
      <c r="N2026" s="9">
        <f t="shared" si="129"/>
        <v>5086.4000000000005</v>
      </c>
    </row>
    <row r="2027" spans="1:14" s="8" customFormat="1" ht="31.5">
      <c r="A2027" s="44" t="s">
        <v>2854</v>
      </c>
      <c r="C2027" s="47" t="s">
        <v>2854</v>
      </c>
      <c r="D2027" s="56" t="s">
        <v>3757</v>
      </c>
      <c r="E2027" s="13" t="s">
        <v>143</v>
      </c>
      <c r="F2027" s="13">
        <v>1290.5</v>
      </c>
      <c r="G2027" s="13">
        <v>2</v>
      </c>
      <c r="H2027" s="14" t="s">
        <v>1</v>
      </c>
      <c r="I2027" s="61">
        <v>39.89</v>
      </c>
      <c r="J2027" s="12">
        <f t="shared" si="128"/>
        <v>0</v>
      </c>
      <c r="K2027" s="11">
        <f t="shared" si="126"/>
        <v>39.89</v>
      </c>
      <c r="L2027" s="70"/>
      <c r="M2027" s="9">
        <f t="shared" si="127"/>
        <v>3191.2000000000003</v>
      </c>
      <c r="N2027" s="9">
        <f t="shared" si="129"/>
        <v>3191.2</v>
      </c>
    </row>
    <row r="2028" spans="1:14" s="8" customFormat="1" ht="31.5">
      <c r="A2028" s="44" t="s">
        <v>2855</v>
      </c>
      <c r="C2028" s="47" t="s">
        <v>2855</v>
      </c>
      <c r="D2028" s="56" t="s">
        <v>3758</v>
      </c>
      <c r="E2028" s="13" t="s">
        <v>143</v>
      </c>
      <c r="F2028" s="13">
        <v>2442</v>
      </c>
      <c r="G2028" s="13">
        <v>2</v>
      </c>
      <c r="H2028" s="14" t="s">
        <v>1</v>
      </c>
      <c r="I2028" s="61">
        <v>128.31</v>
      </c>
      <c r="J2028" s="12">
        <f t="shared" si="128"/>
        <v>0</v>
      </c>
      <c r="K2028" s="11">
        <f t="shared" si="126"/>
        <v>128.31</v>
      </c>
      <c r="L2028" s="70"/>
      <c r="M2028" s="9">
        <f t="shared" si="127"/>
        <v>10264.800000000001</v>
      </c>
      <c r="N2028" s="9">
        <f t="shared" si="129"/>
        <v>10264.800000000001</v>
      </c>
    </row>
    <row r="2029" spans="1:14" s="8" customFormat="1" ht="31.5">
      <c r="A2029" s="44" t="s">
        <v>3759</v>
      </c>
      <c r="C2029" s="47" t="s">
        <v>3759</v>
      </c>
      <c r="D2029" s="56" t="s">
        <v>3760</v>
      </c>
      <c r="E2029" s="13" t="s">
        <v>143</v>
      </c>
      <c r="F2029" s="13">
        <v>2754</v>
      </c>
      <c r="G2029" s="13">
        <v>2</v>
      </c>
      <c r="H2029" s="14" t="s">
        <v>1</v>
      </c>
      <c r="I2029" s="61">
        <v>146.64000000000001</v>
      </c>
      <c r="J2029" s="12">
        <f t="shared" si="128"/>
        <v>0</v>
      </c>
      <c r="K2029" s="11">
        <f t="shared" si="126"/>
        <v>146.64000000000001</v>
      </c>
      <c r="L2029" s="70"/>
      <c r="M2029" s="9">
        <f t="shared" si="127"/>
        <v>11731.2</v>
      </c>
      <c r="N2029" s="9">
        <f t="shared" si="129"/>
        <v>11731.2</v>
      </c>
    </row>
    <row r="2030" spans="1:14" s="8" customFormat="1" ht="31.5">
      <c r="A2030" s="44" t="s">
        <v>2856</v>
      </c>
      <c r="C2030" s="47" t="s">
        <v>2856</v>
      </c>
      <c r="D2030" s="56" t="s">
        <v>3761</v>
      </c>
      <c r="E2030" s="13" t="s">
        <v>143</v>
      </c>
      <c r="F2030" s="13">
        <v>3233</v>
      </c>
      <c r="G2030" s="13">
        <v>2</v>
      </c>
      <c r="H2030" s="14" t="s">
        <v>1</v>
      </c>
      <c r="I2030" s="61">
        <v>179.33</v>
      </c>
      <c r="J2030" s="12">
        <f t="shared" si="128"/>
        <v>0</v>
      </c>
      <c r="K2030" s="11">
        <f t="shared" si="126"/>
        <v>179.33</v>
      </c>
      <c r="L2030" s="70"/>
      <c r="M2030" s="9">
        <f t="shared" si="127"/>
        <v>14346.4</v>
      </c>
      <c r="N2030" s="9">
        <f t="shared" si="129"/>
        <v>14346.4</v>
      </c>
    </row>
    <row r="2031" spans="1:14" s="8" customFormat="1" ht="31.5">
      <c r="A2031" s="44" t="s">
        <v>3762</v>
      </c>
      <c r="C2031" s="47" t="s">
        <v>3762</v>
      </c>
      <c r="D2031" s="56" t="s">
        <v>3763</v>
      </c>
      <c r="E2031" s="13" t="s">
        <v>143</v>
      </c>
      <c r="F2031" s="13">
        <v>367</v>
      </c>
      <c r="G2031" s="13">
        <v>25</v>
      </c>
      <c r="H2031" s="14" t="s">
        <v>1</v>
      </c>
      <c r="I2031" s="61">
        <v>18.150000000000002</v>
      </c>
      <c r="J2031" s="12">
        <f t="shared" si="128"/>
        <v>0</v>
      </c>
      <c r="K2031" s="11">
        <f t="shared" si="126"/>
        <v>18.150000000000002</v>
      </c>
      <c r="L2031" s="70"/>
      <c r="M2031" s="9">
        <f t="shared" si="127"/>
        <v>1452</v>
      </c>
      <c r="N2031" s="9">
        <f t="shared" si="129"/>
        <v>1452</v>
      </c>
    </row>
    <row r="2032" spans="1:14" s="8" customFormat="1" ht="31.5">
      <c r="A2032" s="44" t="s">
        <v>3764</v>
      </c>
      <c r="C2032" s="47" t="s">
        <v>3764</v>
      </c>
      <c r="D2032" s="56" t="s">
        <v>3765</v>
      </c>
      <c r="E2032" s="13" t="s">
        <v>143</v>
      </c>
      <c r="F2032" s="13">
        <v>371</v>
      </c>
      <c r="G2032" s="13">
        <v>25</v>
      </c>
      <c r="H2032" s="14" t="s">
        <v>1</v>
      </c>
      <c r="I2032" s="61">
        <v>18.46</v>
      </c>
      <c r="J2032" s="12">
        <f t="shared" si="128"/>
        <v>0</v>
      </c>
      <c r="K2032" s="11">
        <f t="shared" si="126"/>
        <v>18.46</v>
      </c>
      <c r="L2032" s="70"/>
      <c r="M2032" s="9">
        <f t="shared" si="127"/>
        <v>1476.8</v>
      </c>
      <c r="N2032" s="9">
        <f t="shared" si="129"/>
        <v>1476.8</v>
      </c>
    </row>
    <row r="2033" spans="1:14" s="8" customFormat="1" ht="31.5">
      <c r="A2033" s="44" t="s">
        <v>3766</v>
      </c>
      <c r="C2033" s="47" t="s">
        <v>3766</v>
      </c>
      <c r="D2033" s="56" t="s">
        <v>3767</v>
      </c>
      <c r="E2033" s="13" t="s">
        <v>143</v>
      </c>
      <c r="F2033" s="13">
        <v>378</v>
      </c>
      <c r="G2033" s="13">
        <v>25</v>
      </c>
      <c r="H2033" s="14" t="s">
        <v>1</v>
      </c>
      <c r="I2033" s="61">
        <v>20.330000000000002</v>
      </c>
      <c r="J2033" s="12">
        <f t="shared" si="128"/>
        <v>0</v>
      </c>
      <c r="K2033" s="11">
        <f t="shared" si="126"/>
        <v>20.330000000000002</v>
      </c>
      <c r="L2033" s="70"/>
      <c r="M2033" s="9">
        <f t="shared" si="127"/>
        <v>1626.4</v>
      </c>
      <c r="N2033" s="9">
        <f t="shared" si="129"/>
        <v>1626.4</v>
      </c>
    </row>
    <row r="2034" spans="1:14" s="8" customFormat="1" ht="31.5">
      <c r="A2034" s="44" t="s">
        <v>3768</v>
      </c>
      <c r="C2034" s="47" t="s">
        <v>3768</v>
      </c>
      <c r="D2034" s="56" t="s">
        <v>3769</v>
      </c>
      <c r="E2034" s="13" t="s">
        <v>143</v>
      </c>
      <c r="F2034" s="13">
        <v>386</v>
      </c>
      <c r="G2034" s="13">
        <v>25</v>
      </c>
      <c r="H2034" s="14" t="s">
        <v>1</v>
      </c>
      <c r="I2034" s="61">
        <v>21.2</v>
      </c>
      <c r="J2034" s="12">
        <f t="shared" si="128"/>
        <v>0</v>
      </c>
      <c r="K2034" s="11">
        <f t="shared" si="126"/>
        <v>21.2</v>
      </c>
      <c r="L2034" s="70"/>
      <c r="M2034" s="9">
        <f t="shared" si="127"/>
        <v>1696</v>
      </c>
      <c r="N2034" s="9">
        <f t="shared" si="129"/>
        <v>1696</v>
      </c>
    </row>
    <row r="2035" spans="1:14" s="8" customFormat="1" ht="31.5">
      <c r="A2035" s="44" t="s">
        <v>3770</v>
      </c>
      <c r="C2035" s="47" t="s">
        <v>3770</v>
      </c>
      <c r="D2035" s="56" t="s">
        <v>3771</v>
      </c>
      <c r="E2035" s="13" t="s">
        <v>143</v>
      </c>
      <c r="F2035" s="13">
        <v>420</v>
      </c>
      <c r="G2035" s="13">
        <v>25</v>
      </c>
      <c r="H2035" s="14" t="s">
        <v>1</v>
      </c>
      <c r="I2035" s="61">
        <v>21.56</v>
      </c>
      <c r="J2035" s="12">
        <f t="shared" si="128"/>
        <v>0</v>
      </c>
      <c r="K2035" s="11">
        <f t="shared" si="126"/>
        <v>21.56</v>
      </c>
      <c r="L2035" s="70"/>
      <c r="M2035" s="9">
        <f t="shared" si="127"/>
        <v>1724.8</v>
      </c>
      <c r="N2035" s="9">
        <f t="shared" si="129"/>
        <v>1724.8</v>
      </c>
    </row>
    <row r="2036" spans="1:14" s="8" customFormat="1" ht="31.5">
      <c r="A2036" s="44" t="s">
        <v>3772</v>
      </c>
      <c r="C2036" s="47" t="s">
        <v>3772</v>
      </c>
      <c r="D2036" s="56" t="s">
        <v>3773</v>
      </c>
      <c r="E2036" s="13" t="s">
        <v>143</v>
      </c>
      <c r="F2036" s="13">
        <v>427</v>
      </c>
      <c r="G2036" s="13">
        <v>25</v>
      </c>
      <c r="H2036" s="14" t="s">
        <v>1</v>
      </c>
      <c r="I2036" s="61">
        <v>22.2</v>
      </c>
      <c r="J2036" s="12">
        <f t="shared" si="128"/>
        <v>0</v>
      </c>
      <c r="K2036" s="11">
        <f t="shared" si="126"/>
        <v>22.2</v>
      </c>
      <c r="L2036" s="70"/>
      <c r="M2036" s="9">
        <f t="shared" si="127"/>
        <v>1776</v>
      </c>
      <c r="N2036" s="9">
        <f t="shared" si="129"/>
        <v>1776</v>
      </c>
    </row>
    <row r="2037" spans="1:14" s="8" customFormat="1" ht="31.5">
      <c r="A2037" s="44" t="s">
        <v>3774</v>
      </c>
      <c r="C2037" s="47" t="s">
        <v>3774</v>
      </c>
      <c r="D2037" s="56" t="s">
        <v>3775</v>
      </c>
      <c r="E2037" s="13" t="s">
        <v>143</v>
      </c>
      <c r="F2037" s="13">
        <v>435</v>
      </c>
      <c r="G2037" s="13">
        <v>25</v>
      </c>
      <c r="H2037" s="14" t="s">
        <v>1</v>
      </c>
      <c r="I2037" s="61">
        <v>23.5</v>
      </c>
      <c r="J2037" s="12">
        <f t="shared" si="128"/>
        <v>0</v>
      </c>
      <c r="K2037" s="11">
        <f t="shared" si="126"/>
        <v>23.5</v>
      </c>
      <c r="L2037" s="70"/>
      <c r="M2037" s="9">
        <f t="shared" si="127"/>
        <v>1880</v>
      </c>
      <c r="N2037" s="9">
        <f t="shared" si="129"/>
        <v>1880</v>
      </c>
    </row>
    <row r="2038" spans="1:14" s="8" customFormat="1" ht="31.5">
      <c r="A2038" s="44" t="s">
        <v>3776</v>
      </c>
      <c r="C2038" s="47" t="s">
        <v>3776</v>
      </c>
      <c r="D2038" s="56" t="s">
        <v>3777</v>
      </c>
      <c r="E2038" s="13" t="s">
        <v>143</v>
      </c>
      <c r="F2038" s="13">
        <v>500</v>
      </c>
      <c r="G2038" s="13">
        <v>25</v>
      </c>
      <c r="H2038" s="14" t="s">
        <v>1</v>
      </c>
      <c r="I2038" s="61">
        <v>25.68</v>
      </c>
      <c r="J2038" s="12">
        <f t="shared" si="128"/>
        <v>0</v>
      </c>
      <c r="K2038" s="11">
        <f t="shared" si="126"/>
        <v>25.68</v>
      </c>
      <c r="L2038" s="70"/>
      <c r="M2038" s="9">
        <f t="shared" si="127"/>
        <v>2054.4</v>
      </c>
      <c r="N2038" s="9">
        <f t="shared" si="129"/>
        <v>2054.4</v>
      </c>
    </row>
    <row r="2039" spans="1:14" s="8" customFormat="1" ht="31.5">
      <c r="A2039" s="44" t="s">
        <v>3778</v>
      </c>
      <c r="C2039" s="47" t="s">
        <v>3778</v>
      </c>
      <c r="D2039" s="56" t="s">
        <v>3779</v>
      </c>
      <c r="E2039" s="13" t="s">
        <v>143</v>
      </c>
      <c r="F2039" s="13">
        <v>502</v>
      </c>
      <c r="G2039" s="13">
        <v>25</v>
      </c>
      <c r="H2039" s="14" t="s">
        <v>1</v>
      </c>
      <c r="I2039" s="61">
        <v>26.48</v>
      </c>
      <c r="J2039" s="12">
        <f t="shared" si="128"/>
        <v>0</v>
      </c>
      <c r="K2039" s="11">
        <f t="shared" si="126"/>
        <v>26.48</v>
      </c>
      <c r="L2039" s="70"/>
      <c r="M2039" s="9">
        <f t="shared" si="127"/>
        <v>2118.4</v>
      </c>
      <c r="N2039" s="9">
        <f t="shared" si="129"/>
        <v>2118.4</v>
      </c>
    </row>
    <row r="2040" spans="1:14" s="8" customFormat="1" ht="31.5">
      <c r="A2040" s="44" t="s">
        <v>3780</v>
      </c>
      <c r="C2040" s="47" t="s">
        <v>3780</v>
      </c>
      <c r="D2040" s="56" t="s">
        <v>3781</v>
      </c>
      <c r="E2040" s="13" t="s">
        <v>143</v>
      </c>
      <c r="F2040" s="13">
        <v>506</v>
      </c>
      <c r="G2040" s="13">
        <v>25</v>
      </c>
      <c r="H2040" s="14" t="s">
        <v>1</v>
      </c>
      <c r="I2040" s="61">
        <v>26.14</v>
      </c>
      <c r="J2040" s="12">
        <f t="shared" si="128"/>
        <v>0</v>
      </c>
      <c r="K2040" s="11">
        <f t="shared" si="126"/>
        <v>26.14</v>
      </c>
      <c r="L2040" s="70"/>
      <c r="M2040" s="9">
        <f t="shared" si="127"/>
        <v>2091.1999999999998</v>
      </c>
      <c r="N2040" s="9">
        <f t="shared" si="129"/>
        <v>2091.1999999999998</v>
      </c>
    </row>
    <row r="2041" spans="1:14" s="8" customFormat="1" ht="31.5">
      <c r="A2041" s="44" t="s">
        <v>3782</v>
      </c>
      <c r="C2041" s="47" t="s">
        <v>3782</v>
      </c>
      <c r="D2041" s="56" t="s">
        <v>3783</v>
      </c>
      <c r="E2041" s="13" t="s">
        <v>143</v>
      </c>
      <c r="F2041" s="13">
        <v>508</v>
      </c>
      <c r="G2041" s="13">
        <v>25</v>
      </c>
      <c r="H2041" s="14" t="s">
        <v>1</v>
      </c>
      <c r="I2041" s="61">
        <v>26.88</v>
      </c>
      <c r="J2041" s="12">
        <f t="shared" si="128"/>
        <v>0</v>
      </c>
      <c r="K2041" s="11">
        <f t="shared" si="126"/>
        <v>26.88</v>
      </c>
      <c r="L2041" s="70"/>
      <c r="M2041" s="9">
        <f t="shared" si="127"/>
        <v>2150.4</v>
      </c>
      <c r="N2041" s="9">
        <f t="shared" si="129"/>
        <v>2150.4</v>
      </c>
    </row>
    <row r="2042" spans="1:14" s="8" customFormat="1" ht="31.5">
      <c r="A2042" s="44" t="s">
        <v>3784</v>
      </c>
      <c r="C2042" s="47" t="s">
        <v>3784</v>
      </c>
      <c r="D2042" s="56" t="s">
        <v>3785</v>
      </c>
      <c r="E2042" s="13" t="s">
        <v>143</v>
      </c>
      <c r="F2042" s="13">
        <v>512</v>
      </c>
      <c r="G2042" s="13">
        <v>25</v>
      </c>
      <c r="H2042" s="14" t="s">
        <v>1</v>
      </c>
      <c r="I2042" s="61">
        <v>27.1</v>
      </c>
      <c r="J2042" s="12">
        <f t="shared" si="128"/>
        <v>0</v>
      </c>
      <c r="K2042" s="11">
        <f t="shared" si="126"/>
        <v>27.1</v>
      </c>
      <c r="L2042" s="70"/>
      <c r="M2042" s="9">
        <f t="shared" si="127"/>
        <v>2168</v>
      </c>
      <c r="N2042" s="9">
        <f t="shared" si="129"/>
        <v>2168</v>
      </c>
    </row>
    <row r="2043" spans="1:14" s="8" customFormat="1" ht="31.5">
      <c r="A2043" s="44" t="s">
        <v>3786</v>
      </c>
      <c r="C2043" s="47" t="s">
        <v>3786</v>
      </c>
      <c r="D2043" s="56" t="s">
        <v>3787</v>
      </c>
      <c r="E2043" s="13" t="s">
        <v>143</v>
      </c>
      <c r="F2043" s="13">
        <v>850</v>
      </c>
      <c r="G2043" s="13">
        <v>15</v>
      </c>
      <c r="H2043" s="14" t="s">
        <v>1</v>
      </c>
      <c r="I2043" s="61">
        <v>30.150000000000002</v>
      </c>
      <c r="J2043" s="12">
        <f t="shared" si="128"/>
        <v>0</v>
      </c>
      <c r="K2043" s="11">
        <f t="shared" si="126"/>
        <v>30.150000000000002</v>
      </c>
      <c r="L2043" s="70"/>
      <c r="M2043" s="9">
        <f t="shared" si="127"/>
        <v>2412</v>
      </c>
      <c r="N2043" s="9">
        <f t="shared" si="129"/>
        <v>2412</v>
      </c>
    </row>
    <row r="2044" spans="1:14" s="8" customFormat="1" ht="31.5">
      <c r="A2044" s="44" t="s">
        <v>3788</v>
      </c>
      <c r="C2044" s="47" t="s">
        <v>3788</v>
      </c>
      <c r="D2044" s="56" t="s">
        <v>3789</v>
      </c>
      <c r="E2044" s="13" t="s">
        <v>143</v>
      </c>
      <c r="F2044" s="13">
        <v>855</v>
      </c>
      <c r="G2044" s="13">
        <v>15</v>
      </c>
      <c r="H2044" s="14" t="s">
        <v>1</v>
      </c>
      <c r="I2044" s="61">
        <v>31.060000000000002</v>
      </c>
      <c r="J2044" s="12">
        <f t="shared" si="128"/>
        <v>0</v>
      </c>
      <c r="K2044" s="11">
        <f t="shared" si="126"/>
        <v>31.060000000000002</v>
      </c>
      <c r="L2044" s="70"/>
      <c r="M2044" s="9">
        <f t="shared" si="127"/>
        <v>2484.8000000000002</v>
      </c>
      <c r="N2044" s="9">
        <f t="shared" si="129"/>
        <v>2484.8000000000002</v>
      </c>
    </row>
    <row r="2045" spans="1:14" s="8" customFormat="1" ht="31.5">
      <c r="A2045" s="44" t="s">
        <v>3790</v>
      </c>
      <c r="C2045" s="47" t="s">
        <v>3790</v>
      </c>
      <c r="D2045" s="56" t="s">
        <v>3791</v>
      </c>
      <c r="E2045" s="13" t="s">
        <v>143</v>
      </c>
      <c r="F2045" s="13">
        <v>960</v>
      </c>
      <c r="G2045" s="13">
        <v>15</v>
      </c>
      <c r="H2045" s="14" t="s">
        <v>1</v>
      </c>
      <c r="I2045" s="61">
        <v>42.75</v>
      </c>
      <c r="J2045" s="12">
        <f t="shared" si="128"/>
        <v>0</v>
      </c>
      <c r="K2045" s="11">
        <f t="shared" si="126"/>
        <v>42.75</v>
      </c>
      <c r="L2045" s="70"/>
      <c r="M2045" s="9">
        <f t="shared" si="127"/>
        <v>3420</v>
      </c>
      <c r="N2045" s="9">
        <f t="shared" si="129"/>
        <v>3420</v>
      </c>
    </row>
    <row r="2046" spans="1:14" s="8" customFormat="1" ht="31.5">
      <c r="A2046" s="44" t="s">
        <v>3792</v>
      </c>
      <c r="C2046" s="47" t="s">
        <v>3792</v>
      </c>
      <c r="D2046" s="56" t="s">
        <v>3793</v>
      </c>
      <c r="E2046" s="13" t="s">
        <v>143</v>
      </c>
      <c r="F2046" s="13">
        <v>1006.9999999999999</v>
      </c>
      <c r="G2046" s="13">
        <v>15</v>
      </c>
      <c r="H2046" s="14" t="s">
        <v>1</v>
      </c>
      <c r="I2046" s="61">
        <v>47.160000000000004</v>
      </c>
      <c r="J2046" s="12">
        <f t="shared" si="128"/>
        <v>0</v>
      </c>
      <c r="K2046" s="11">
        <f t="shared" si="126"/>
        <v>47.160000000000004</v>
      </c>
      <c r="L2046" s="70"/>
      <c r="M2046" s="9">
        <f t="shared" si="127"/>
        <v>3772.8</v>
      </c>
      <c r="N2046" s="9">
        <f t="shared" si="129"/>
        <v>3772.8</v>
      </c>
    </row>
    <row r="2047" spans="1:14" s="8" customFormat="1" ht="31.5">
      <c r="A2047" s="44" t="s">
        <v>3794</v>
      </c>
      <c r="C2047" s="47" t="s">
        <v>3794</v>
      </c>
      <c r="D2047" s="56" t="s">
        <v>3795</v>
      </c>
      <c r="E2047" s="13" t="s">
        <v>143</v>
      </c>
      <c r="F2047" s="13">
        <v>1010.9999999999999</v>
      </c>
      <c r="G2047" s="13">
        <v>15</v>
      </c>
      <c r="H2047" s="14" t="s">
        <v>1</v>
      </c>
      <c r="I2047" s="61">
        <v>48.03</v>
      </c>
      <c r="J2047" s="12">
        <f t="shared" si="128"/>
        <v>0</v>
      </c>
      <c r="K2047" s="11">
        <f t="shared" si="126"/>
        <v>48.03</v>
      </c>
      <c r="L2047" s="70"/>
      <c r="M2047" s="9">
        <f t="shared" si="127"/>
        <v>3842.4</v>
      </c>
      <c r="N2047" s="9">
        <f t="shared" si="129"/>
        <v>3842.4</v>
      </c>
    </row>
    <row r="2048" spans="1:14" s="8" customFormat="1" ht="31.5">
      <c r="A2048" s="44" t="s">
        <v>3796</v>
      </c>
      <c r="C2048" s="47" t="s">
        <v>3796</v>
      </c>
      <c r="D2048" s="56" t="s">
        <v>3797</v>
      </c>
      <c r="E2048" s="13" t="s">
        <v>143</v>
      </c>
      <c r="F2048" s="13">
        <v>1158</v>
      </c>
      <c r="G2048" s="13">
        <v>5</v>
      </c>
      <c r="H2048" s="14" t="s">
        <v>1</v>
      </c>
      <c r="I2048" s="61">
        <v>63.7</v>
      </c>
      <c r="J2048" s="12">
        <f t="shared" si="128"/>
        <v>0</v>
      </c>
      <c r="K2048" s="11">
        <f t="shared" si="126"/>
        <v>63.7</v>
      </c>
      <c r="L2048" s="70"/>
      <c r="M2048" s="9">
        <f t="shared" si="127"/>
        <v>5096</v>
      </c>
      <c r="N2048" s="9">
        <f t="shared" si="129"/>
        <v>5096</v>
      </c>
    </row>
    <row r="2049" spans="1:14" s="8" customFormat="1" ht="31.5">
      <c r="A2049" s="44" t="s">
        <v>3798</v>
      </c>
      <c r="C2049" s="47" t="s">
        <v>3798</v>
      </c>
      <c r="D2049" s="56" t="s">
        <v>3799</v>
      </c>
      <c r="E2049" s="13" t="s">
        <v>143</v>
      </c>
      <c r="F2049" s="13">
        <v>1212</v>
      </c>
      <c r="G2049" s="13">
        <v>5</v>
      </c>
      <c r="H2049" s="14" t="s">
        <v>1</v>
      </c>
      <c r="I2049" s="61">
        <v>69.84</v>
      </c>
      <c r="J2049" s="12">
        <f t="shared" si="128"/>
        <v>0</v>
      </c>
      <c r="K2049" s="11">
        <f t="shared" si="126"/>
        <v>69.84</v>
      </c>
      <c r="L2049" s="70"/>
      <c r="M2049" s="9">
        <f t="shared" si="127"/>
        <v>5587.2</v>
      </c>
      <c r="N2049" s="9">
        <f t="shared" si="129"/>
        <v>5587.2</v>
      </c>
    </row>
    <row r="2050" spans="1:14" s="8" customFormat="1" ht="31.5">
      <c r="A2050" s="44" t="s">
        <v>3800</v>
      </c>
      <c r="C2050" s="47" t="s">
        <v>3800</v>
      </c>
      <c r="D2050" s="56" t="s">
        <v>3801</v>
      </c>
      <c r="E2050" s="13" t="s">
        <v>143</v>
      </c>
      <c r="F2050" s="13">
        <v>1226</v>
      </c>
      <c r="G2050" s="13">
        <v>5</v>
      </c>
      <c r="H2050" s="14" t="s">
        <v>1</v>
      </c>
      <c r="I2050" s="61">
        <v>73.92</v>
      </c>
      <c r="J2050" s="12">
        <f t="shared" si="128"/>
        <v>0</v>
      </c>
      <c r="K2050" s="11">
        <f t="shared" si="126"/>
        <v>73.92</v>
      </c>
      <c r="L2050" s="70"/>
      <c r="M2050" s="9">
        <f t="shared" si="127"/>
        <v>5913.6</v>
      </c>
      <c r="N2050" s="9">
        <f t="shared" si="129"/>
        <v>5913.6</v>
      </c>
    </row>
    <row r="2051" spans="1:14" s="8" customFormat="1" ht="31.5">
      <c r="A2051" s="44" t="s">
        <v>2880</v>
      </c>
      <c r="C2051" s="47" t="s">
        <v>2880</v>
      </c>
      <c r="D2051" s="56" t="s">
        <v>3802</v>
      </c>
      <c r="E2051" s="13" t="s">
        <v>143</v>
      </c>
      <c r="F2051" s="13">
        <v>1420</v>
      </c>
      <c r="G2051" s="13">
        <v>2</v>
      </c>
      <c r="H2051" s="14" t="s">
        <v>1</v>
      </c>
      <c r="I2051" s="61">
        <v>76.540000000000006</v>
      </c>
      <c r="J2051" s="12">
        <f t="shared" si="128"/>
        <v>0</v>
      </c>
      <c r="K2051" s="11">
        <f t="shared" si="126"/>
        <v>76.540000000000006</v>
      </c>
      <c r="L2051" s="70"/>
      <c r="M2051" s="9">
        <f t="shared" si="127"/>
        <v>6123.2</v>
      </c>
      <c r="N2051" s="9">
        <f t="shared" si="129"/>
        <v>6123.2</v>
      </c>
    </row>
    <row r="2052" spans="1:14" s="8" customFormat="1" ht="31.5">
      <c r="A2052" s="44" t="s">
        <v>3803</v>
      </c>
      <c r="C2052" s="47" t="s">
        <v>3803</v>
      </c>
      <c r="D2052" s="56" t="s">
        <v>3804</v>
      </c>
      <c r="E2052" s="13" t="s">
        <v>143</v>
      </c>
      <c r="F2052" s="13">
        <v>1523</v>
      </c>
      <c r="G2052" s="13">
        <v>2</v>
      </c>
      <c r="H2052" s="14" t="s">
        <v>1</v>
      </c>
      <c r="I2052" s="61">
        <v>81.48</v>
      </c>
      <c r="J2052" s="12">
        <f t="shared" si="128"/>
        <v>0</v>
      </c>
      <c r="K2052" s="11">
        <f t="shared" si="126"/>
        <v>81.48</v>
      </c>
      <c r="L2052" s="70"/>
      <c r="M2052" s="9">
        <f t="shared" si="127"/>
        <v>6518.4000000000005</v>
      </c>
      <c r="N2052" s="9">
        <f t="shared" si="129"/>
        <v>6518.4</v>
      </c>
    </row>
    <row r="2053" spans="1:14" s="8" customFormat="1" ht="31.5">
      <c r="A2053" s="44" t="s">
        <v>3805</v>
      </c>
      <c r="C2053" s="47" t="s">
        <v>3805</v>
      </c>
      <c r="D2053" s="56" t="s">
        <v>3806</v>
      </c>
      <c r="E2053" s="13" t="s">
        <v>143</v>
      </c>
      <c r="F2053" s="13">
        <v>2635</v>
      </c>
      <c r="G2053" s="13">
        <v>2</v>
      </c>
      <c r="H2053" s="14" t="s">
        <v>1</v>
      </c>
      <c r="I2053" s="61">
        <v>150.44</v>
      </c>
      <c r="J2053" s="12">
        <f t="shared" si="128"/>
        <v>0</v>
      </c>
      <c r="K2053" s="11">
        <f t="shared" si="126"/>
        <v>150.44</v>
      </c>
      <c r="L2053" s="70"/>
      <c r="M2053" s="9">
        <f t="shared" si="127"/>
        <v>12035.2</v>
      </c>
      <c r="N2053" s="9">
        <f t="shared" si="129"/>
        <v>12035.2</v>
      </c>
    </row>
    <row r="2054" spans="1:14" s="8" customFormat="1" ht="31.5">
      <c r="A2054" s="44" t="s">
        <v>3807</v>
      </c>
      <c r="C2054" s="47" t="s">
        <v>3807</v>
      </c>
      <c r="D2054" s="56" t="s">
        <v>3808</v>
      </c>
      <c r="E2054" s="13" t="s">
        <v>143</v>
      </c>
      <c r="F2054" s="13">
        <v>3094</v>
      </c>
      <c r="G2054" s="13">
        <v>2</v>
      </c>
      <c r="H2054" s="14" t="s">
        <v>1</v>
      </c>
      <c r="I2054" s="61">
        <v>179.4</v>
      </c>
      <c r="J2054" s="12">
        <f t="shared" si="128"/>
        <v>0</v>
      </c>
      <c r="K2054" s="11">
        <f t="shared" si="126"/>
        <v>179.4</v>
      </c>
      <c r="L2054" s="70"/>
      <c r="M2054" s="9">
        <f t="shared" si="127"/>
        <v>14352</v>
      </c>
      <c r="N2054" s="9">
        <f t="shared" si="129"/>
        <v>14352</v>
      </c>
    </row>
    <row r="2055" spans="1:14" s="8" customFormat="1" ht="31.5">
      <c r="A2055" s="44" t="s">
        <v>3809</v>
      </c>
      <c r="C2055" s="47" t="s">
        <v>3809</v>
      </c>
      <c r="D2055" s="56" t="s">
        <v>3810</v>
      </c>
      <c r="E2055" s="13" t="s">
        <v>143</v>
      </c>
      <c r="F2055" s="13">
        <v>3445</v>
      </c>
      <c r="G2055" s="13">
        <v>2</v>
      </c>
      <c r="H2055" s="14" t="s">
        <v>1</v>
      </c>
      <c r="I2055" s="61">
        <v>205.73000000000002</v>
      </c>
      <c r="J2055" s="12">
        <f t="shared" si="128"/>
        <v>0</v>
      </c>
      <c r="K2055" s="11">
        <f t="shared" si="126"/>
        <v>205.73000000000002</v>
      </c>
      <c r="L2055" s="70"/>
      <c r="M2055" s="9">
        <f t="shared" si="127"/>
        <v>16458.400000000001</v>
      </c>
      <c r="N2055" s="9">
        <f t="shared" si="129"/>
        <v>16458.400000000001</v>
      </c>
    </row>
    <row r="2056" spans="1:14" s="8" customFormat="1" ht="31.5">
      <c r="A2056" s="44" t="s">
        <v>3811</v>
      </c>
      <c r="C2056" s="47" t="s">
        <v>3811</v>
      </c>
      <c r="D2056" s="56" t="s">
        <v>3812</v>
      </c>
      <c r="E2056" s="13" t="s">
        <v>143</v>
      </c>
      <c r="F2056" s="13">
        <v>436</v>
      </c>
      <c r="G2056" s="13">
        <v>25</v>
      </c>
      <c r="H2056" s="14" t="s">
        <v>1</v>
      </c>
      <c r="I2056" s="61">
        <v>21.82</v>
      </c>
      <c r="J2056" s="12">
        <f t="shared" si="128"/>
        <v>0</v>
      </c>
      <c r="K2056" s="11">
        <f t="shared" si="126"/>
        <v>21.82</v>
      </c>
      <c r="L2056" s="70"/>
      <c r="M2056" s="9">
        <f t="shared" si="127"/>
        <v>1745.6000000000001</v>
      </c>
      <c r="N2056" s="9">
        <f t="shared" si="129"/>
        <v>1745.6</v>
      </c>
    </row>
    <row r="2057" spans="1:14" s="8" customFormat="1" ht="31.5">
      <c r="A2057" s="44" t="s">
        <v>3813</v>
      </c>
      <c r="C2057" s="47" t="s">
        <v>3813</v>
      </c>
      <c r="D2057" s="56" t="s">
        <v>3814</v>
      </c>
      <c r="E2057" s="13" t="s">
        <v>143</v>
      </c>
      <c r="F2057" s="13">
        <v>439</v>
      </c>
      <c r="G2057" s="13">
        <v>25</v>
      </c>
      <c r="H2057" s="14" t="s">
        <v>1</v>
      </c>
      <c r="I2057" s="61">
        <v>22.18</v>
      </c>
      <c r="J2057" s="12">
        <f t="shared" si="128"/>
        <v>0</v>
      </c>
      <c r="K2057" s="11">
        <f t="shared" si="126"/>
        <v>22.18</v>
      </c>
      <c r="L2057" s="70"/>
      <c r="M2057" s="9">
        <f t="shared" si="127"/>
        <v>1774.4</v>
      </c>
      <c r="N2057" s="9">
        <f t="shared" si="129"/>
        <v>1774.4</v>
      </c>
    </row>
    <row r="2058" spans="1:14" s="8" customFormat="1" ht="31.5">
      <c r="A2058" s="44" t="s">
        <v>3815</v>
      </c>
      <c r="C2058" s="47" t="s">
        <v>3815</v>
      </c>
      <c r="D2058" s="56" t="s">
        <v>3816</v>
      </c>
      <c r="E2058" s="13" t="s">
        <v>143</v>
      </c>
      <c r="F2058" s="13">
        <v>442</v>
      </c>
      <c r="G2058" s="13">
        <v>25</v>
      </c>
      <c r="H2058" s="14" t="s">
        <v>1</v>
      </c>
      <c r="I2058" s="61">
        <v>22.73</v>
      </c>
      <c r="J2058" s="12">
        <f t="shared" si="128"/>
        <v>0</v>
      </c>
      <c r="K2058" s="11">
        <f t="shared" si="126"/>
        <v>22.73</v>
      </c>
      <c r="L2058" s="70"/>
      <c r="M2058" s="9">
        <f t="shared" si="127"/>
        <v>1818.4</v>
      </c>
      <c r="N2058" s="9">
        <f t="shared" si="129"/>
        <v>1818.4</v>
      </c>
    </row>
    <row r="2059" spans="1:14" s="8" customFormat="1" ht="31.5">
      <c r="A2059" s="44" t="s">
        <v>3817</v>
      </c>
      <c r="C2059" s="47" t="s">
        <v>3817</v>
      </c>
      <c r="D2059" s="56" t="s">
        <v>3818</v>
      </c>
      <c r="E2059" s="13" t="s">
        <v>143</v>
      </c>
      <c r="F2059" s="13">
        <v>446</v>
      </c>
      <c r="G2059" s="13">
        <v>25</v>
      </c>
      <c r="H2059" s="14" t="s">
        <v>1</v>
      </c>
      <c r="I2059" s="61">
        <v>23.19</v>
      </c>
      <c r="J2059" s="12">
        <f t="shared" si="128"/>
        <v>0</v>
      </c>
      <c r="K2059" s="11">
        <f t="shared" si="126"/>
        <v>23.19</v>
      </c>
      <c r="L2059" s="70"/>
      <c r="M2059" s="9">
        <f t="shared" si="127"/>
        <v>1855.2</v>
      </c>
      <c r="N2059" s="9">
        <f t="shared" si="129"/>
        <v>1855.2</v>
      </c>
    </row>
    <row r="2060" spans="1:14" s="8" customFormat="1" ht="31.5">
      <c r="A2060" s="44" t="s">
        <v>3819</v>
      </c>
      <c r="C2060" s="47" t="s">
        <v>3819</v>
      </c>
      <c r="D2060" s="56" t="s">
        <v>3820</v>
      </c>
      <c r="E2060" s="13" t="s">
        <v>143</v>
      </c>
      <c r="F2060" s="13">
        <v>504</v>
      </c>
      <c r="G2060" s="13">
        <v>25</v>
      </c>
      <c r="H2060" s="14" t="s">
        <v>1</v>
      </c>
      <c r="I2060" s="61">
        <v>25.35</v>
      </c>
      <c r="J2060" s="12">
        <f t="shared" si="128"/>
        <v>0</v>
      </c>
      <c r="K2060" s="11">
        <f t="shared" si="126"/>
        <v>25.35</v>
      </c>
      <c r="L2060" s="70"/>
      <c r="M2060" s="9">
        <f t="shared" si="127"/>
        <v>2028</v>
      </c>
      <c r="N2060" s="9">
        <f t="shared" si="129"/>
        <v>2028</v>
      </c>
    </row>
    <row r="2061" spans="1:14" s="8" customFormat="1" ht="31.5">
      <c r="A2061" s="44" t="s">
        <v>3821</v>
      </c>
      <c r="C2061" s="47" t="s">
        <v>3821</v>
      </c>
      <c r="D2061" s="56" t="s">
        <v>3822</v>
      </c>
      <c r="E2061" s="13" t="s">
        <v>143</v>
      </c>
      <c r="F2061" s="13">
        <v>510</v>
      </c>
      <c r="G2061" s="13">
        <v>25</v>
      </c>
      <c r="H2061" s="14" t="s">
        <v>1</v>
      </c>
      <c r="I2061" s="61">
        <v>25.88</v>
      </c>
      <c r="J2061" s="12">
        <f t="shared" si="128"/>
        <v>0</v>
      </c>
      <c r="K2061" s="11">
        <f t="shared" ref="K2061:K2079" si="130">I2061*((100-J2061)/100)</f>
        <v>25.88</v>
      </c>
      <c r="L2061" s="70"/>
      <c r="M2061" s="9">
        <f t="shared" ref="M2061:M2079" si="131">_xlfn.CEILING.MATH(I2061*$N$2,0.02)</f>
        <v>2070.4</v>
      </c>
      <c r="N2061" s="9">
        <f t="shared" si="129"/>
        <v>2070.4</v>
      </c>
    </row>
    <row r="2062" spans="1:14" s="8" customFormat="1" ht="31.5">
      <c r="A2062" s="44" t="s">
        <v>3823</v>
      </c>
      <c r="C2062" s="47" t="s">
        <v>3823</v>
      </c>
      <c r="D2062" s="56" t="s">
        <v>3824</v>
      </c>
      <c r="E2062" s="13" t="s">
        <v>143</v>
      </c>
      <c r="F2062" s="13">
        <v>514</v>
      </c>
      <c r="G2062" s="13">
        <v>25</v>
      </c>
      <c r="H2062" s="14" t="s">
        <v>1</v>
      </c>
      <c r="I2062" s="61">
        <v>27.150000000000002</v>
      </c>
      <c r="J2062" s="12">
        <f t="shared" si="128"/>
        <v>0</v>
      </c>
      <c r="K2062" s="11">
        <f t="shared" si="130"/>
        <v>27.150000000000002</v>
      </c>
      <c r="L2062" s="70"/>
      <c r="M2062" s="9">
        <f t="shared" si="131"/>
        <v>2172</v>
      </c>
      <c r="N2062" s="9">
        <f t="shared" si="129"/>
        <v>2172</v>
      </c>
    </row>
    <row r="2063" spans="1:14" s="8" customFormat="1" ht="31.5">
      <c r="A2063" s="44" t="s">
        <v>3825</v>
      </c>
      <c r="C2063" s="47" t="s">
        <v>3825</v>
      </c>
      <c r="D2063" s="56" t="s">
        <v>3826</v>
      </c>
      <c r="E2063" s="13" t="s">
        <v>143</v>
      </c>
      <c r="F2063" s="13">
        <v>853</v>
      </c>
      <c r="G2063" s="13">
        <v>15</v>
      </c>
      <c r="H2063" s="14" t="s">
        <v>1</v>
      </c>
      <c r="I2063" s="61">
        <v>29.88</v>
      </c>
      <c r="J2063" s="12">
        <f t="shared" si="128"/>
        <v>0</v>
      </c>
      <c r="K2063" s="11">
        <f t="shared" si="130"/>
        <v>29.88</v>
      </c>
      <c r="L2063" s="70"/>
      <c r="M2063" s="9">
        <f t="shared" si="131"/>
        <v>2390.4</v>
      </c>
      <c r="N2063" s="9">
        <f t="shared" si="129"/>
        <v>2390.4</v>
      </c>
    </row>
    <row r="2064" spans="1:14" s="8" customFormat="1" ht="31.5">
      <c r="A2064" s="44" t="s">
        <v>3827</v>
      </c>
      <c r="C2064" s="47" t="s">
        <v>3827</v>
      </c>
      <c r="D2064" s="56" t="s">
        <v>3828</v>
      </c>
      <c r="E2064" s="13" t="s">
        <v>143</v>
      </c>
      <c r="F2064" s="13">
        <v>860</v>
      </c>
      <c r="G2064" s="13">
        <v>15</v>
      </c>
      <c r="H2064" s="14" t="s">
        <v>1</v>
      </c>
      <c r="I2064" s="61">
        <v>30.75</v>
      </c>
      <c r="J2064" s="12">
        <f t="shared" si="128"/>
        <v>0</v>
      </c>
      <c r="K2064" s="11">
        <f t="shared" si="130"/>
        <v>30.75</v>
      </c>
      <c r="L2064" s="70"/>
      <c r="M2064" s="9">
        <f t="shared" si="131"/>
        <v>2460</v>
      </c>
      <c r="N2064" s="9">
        <f t="shared" si="129"/>
        <v>2460</v>
      </c>
    </row>
    <row r="2065" spans="1:14" s="8" customFormat="1" ht="31.5">
      <c r="A2065" s="44" t="s">
        <v>3829</v>
      </c>
      <c r="C2065" s="47" t="s">
        <v>3829</v>
      </c>
      <c r="D2065" s="56" t="s">
        <v>3830</v>
      </c>
      <c r="E2065" s="13" t="s">
        <v>143</v>
      </c>
      <c r="F2065" s="13">
        <v>865</v>
      </c>
      <c r="G2065" s="13">
        <v>15</v>
      </c>
      <c r="H2065" s="14" t="s">
        <v>1</v>
      </c>
      <c r="I2065" s="61">
        <v>30.990000000000002</v>
      </c>
      <c r="J2065" s="12">
        <f t="shared" ref="J2065:J2079" si="132">$J$13</f>
        <v>0</v>
      </c>
      <c r="K2065" s="11">
        <f t="shared" si="130"/>
        <v>30.990000000000002</v>
      </c>
      <c r="L2065" s="70"/>
      <c r="M2065" s="9">
        <f t="shared" si="131"/>
        <v>2479.2000000000003</v>
      </c>
      <c r="N2065" s="9">
        <f t="shared" si="129"/>
        <v>2479.2000000000003</v>
      </c>
    </row>
    <row r="2066" spans="1:14" s="8" customFormat="1" ht="31.5">
      <c r="A2066" s="44" t="s">
        <v>3831</v>
      </c>
      <c r="C2066" s="47" t="s">
        <v>3831</v>
      </c>
      <c r="D2066" s="56" t="s">
        <v>3832</v>
      </c>
      <c r="E2066" s="13" t="s">
        <v>143</v>
      </c>
      <c r="F2066" s="13">
        <v>972</v>
      </c>
      <c r="G2066" s="13">
        <v>15</v>
      </c>
      <c r="H2066" s="14" t="s">
        <v>1</v>
      </c>
      <c r="I2066" s="61">
        <v>40.800000000000004</v>
      </c>
      <c r="J2066" s="12">
        <f t="shared" si="132"/>
        <v>0</v>
      </c>
      <c r="K2066" s="11">
        <f t="shared" si="130"/>
        <v>40.800000000000004</v>
      </c>
      <c r="L2066" s="70"/>
      <c r="M2066" s="9">
        <f t="shared" si="131"/>
        <v>3264</v>
      </c>
      <c r="N2066" s="9">
        <f t="shared" si="129"/>
        <v>3264</v>
      </c>
    </row>
    <row r="2067" spans="1:14" s="8" customFormat="1" ht="31.5">
      <c r="A2067" s="44" t="s">
        <v>3833</v>
      </c>
      <c r="C2067" s="47" t="s">
        <v>3833</v>
      </c>
      <c r="D2067" s="56" t="s">
        <v>3834</v>
      </c>
      <c r="E2067" s="13" t="s">
        <v>143</v>
      </c>
      <c r="F2067" s="13">
        <v>977</v>
      </c>
      <c r="G2067" s="13">
        <v>15</v>
      </c>
      <c r="H2067" s="14" t="s">
        <v>1</v>
      </c>
      <c r="I2067" s="61">
        <v>44.04</v>
      </c>
      <c r="J2067" s="12">
        <f t="shared" si="132"/>
        <v>0</v>
      </c>
      <c r="K2067" s="11">
        <f t="shared" si="130"/>
        <v>44.04</v>
      </c>
      <c r="L2067" s="70"/>
      <c r="M2067" s="9">
        <f t="shared" si="131"/>
        <v>3523.2000000000003</v>
      </c>
      <c r="N2067" s="9">
        <f t="shared" ref="N2067:N2079" si="133">M2067*(100-J2067)/100</f>
        <v>3523.2</v>
      </c>
    </row>
    <row r="2068" spans="1:14" s="8" customFormat="1" ht="31.5">
      <c r="A2068" s="44" t="s">
        <v>3835</v>
      </c>
      <c r="C2068" s="47" t="s">
        <v>3835</v>
      </c>
      <c r="D2068" s="56" t="s">
        <v>3836</v>
      </c>
      <c r="E2068" s="13" t="s">
        <v>143</v>
      </c>
      <c r="F2068" s="13">
        <v>980</v>
      </c>
      <c r="G2068" s="13">
        <v>15</v>
      </c>
      <c r="H2068" s="14" t="s">
        <v>1</v>
      </c>
      <c r="I2068" s="61">
        <v>42.39</v>
      </c>
      <c r="J2068" s="12">
        <f t="shared" si="132"/>
        <v>0</v>
      </c>
      <c r="K2068" s="11">
        <f t="shared" si="130"/>
        <v>42.39</v>
      </c>
      <c r="L2068" s="70"/>
      <c r="M2068" s="9">
        <f t="shared" si="131"/>
        <v>3391.2000000000003</v>
      </c>
      <c r="N2068" s="9">
        <f t="shared" si="133"/>
        <v>3391.2</v>
      </c>
    </row>
    <row r="2069" spans="1:14" s="8" customFormat="1" ht="31.5">
      <c r="A2069" s="44" t="s">
        <v>3837</v>
      </c>
      <c r="C2069" s="47" t="s">
        <v>3837</v>
      </c>
      <c r="D2069" s="56" t="s">
        <v>3838</v>
      </c>
      <c r="E2069" s="13" t="s">
        <v>143</v>
      </c>
      <c r="F2069" s="13">
        <v>1012</v>
      </c>
      <c r="G2069" s="13">
        <v>15</v>
      </c>
      <c r="H2069" s="14" t="s">
        <v>1</v>
      </c>
      <c r="I2069" s="61">
        <v>44.02</v>
      </c>
      <c r="J2069" s="12">
        <f t="shared" si="132"/>
        <v>0</v>
      </c>
      <c r="K2069" s="11">
        <f t="shared" si="130"/>
        <v>44.02</v>
      </c>
      <c r="L2069" s="70"/>
      <c r="M2069" s="9">
        <f t="shared" si="131"/>
        <v>3521.6</v>
      </c>
      <c r="N2069" s="9">
        <f t="shared" si="133"/>
        <v>3521.6</v>
      </c>
    </row>
    <row r="2070" spans="1:14" s="8" customFormat="1" ht="31.5">
      <c r="A2070" s="44" t="s">
        <v>3839</v>
      </c>
      <c r="C2070" s="47" t="s">
        <v>3839</v>
      </c>
      <c r="D2070" s="56" t="s">
        <v>3840</v>
      </c>
      <c r="E2070" s="13" t="s">
        <v>143</v>
      </c>
      <c r="F2070" s="13">
        <v>1022</v>
      </c>
      <c r="G2070" s="13">
        <v>15</v>
      </c>
      <c r="H2070" s="14" t="s">
        <v>1</v>
      </c>
      <c r="I2070" s="61">
        <v>46.97</v>
      </c>
      <c r="J2070" s="12">
        <f t="shared" si="132"/>
        <v>0</v>
      </c>
      <c r="K2070" s="11">
        <f t="shared" si="130"/>
        <v>46.97</v>
      </c>
      <c r="L2070" s="70"/>
      <c r="M2070" s="9">
        <f t="shared" si="131"/>
        <v>3757.6</v>
      </c>
      <c r="N2070" s="9">
        <f t="shared" si="133"/>
        <v>3757.6</v>
      </c>
    </row>
    <row r="2071" spans="1:14" s="8" customFormat="1" ht="31.5">
      <c r="A2071" s="44" t="s">
        <v>3841</v>
      </c>
      <c r="C2071" s="47" t="s">
        <v>3841</v>
      </c>
      <c r="D2071" s="56" t="s">
        <v>3842</v>
      </c>
      <c r="E2071" s="13" t="s">
        <v>143</v>
      </c>
      <c r="F2071" s="13">
        <v>1096</v>
      </c>
      <c r="G2071" s="13">
        <v>5</v>
      </c>
      <c r="H2071" s="14" t="s">
        <v>1</v>
      </c>
      <c r="I2071" s="61">
        <v>54.56</v>
      </c>
      <c r="J2071" s="12">
        <f t="shared" si="132"/>
        <v>0</v>
      </c>
      <c r="K2071" s="11">
        <f t="shared" si="130"/>
        <v>54.56</v>
      </c>
      <c r="L2071" s="70"/>
      <c r="M2071" s="9">
        <f t="shared" si="131"/>
        <v>4364.8</v>
      </c>
      <c r="N2071" s="9">
        <f t="shared" si="133"/>
        <v>4364.8</v>
      </c>
    </row>
    <row r="2072" spans="1:14" s="8" customFormat="1" ht="31.5">
      <c r="A2072" s="44" t="s">
        <v>3843</v>
      </c>
      <c r="C2072" s="47" t="s">
        <v>3843</v>
      </c>
      <c r="D2072" s="56" t="s">
        <v>3844</v>
      </c>
      <c r="E2072" s="13" t="s">
        <v>143</v>
      </c>
      <c r="F2072" s="13">
        <v>1140</v>
      </c>
      <c r="G2072" s="13">
        <v>5</v>
      </c>
      <c r="H2072" s="14" t="s">
        <v>1</v>
      </c>
      <c r="I2072" s="61">
        <v>58.49</v>
      </c>
      <c r="J2072" s="12">
        <f t="shared" si="132"/>
        <v>0</v>
      </c>
      <c r="K2072" s="11">
        <f t="shared" si="130"/>
        <v>58.49</v>
      </c>
      <c r="L2072" s="70"/>
      <c r="M2072" s="9">
        <f t="shared" si="131"/>
        <v>4679.2</v>
      </c>
      <c r="N2072" s="9">
        <f t="shared" si="133"/>
        <v>4679.2</v>
      </c>
    </row>
    <row r="2073" spans="1:14" s="8" customFormat="1" ht="31.5">
      <c r="A2073" s="44" t="s">
        <v>3845</v>
      </c>
      <c r="C2073" s="47" t="s">
        <v>3845</v>
      </c>
      <c r="D2073" s="56" t="s">
        <v>3846</v>
      </c>
      <c r="E2073" s="13" t="s">
        <v>143</v>
      </c>
      <c r="F2073" s="13">
        <v>1298</v>
      </c>
      <c r="G2073" s="13">
        <v>5</v>
      </c>
      <c r="H2073" s="14" t="s">
        <v>1</v>
      </c>
      <c r="I2073" s="61">
        <v>74.38</v>
      </c>
      <c r="J2073" s="12">
        <f t="shared" si="132"/>
        <v>0</v>
      </c>
      <c r="K2073" s="11">
        <f t="shared" si="130"/>
        <v>74.38</v>
      </c>
      <c r="L2073" s="70"/>
      <c r="M2073" s="9">
        <f t="shared" si="131"/>
        <v>5950.4000000000005</v>
      </c>
      <c r="N2073" s="9">
        <f t="shared" si="133"/>
        <v>5950.4</v>
      </c>
    </row>
    <row r="2074" spans="1:14" s="8" customFormat="1" ht="31.5">
      <c r="A2074" s="44" t="s">
        <v>3847</v>
      </c>
      <c r="C2074" s="47" t="s">
        <v>3847</v>
      </c>
      <c r="D2074" s="56" t="s">
        <v>3848</v>
      </c>
      <c r="E2074" s="13" t="s">
        <v>143</v>
      </c>
      <c r="F2074" s="13">
        <v>1492</v>
      </c>
      <c r="G2074" s="13">
        <v>2</v>
      </c>
      <c r="H2074" s="14" t="s">
        <v>1</v>
      </c>
      <c r="I2074" s="61">
        <v>84.53</v>
      </c>
      <c r="J2074" s="12">
        <f t="shared" si="132"/>
        <v>0</v>
      </c>
      <c r="K2074" s="11">
        <f t="shared" si="130"/>
        <v>84.53</v>
      </c>
      <c r="L2074" s="70"/>
      <c r="M2074" s="9">
        <f t="shared" si="131"/>
        <v>6762.4000000000005</v>
      </c>
      <c r="N2074" s="9">
        <f t="shared" si="133"/>
        <v>6762.4</v>
      </c>
    </row>
    <row r="2075" spans="1:14" s="8" customFormat="1" ht="31.5">
      <c r="A2075" s="44" t="s">
        <v>3849</v>
      </c>
      <c r="C2075" s="47" t="s">
        <v>3849</v>
      </c>
      <c r="D2075" s="56" t="s">
        <v>3850</v>
      </c>
      <c r="E2075" s="13" t="s">
        <v>143</v>
      </c>
      <c r="F2075" s="13">
        <v>1508</v>
      </c>
      <c r="G2075" s="13">
        <v>2</v>
      </c>
      <c r="H2075" s="14" t="s">
        <v>1</v>
      </c>
      <c r="I2075" s="61">
        <v>86.86</v>
      </c>
      <c r="J2075" s="12">
        <f t="shared" si="132"/>
        <v>0</v>
      </c>
      <c r="K2075" s="11">
        <f t="shared" si="130"/>
        <v>86.86</v>
      </c>
      <c r="L2075" s="70"/>
      <c r="M2075" s="9">
        <f t="shared" si="131"/>
        <v>6948.8</v>
      </c>
      <c r="N2075" s="9">
        <f t="shared" si="133"/>
        <v>6948.8</v>
      </c>
    </row>
    <row r="2076" spans="1:14" s="8" customFormat="1" ht="31.5">
      <c r="A2076" s="44" t="s">
        <v>3851</v>
      </c>
      <c r="C2076" s="47" t="s">
        <v>3851</v>
      </c>
      <c r="D2076" s="56" t="s">
        <v>3852</v>
      </c>
      <c r="E2076" s="13" t="s">
        <v>143</v>
      </c>
      <c r="F2076" s="13">
        <v>1750</v>
      </c>
      <c r="G2076" s="13">
        <v>2</v>
      </c>
      <c r="H2076" s="14" t="s">
        <v>1</v>
      </c>
      <c r="I2076" s="61">
        <v>94.710000000000008</v>
      </c>
      <c r="J2076" s="12">
        <f t="shared" si="132"/>
        <v>0</v>
      </c>
      <c r="K2076" s="11">
        <f t="shared" si="130"/>
        <v>94.710000000000008</v>
      </c>
      <c r="L2076" s="70"/>
      <c r="M2076" s="9">
        <f t="shared" si="131"/>
        <v>7576.8</v>
      </c>
      <c r="N2076" s="9">
        <f t="shared" si="133"/>
        <v>7576.8</v>
      </c>
    </row>
    <row r="2077" spans="1:14" s="8" customFormat="1" ht="31.5">
      <c r="A2077" s="44" t="s">
        <v>3853</v>
      </c>
      <c r="C2077" s="47" t="s">
        <v>3853</v>
      </c>
      <c r="D2077" s="56" t="s">
        <v>3854</v>
      </c>
      <c r="E2077" s="13" t="s">
        <v>143</v>
      </c>
      <c r="F2077" s="13">
        <v>2846</v>
      </c>
      <c r="G2077" s="13">
        <v>2</v>
      </c>
      <c r="H2077" s="14" t="s">
        <v>1</v>
      </c>
      <c r="I2077" s="61">
        <v>175.61</v>
      </c>
      <c r="J2077" s="12">
        <f t="shared" si="132"/>
        <v>0</v>
      </c>
      <c r="K2077" s="11">
        <f t="shared" si="130"/>
        <v>175.61</v>
      </c>
      <c r="L2077" s="70"/>
      <c r="M2077" s="9">
        <f t="shared" si="131"/>
        <v>14048.800000000001</v>
      </c>
      <c r="N2077" s="9">
        <f t="shared" si="133"/>
        <v>14048.8</v>
      </c>
    </row>
    <row r="2078" spans="1:14" s="8" customFormat="1" ht="31.5">
      <c r="A2078" s="44" t="s">
        <v>3855</v>
      </c>
      <c r="C2078" s="47" t="s">
        <v>3855</v>
      </c>
      <c r="D2078" s="56" t="s">
        <v>3856</v>
      </c>
      <c r="E2078" s="13" t="s">
        <v>143</v>
      </c>
      <c r="F2078" s="13">
        <v>3153</v>
      </c>
      <c r="G2078" s="13">
        <v>2</v>
      </c>
      <c r="H2078" s="14" t="s">
        <v>1</v>
      </c>
      <c r="I2078" s="61">
        <v>202.61</v>
      </c>
      <c r="J2078" s="12">
        <f t="shared" si="132"/>
        <v>0</v>
      </c>
      <c r="K2078" s="11">
        <f t="shared" si="130"/>
        <v>202.61</v>
      </c>
      <c r="L2078" s="70"/>
      <c r="M2078" s="9">
        <f t="shared" si="131"/>
        <v>16208.800000000001</v>
      </c>
      <c r="N2078" s="9">
        <f t="shared" si="133"/>
        <v>16208.8</v>
      </c>
    </row>
    <row r="2079" spans="1:14" s="8" customFormat="1" ht="31.5">
      <c r="A2079" s="44" t="s">
        <v>3857</v>
      </c>
      <c r="C2079" s="47" t="s">
        <v>3857</v>
      </c>
      <c r="D2079" s="56" t="s">
        <v>3858</v>
      </c>
      <c r="E2079" s="13" t="s">
        <v>143</v>
      </c>
      <c r="F2079" s="13">
        <v>3735</v>
      </c>
      <c r="G2079" s="13">
        <v>2</v>
      </c>
      <c r="H2079" s="14" t="s">
        <v>1</v>
      </c>
      <c r="I2079" s="61">
        <v>247.88</v>
      </c>
      <c r="J2079" s="12">
        <f t="shared" si="132"/>
        <v>0</v>
      </c>
      <c r="K2079" s="11">
        <f t="shared" si="130"/>
        <v>247.88</v>
      </c>
      <c r="L2079" s="70"/>
      <c r="M2079" s="9">
        <f t="shared" si="131"/>
        <v>19830.400000000001</v>
      </c>
      <c r="N2079" s="9">
        <f t="shared" si="133"/>
        <v>19830.400000000001</v>
      </c>
    </row>
    <row r="2080" spans="1:14" s="8" customFormat="1" hidden="1">
      <c r="C2080" s="63"/>
      <c r="D2080" s="64"/>
      <c r="E2080" s="65"/>
      <c r="F2080" s="65"/>
      <c r="G2080" s="65"/>
      <c r="H2080" s="65"/>
      <c r="I2080" s="61" t="e">
        <f>#REF!</f>
        <v>#REF!</v>
      </c>
      <c r="J2080" s="66"/>
      <c r="K2080" s="67"/>
      <c r="M2080" s="50"/>
      <c r="N2080" s="50"/>
    </row>
    <row r="2081" spans="15:15">
      <c r="O2081" s="1" t="s">
        <v>4133</v>
      </c>
    </row>
  </sheetData>
  <sheetProtection algorithmName="SHA-512" hashValue="blgnh7hZ49RCw9fvW9R0nBOoCNNUVftnasSRhhnYIU0fY5z93GXnIQ7D1UcNejIe3Q83M+LVFid6QFUAxfZw5w==" saltValue="5FDFjOLmMRh++8eVXkKAuw==" spinCount="100000" sheet="1" sort="0" autoFilter="0"/>
  <protectedRanges>
    <protectedRange sqref="N2 J13 C9 J15:J2079" name="Диапазон1"/>
  </protectedRanges>
  <autoFilter ref="A14:O2079"/>
  <mergeCells count="254">
    <mergeCell ref="L1705:L1722"/>
    <mergeCell ref="L1685:L1704"/>
    <mergeCell ref="L1664:L1684"/>
    <mergeCell ref="L1642:L1663"/>
    <mergeCell ref="L1623:L1641"/>
    <mergeCell ref="L1602:L1622"/>
    <mergeCell ref="L1580:L1601"/>
    <mergeCell ref="L1556:L1579"/>
    <mergeCell ref="L15:L18"/>
    <mergeCell ref="L19:L25"/>
    <mergeCell ref="L28:L40"/>
    <mergeCell ref="L41:L42"/>
    <mergeCell ref="L154:L176"/>
    <mergeCell ref="L178:L188"/>
    <mergeCell ref="L85:L87"/>
    <mergeCell ref="L98:L104"/>
    <mergeCell ref="L570:L576"/>
    <mergeCell ref="L54:L55"/>
    <mergeCell ref="L57:L60"/>
    <mergeCell ref="L67:L69"/>
    <mergeCell ref="L70:L73"/>
    <mergeCell ref="L61:L66"/>
    <mergeCell ref="L48:L53"/>
    <mergeCell ref="L107:L119"/>
    <mergeCell ref="L1890:L1913"/>
    <mergeCell ref="L1872:L1889"/>
    <mergeCell ref="L1852:L1871"/>
    <mergeCell ref="L1831:L1851"/>
    <mergeCell ref="L1809:L1830"/>
    <mergeCell ref="L1790:L1808"/>
    <mergeCell ref="L1769:L1789"/>
    <mergeCell ref="L1747:L1768"/>
    <mergeCell ref="L1723:L1746"/>
    <mergeCell ref="L124:L125"/>
    <mergeCell ref="L128:L140"/>
    <mergeCell ref="L141:L146"/>
    <mergeCell ref="L74:L75"/>
    <mergeCell ref="L82:L84"/>
    <mergeCell ref="L88:L97"/>
    <mergeCell ref="L2056:L2079"/>
    <mergeCell ref="L2031:L2055"/>
    <mergeCell ref="L2006:L2030"/>
    <mergeCell ref="L1988:L2005"/>
    <mergeCell ref="L1983:L1987"/>
    <mergeCell ref="L1960:L1982"/>
    <mergeCell ref="L1937:L1959"/>
    <mergeCell ref="L1914:L1936"/>
    <mergeCell ref="L825:L826"/>
    <mergeCell ref="L827:L828"/>
    <mergeCell ref="L829:L830"/>
    <mergeCell ref="L831:L832"/>
    <mergeCell ref="L833:L849"/>
    <mergeCell ref="L1315:L1316"/>
    <mergeCell ref="L1309:L1310"/>
    <mergeCell ref="L1311:L1312"/>
    <mergeCell ref="L149:L150"/>
    <mergeCell ref="L1257:L1259"/>
    <mergeCell ref="N2:N6"/>
    <mergeCell ref="C7:N7"/>
    <mergeCell ref="C10:N11"/>
    <mergeCell ref="C12:C13"/>
    <mergeCell ref="D12:D13"/>
    <mergeCell ref="E12:E13"/>
    <mergeCell ref="F12:F13"/>
    <mergeCell ref="G12:G13"/>
    <mergeCell ref="I12:I13"/>
    <mergeCell ref="K12:K13"/>
    <mergeCell ref="L12:L13"/>
    <mergeCell ref="M12:M13"/>
    <mergeCell ref="N12:N13"/>
    <mergeCell ref="C2:D5"/>
    <mergeCell ref="H12:H13"/>
    <mergeCell ref="E6:F6"/>
    <mergeCell ref="G6:H6"/>
    <mergeCell ref="I6:J6"/>
    <mergeCell ref="K6:L6"/>
    <mergeCell ref="E2:M5"/>
    <mergeCell ref="L43:L44"/>
    <mergeCell ref="L194:L195"/>
    <mergeCell ref="L196:L197"/>
    <mergeCell ref="L560:L564"/>
    <mergeCell ref="L565:L569"/>
    <mergeCell ref="L499:L559"/>
    <mergeCell ref="L424:L498"/>
    <mergeCell ref="L251:L264"/>
    <mergeCell ref="L265:L285"/>
    <mergeCell ref="L388:L396"/>
    <mergeCell ref="L397:L423"/>
    <mergeCell ref="L339:L362"/>
    <mergeCell ref="L230:L250"/>
    <mergeCell ref="L198:L202"/>
    <mergeCell ref="L203:L204"/>
    <mergeCell ref="L372:L379"/>
    <mergeCell ref="L380:L387"/>
    <mergeCell ref="L215:L229"/>
    <mergeCell ref="L286:L302"/>
    <mergeCell ref="L303:L338"/>
    <mergeCell ref="L151:L153"/>
    <mergeCell ref="L147:L148"/>
    <mergeCell ref="L45:L47"/>
    <mergeCell ref="L189:L193"/>
    <mergeCell ref="L1254:L1256"/>
    <mergeCell ref="L988:L989"/>
    <mergeCell ref="L799:L802"/>
    <mergeCell ref="L804:L807"/>
    <mergeCell ref="L777:L781"/>
    <mergeCell ref="L795:L798"/>
    <mergeCell ref="L782:L785"/>
    <mergeCell ref="L757:L762"/>
    <mergeCell ref="L788:L792"/>
    <mergeCell ref="L767:L771"/>
    <mergeCell ref="L808:L810"/>
    <mergeCell ref="L763:L766"/>
    <mergeCell ref="L892:L899"/>
    <mergeCell ref="L772:L776"/>
    <mergeCell ref="L980:L983"/>
    <mergeCell ref="L823:L824"/>
    <mergeCell ref="L926:L930"/>
    <mergeCell ref="L1200:L1203"/>
    <mergeCell ref="L1165:L1175"/>
    <mergeCell ref="L1176:L1180"/>
    <mergeCell ref="L1216:L1218"/>
    <mergeCell ref="L1150:L1152"/>
    <mergeCell ref="L1018:L1021"/>
    <mergeCell ref="L1028:L1031"/>
    <mergeCell ref="L1267:L1274"/>
    <mergeCell ref="L1293:L1297"/>
    <mergeCell ref="L1301:L1302"/>
    <mergeCell ref="L1538:L1540"/>
    <mergeCell ref="L1464:L1465"/>
    <mergeCell ref="L1447:L1451"/>
    <mergeCell ref="L1439:L1440"/>
    <mergeCell ref="L1333:L1340"/>
    <mergeCell ref="L1365:L1366"/>
    <mergeCell ref="L1367:L1374"/>
    <mergeCell ref="L1382:L1383"/>
    <mergeCell ref="L1385:L1390"/>
    <mergeCell ref="L1482:L1483"/>
    <mergeCell ref="L1462:L1463"/>
    <mergeCell ref="L1343:L1356"/>
    <mergeCell ref="L1361:L1363"/>
    <mergeCell ref="L1357:L1360"/>
    <mergeCell ref="L1466:L1469"/>
    <mergeCell ref="L1402:L1403"/>
    <mergeCell ref="L1281:L1283"/>
    <mergeCell ref="L1306:L1308"/>
    <mergeCell ref="L1275:L1277"/>
    <mergeCell ref="L1317:L1332"/>
    <mergeCell ref="L1547:L1551"/>
    <mergeCell ref="L1552:L1555"/>
    <mergeCell ref="L1452:L1459"/>
    <mergeCell ref="L1470:L1471"/>
    <mergeCell ref="L1260:L1263"/>
    <mergeCell ref="L1198:L1199"/>
    <mergeCell ref="L1194:L1197"/>
    <mergeCell ref="L1507:L1508"/>
    <mergeCell ref="L1441:L1442"/>
    <mergeCell ref="L1393:L1395"/>
    <mergeCell ref="L1412:L1417"/>
    <mergeCell ref="L1418:L1420"/>
    <mergeCell ref="L1421:L1425"/>
    <mergeCell ref="L1426:L1429"/>
    <mergeCell ref="L1430:L1431"/>
    <mergeCell ref="L1432:L1434"/>
    <mergeCell ref="L1436:L1438"/>
    <mergeCell ref="L1542:L1546"/>
    <mergeCell ref="L1230:L1234"/>
    <mergeCell ref="L1250:L1253"/>
    <mergeCell ref="L1204:L1206"/>
    <mergeCell ref="L1244:L1248"/>
    <mergeCell ref="L1475:L1479"/>
    <mergeCell ref="L1502:L1503"/>
    <mergeCell ref="L1147:L1149"/>
    <mergeCell ref="L1135:L1137"/>
    <mergeCell ref="L1104:L1105"/>
    <mergeCell ref="L1239:L1243"/>
    <mergeCell ref="L1034:L1035"/>
    <mergeCell ref="L1072:L1082"/>
    <mergeCell ref="L1090:L1103"/>
    <mergeCell ref="L1190:L1193"/>
    <mergeCell ref="L1144:L1146"/>
    <mergeCell ref="L1154:L1164"/>
    <mergeCell ref="L1132:L1134"/>
    <mergeCell ref="L1142:L1143"/>
    <mergeCell ref="L1139:L1141"/>
    <mergeCell ref="L1186:L1189"/>
    <mergeCell ref="L1226:L1229"/>
    <mergeCell ref="L1235:L1238"/>
    <mergeCell ref="L1207:L1215"/>
    <mergeCell ref="L1182:L1185"/>
    <mergeCell ref="L1128:L1131"/>
    <mergeCell ref="L854:L865"/>
    <mergeCell ref="L866:L869"/>
    <mergeCell ref="L852:L853"/>
    <mergeCell ref="L990:L995"/>
    <mergeCell ref="L996:L1005"/>
    <mergeCell ref="L1022:L1027"/>
    <mergeCell ref="L1106:L1127"/>
    <mergeCell ref="L1036:L1041"/>
    <mergeCell ref="L1042:L1044"/>
    <mergeCell ref="L1049:L1066"/>
    <mergeCell ref="L1067:L1068"/>
    <mergeCell ref="L1069:L1071"/>
    <mergeCell ref="L1006:L1017"/>
    <mergeCell ref="L1083:L1085"/>
    <mergeCell ref="L1086:L1089"/>
    <mergeCell ref="L205:L214"/>
    <mergeCell ref="L786:L787"/>
    <mergeCell ref="L793:L794"/>
    <mergeCell ref="L577:L582"/>
    <mergeCell ref="L363:L371"/>
    <mergeCell ref="L620:L621"/>
    <mergeCell ref="L591:L596"/>
    <mergeCell ref="L583:L587"/>
    <mergeCell ref="L588:L590"/>
    <mergeCell ref="L660:L685"/>
    <mergeCell ref="L597:L607"/>
    <mergeCell ref="L726:L736"/>
    <mergeCell ref="L707:L708"/>
    <mergeCell ref="L709:L711"/>
    <mergeCell ref="L712:L720"/>
    <mergeCell ref="L721:L725"/>
    <mergeCell ref="L737:L742"/>
    <mergeCell ref="L743:L747"/>
    <mergeCell ref="L748:L749"/>
    <mergeCell ref="L750:L752"/>
    <mergeCell ref="L608:L619"/>
    <mergeCell ref="L694:L703"/>
    <mergeCell ref="L704:L705"/>
    <mergeCell ref="L622:L635"/>
    <mergeCell ref="L1264:L1266"/>
    <mergeCell ref="L814:L822"/>
    <mergeCell ref="L812:L813"/>
    <mergeCell ref="L870:L871"/>
    <mergeCell ref="L872:L878"/>
    <mergeCell ref="L883:L887"/>
    <mergeCell ref="L888:L891"/>
    <mergeCell ref="L636:L648"/>
    <mergeCell ref="L649:L659"/>
    <mergeCell ref="L900:L915"/>
    <mergeCell ref="L1045:L1048"/>
    <mergeCell ref="L1221:L1225"/>
    <mergeCell ref="L916:L925"/>
    <mergeCell ref="L951:L954"/>
    <mergeCell ref="L955:L963"/>
    <mergeCell ref="L964:L968"/>
    <mergeCell ref="L969:L974"/>
    <mergeCell ref="L939:L949"/>
    <mergeCell ref="L931:L938"/>
    <mergeCell ref="L975:L979"/>
    <mergeCell ref="L984:L987"/>
    <mergeCell ref="L879:L882"/>
    <mergeCell ref="L1032:L1033"/>
    <mergeCell ref="L850:L851"/>
  </mergeCells>
  <phoneticPr fontId="16" type="noConversion"/>
  <dataValidations disablePrompts="1" count="1">
    <dataValidation type="list" errorStyle="information" allowBlank="1" showInputMessage="1" showErrorMessage="1" errorTitle="Ошибка" error="Артикул введён неверно" sqref="C9">
      <formula1>Артикул</formula1>
    </dataValidation>
  </dataValidations>
  <pageMargins left="0.51181102362204722" right="0.39370078740157483" top="0.27559055118110237" bottom="0.27559055118110237" header="0.27559055118110237" footer="0.23622047244094491"/>
  <pageSetup paperSize="9" scale="50" fitToHeight="10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 2022</vt:lpstr>
      <vt:lpstr>Артикул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Игорь Грицишен</dc:creator>
  <cp:lastModifiedBy>Виталий</cp:lastModifiedBy>
  <cp:lastPrinted>2022-02-21T13:07:10Z</cp:lastPrinted>
  <dcterms:created xsi:type="dcterms:W3CDTF">2015-05-19T08:12:23Z</dcterms:created>
  <dcterms:modified xsi:type="dcterms:W3CDTF">2022-11-01T11:30:51Z</dcterms:modified>
</cp:coreProperties>
</file>