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Default Extension="jpeg" ContentType="image/jpeg"/>
  <Default Extension="emf" ContentType="image/x-emf"/>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fileSharing readOnlyRecommended="1"/>
  <workbookPr defaultThemeVersion="124226"/>
  <bookViews>
    <workbookView xWindow="-105" yWindow="-105" windowWidth="19425" windowHeight="10425" tabRatio="815" firstSheet="45" activeTab="55"/>
  </bookViews>
  <sheets>
    <sheet name="1PORTADA" sheetId="29" r:id="rId1"/>
    <sheet name="INDEX" sheetId="195" state="hidden" r:id="rId2"/>
    <sheet name="Обозначения" sheetId="189" r:id="rId3"/>
    <sheet name="30" sheetId="5" r:id="rId4"/>
    <sheet name="41" sheetId="8" r:id="rId5"/>
    <sheet name="45" sheetId="6" r:id="rId6"/>
    <sheet name="44 56" sheetId="120" r:id="rId7"/>
    <sheet name="49" sheetId="121" r:id="rId8"/>
    <sheet name="50" sheetId="21" r:id="rId9"/>
    <sheet name="52" sheetId="22" r:id="rId10"/>
    <sheet name="54" sheetId="7" r:id="rId11"/>
    <sheet name="10-42" sheetId="9" state="hidden" r:id="rId12"/>
    <sheet name="11-43" sheetId="124" state="hidden" r:id="rId13"/>
    <sheet name="14-65" sheetId="131" state="hidden" r:id="rId14"/>
    <sheet name="99" sheetId="17" r:id="rId15"/>
    <sheet name="99-TOP" sheetId="18" r:id="rId16"/>
    <sheet name="99-TOP2" sheetId="199" r:id="rId17"/>
    <sheet name="99-TOP DOUBLE" sheetId="200" r:id="rId18"/>
    <sheet name="SM99" sheetId="210" r:id="rId19"/>
    <sheet name="SS99" sheetId="209" r:id="rId20"/>
    <sheet name="SW99-2" sheetId="204" r:id="rId21"/>
    <sheet name="SW99-1TOP" sheetId="206" r:id="rId22"/>
    <sheet name="SF99-2" sheetId="207" r:id="rId23"/>
    <sheet name="SF99-1TOP" sheetId="208" r:id="rId24"/>
    <sheet name="62" sheetId="19" r:id="rId25"/>
    <sheet name="66" sheetId="14" r:id="rId26"/>
    <sheet name="90 91" sheetId="127" r:id="rId27"/>
    <sheet name="77" sheetId="125" r:id="rId28"/>
    <sheet name="777 top" sheetId="201" r:id="rId29"/>
    <sheet name="78" sheetId="23" r:id="rId30"/>
    <sheet name="82 82P" sheetId="24" r:id="rId31"/>
    <sheet name="83" sheetId="128" r:id="rId32"/>
    <sheet name="87" sheetId="25" r:id="rId33"/>
    <sheet name="89" sheetId="129" r:id="rId34"/>
    <sheet name="46 47 84" sheetId="26" r:id="rId35"/>
    <sheet name="22 23" sheetId="13" r:id="rId36"/>
    <sheet name="80 34" sheetId="15" r:id="rId37"/>
    <sheet name="20 21 27" sheetId="132" r:id="rId38"/>
    <sheet name="48" sheetId="20" r:id="rId39"/>
    <sheet name="88" sheetId="27" state="hidden" r:id="rId40"/>
    <sheet name="Короткие Панели" sheetId="101" r:id="rId41"/>
    <sheet name="Длинные Панели" sheetId="100" r:id="rId42"/>
    <sheet name="Специальные Панели" sheetId="103" r:id="rId43"/>
    <sheet name="Hoja1" sheetId="211" state="hidden" r:id="rId44"/>
    <sheet name="DUO Замок" sheetId="105" r:id="rId45"/>
    <sheet name="SC Замок" sheetId="106" r:id="rId46"/>
    <sheet name="Эл. Ригеля" sheetId="107" r:id="rId47"/>
    <sheet name="PROTEKTA" sheetId="112" state="hidden" r:id="rId48"/>
    <sheet name="Эл. Замки" sheetId="108" r:id="rId49"/>
    <sheet name="COVER CYLINDER" sheetId="109" state="hidden" r:id="rId50"/>
    <sheet name="Эл. Мангиты" sheetId="192" r:id="rId51"/>
    <sheet name="PROFAST" sheetId="117" r:id="rId52"/>
    <sheet name="Аксессуары Контр." sheetId="113" r:id="rId53"/>
    <sheet name="Доводчики" sheetId="114" r:id="rId54"/>
    <sheet name="D.O.ACCISIE" sheetId="115" r:id="rId55"/>
    <sheet name="Аксессуары" sheetId="191" r:id="rId56"/>
    <sheet name="CONTRAPORTADA" sheetId="116" r:id="rId57"/>
  </sheets>
  <definedNames>
    <definedName name="Print_Area" localSheetId="2">Обозначения!$A$1:$T$40</definedName>
    <definedName name="_xlnm.Print_Area" localSheetId="26">'90 91'!$A$1:$X$29</definedName>
    <definedName name="_xlnm.Print_Area" localSheetId="54">D.O.ACCISIE!$A$1:$S$45</definedName>
    <definedName name="_xlnm.Print_Area" localSheetId="43">Hoja1!$A$1:$Q$39</definedName>
    <definedName name="_xlnm.Print_Area" localSheetId="52">'Аксессуары Контр.'!$A$1:$Y$36</definedName>
    <definedName name="_xlnm.Print_Area" localSheetId="2">Обозначения!$A$1:$V$44</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9" i="191"/>
  <c r="O19"/>
  <c r="M19"/>
  <c r="K19"/>
  <c r="I19"/>
  <c r="G19"/>
  <c r="E19"/>
  <c r="Q9"/>
  <c r="O9"/>
  <c r="M9"/>
  <c r="K9"/>
  <c r="I9"/>
  <c r="G9"/>
  <c r="E9"/>
  <c r="T5" i="117"/>
  <c r="R5" i="24"/>
  <c r="Q5"/>
  <c r="P5"/>
  <c r="O5" s="1"/>
  <c r="N5"/>
  <c r="N4"/>
  <c r="S3"/>
  <c r="R3"/>
  <c r="Q3"/>
  <c r="O3"/>
  <c r="N3"/>
  <c r="G4"/>
  <c r="G3"/>
  <c r="G5" s="1"/>
  <c r="U3" i="121"/>
  <c r="X23" i="120"/>
  <c r="X3"/>
  <c r="T3" i="105"/>
  <c r="U3" i="100"/>
  <c r="W3" i="26"/>
  <c r="V3" i="117"/>
  <c r="R3" i="191" l="1"/>
  <c r="R3" i="115"/>
  <c r="V3" i="114"/>
  <c r="W25" i="113"/>
  <c r="Y3" i="192"/>
  <c r="W3" i="108"/>
  <c r="Y3" i="107"/>
  <c r="Y3" i="106"/>
  <c r="R3" i="103"/>
  <c r="V3" i="101"/>
  <c r="W3" i="20"/>
  <c r="W3" i="25"/>
  <c r="X3" i="128"/>
  <c r="W3" i="19"/>
  <c r="W3" i="129"/>
  <c r="W3" i="24"/>
  <c r="X3" i="21"/>
  <c r="W3" i="199"/>
  <c r="Y3" i="200"/>
  <c r="X3" i="18"/>
  <c r="V3" i="17"/>
  <c r="X3" i="127"/>
  <c r="X3" i="15"/>
  <c r="I24" s="1"/>
  <c r="W3" i="14"/>
  <c r="X3" i="13"/>
  <c r="W3" i="132"/>
  <c r="W3" i="8"/>
  <c r="W3" i="7"/>
  <c r="W3" i="6"/>
  <c r="W3" i="5"/>
  <c r="V34" i="112" l="1"/>
  <c r="S3" i="131"/>
  <c r="S5" s="1"/>
  <c r="R5"/>
  <c r="R3"/>
  <c r="P5"/>
  <c r="P3"/>
  <c r="O5"/>
  <c r="O3"/>
  <c r="L6"/>
  <c r="L5"/>
  <c r="L4"/>
  <c r="L3"/>
  <c r="G3" i="9" l="1"/>
  <c r="N4" i="27" l="1"/>
  <c r="N3"/>
  <c r="N5" s="1"/>
  <c r="M4"/>
  <c r="M3"/>
  <c r="M5" s="1"/>
  <c r="K4"/>
  <c r="K3"/>
  <c r="K5" s="1"/>
  <c r="J5"/>
  <c r="J3"/>
  <c r="J4" s="1"/>
  <c r="G7"/>
  <c r="G6"/>
  <c r="G5"/>
  <c r="G4"/>
  <c r="G3"/>
  <c r="M3" i="195" l="1"/>
  <c r="M5" s="1"/>
  <c r="M7" s="1"/>
  <c r="L9" i="124" l="1"/>
  <c r="L10" s="1"/>
  <c r="M10"/>
  <c r="O10"/>
  <c r="P10"/>
  <c r="L10" i="9"/>
  <c r="M11" i="124" l="1"/>
  <c r="L11" i="9"/>
  <c r="G8" i="124" l="1"/>
  <c r="M13"/>
  <c r="G8" i="9"/>
  <c r="L13"/>
  <c r="L7"/>
  <c r="L5"/>
  <c r="L4"/>
  <c r="L11" i="124" l="1"/>
  <c r="L13"/>
  <c r="G7" l="1"/>
  <c r="G5"/>
  <c r="G4"/>
  <c r="P3"/>
  <c r="P4" s="1"/>
  <c r="O3"/>
  <c r="O4" s="1"/>
  <c r="M3"/>
  <c r="G3"/>
  <c r="P3" i="9"/>
  <c r="P4" s="1"/>
  <c r="O3"/>
  <c r="O4" s="1"/>
  <c r="M3"/>
  <c r="G7"/>
  <c r="G5"/>
  <c r="G4"/>
  <c r="M5" i="124" l="1"/>
  <c r="M4"/>
  <c r="L3"/>
  <c r="M7"/>
  <c r="M5" i="9"/>
  <c r="M4"/>
  <c r="M7"/>
  <c r="L4" i="124" l="1"/>
  <c r="L7"/>
  <c r="L5"/>
</calcChain>
</file>

<file path=xl/sharedStrings.xml><?xml version="1.0" encoding="utf-8"?>
<sst xmlns="http://schemas.openxmlformats.org/spreadsheetml/2006/main" count="2997" uniqueCount="724">
  <si>
    <t>8-12 VAC/DC (17 Ω)</t>
  </si>
  <si>
    <r>
      <t xml:space="preserve">8-16 VAC/DC (17 </t>
    </r>
    <r>
      <rPr>
        <sz val="12"/>
        <color theme="1"/>
        <rFont val="Calibri"/>
        <family val="2"/>
      </rPr>
      <t>Ω)</t>
    </r>
  </si>
  <si>
    <t>12 VAC/DC (30 Ω)</t>
  </si>
  <si>
    <t>412 (100% 12 VDC)</t>
  </si>
  <si>
    <t>424 (100% 24 VDC)</t>
  </si>
  <si>
    <t>305 (MONITORING)</t>
  </si>
  <si>
    <t>512 (FAIL SAFE 12 VDC)</t>
  </si>
  <si>
    <t>524 (FAIL SAFE 24 VDC)</t>
  </si>
  <si>
    <t>548 (FAIL SAFE 48 VDC)</t>
  </si>
  <si>
    <t>DIODE</t>
  </si>
  <si>
    <t>U2</t>
  </si>
  <si>
    <t>STRONGER SPING</t>
  </si>
  <si>
    <t>3 mm DEEP JAW</t>
  </si>
  <si>
    <t>CONNECTOR</t>
  </si>
  <si>
    <t xml:space="preserve"> +</t>
  </si>
  <si>
    <t>N</t>
  </si>
  <si>
    <t>ND</t>
  </si>
  <si>
    <t>A</t>
  </si>
  <si>
    <t>Aa</t>
  </si>
  <si>
    <t>AD</t>
  </si>
  <si>
    <t>AaD</t>
  </si>
  <si>
    <t>NF</t>
  </si>
  <si>
    <t>NDF</t>
  </si>
  <si>
    <t>AF</t>
  </si>
  <si>
    <t>AaF</t>
  </si>
  <si>
    <t>ADF</t>
  </si>
  <si>
    <t>AaDF</t>
  </si>
  <si>
    <t>N305</t>
  </si>
  <si>
    <t>DIN RIGHT</t>
  </si>
  <si>
    <t>DIN LEFT</t>
  </si>
  <si>
    <t>Standard</t>
  </si>
  <si>
    <t>F</t>
  </si>
  <si>
    <t>Delay action</t>
  </si>
  <si>
    <t>Invisible Delay Action</t>
  </si>
  <si>
    <t>Ab</t>
  </si>
  <si>
    <t>At</t>
  </si>
  <si>
    <t>D</t>
  </si>
  <si>
    <t>30 SERIES</t>
  </si>
  <si>
    <t>24 VAC/DC (45 Ω)</t>
  </si>
  <si>
    <t>10-24 VAC/DC (45 Ω)</t>
  </si>
  <si>
    <t>AbDF</t>
  </si>
  <si>
    <t>54 SERIES</t>
  </si>
  <si>
    <t>AbF</t>
  </si>
  <si>
    <t>41 SERIES</t>
  </si>
  <si>
    <t>42 SERIES</t>
  </si>
  <si>
    <t>43 SERIES</t>
  </si>
  <si>
    <t>27 SERIES</t>
  </si>
  <si>
    <t>NGB</t>
  </si>
  <si>
    <t>CHROME PLATED</t>
  </si>
  <si>
    <t>GOLD PLATED</t>
  </si>
  <si>
    <t>20 SERIES</t>
  </si>
  <si>
    <t>21 SERIES</t>
  </si>
  <si>
    <t>22 SERIES</t>
  </si>
  <si>
    <t>HN</t>
  </si>
  <si>
    <t>HBN</t>
  </si>
  <si>
    <t>VN</t>
  </si>
  <si>
    <t>VBN</t>
  </si>
  <si>
    <t>65 SERIES</t>
  </si>
  <si>
    <t>66 SERIES</t>
  </si>
  <si>
    <t>80 SERIES</t>
  </si>
  <si>
    <t>34 SERIES</t>
  </si>
  <si>
    <t>N305F</t>
  </si>
  <si>
    <t>TOP</t>
  </si>
  <si>
    <t>On special request: OTHER TOP POSSIBLE</t>
  </si>
  <si>
    <t>99 TOP SERIES</t>
  </si>
  <si>
    <t>99 SERIES</t>
  </si>
  <si>
    <t>56 SERIES</t>
  </si>
  <si>
    <t>ATF</t>
  </si>
  <si>
    <t>ATDF</t>
  </si>
  <si>
    <t>48 SERIES</t>
  </si>
  <si>
    <t>SS</t>
  </si>
  <si>
    <t>FOR LOCK WITH UPPER LATCH</t>
  </si>
  <si>
    <t>SB</t>
  </si>
  <si>
    <t>FOR LOCK WITH DOWN LATCH</t>
  </si>
  <si>
    <t>50 SERIES</t>
  </si>
  <si>
    <t>52 SERIES</t>
  </si>
  <si>
    <t>77 SERIES</t>
  </si>
  <si>
    <t>PN+</t>
  </si>
  <si>
    <t>P II N+</t>
  </si>
  <si>
    <t>P II Aa+</t>
  </si>
  <si>
    <t>P II N 305+</t>
  </si>
  <si>
    <t>83 SERIES</t>
  </si>
  <si>
    <t>CN</t>
  </si>
  <si>
    <t>CND</t>
  </si>
  <si>
    <t>CA</t>
  </si>
  <si>
    <t>CAD</t>
  </si>
  <si>
    <t>CAaD</t>
  </si>
  <si>
    <t>CN305</t>
  </si>
  <si>
    <t>CNF</t>
  </si>
  <si>
    <t>CNDF</t>
  </si>
  <si>
    <t>CAF</t>
  </si>
  <si>
    <t>CADF</t>
  </si>
  <si>
    <t>CAaDF</t>
  </si>
  <si>
    <t>CN305F</t>
  </si>
  <si>
    <t>87 SERIES</t>
  </si>
  <si>
    <t>CII N</t>
  </si>
  <si>
    <t>88 SERIES</t>
  </si>
  <si>
    <t>47-46-84 SERIES</t>
  </si>
  <si>
    <t>POWDER COATING</t>
  </si>
  <si>
    <t>DESCRIPTION</t>
  </si>
  <si>
    <t>PRICE</t>
  </si>
  <si>
    <t>S</t>
  </si>
  <si>
    <t>S22mm</t>
  </si>
  <si>
    <t>P</t>
  </si>
  <si>
    <t>P22mm</t>
  </si>
  <si>
    <t>B</t>
  </si>
  <si>
    <t>B22mm</t>
  </si>
  <si>
    <t>F53</t>
  </si>
  <si>
    <t>F54</t>
  </si>
  <si>
    <t>SX77 Din left</t>
  </si>
  <si>
    <t>YB</t>
  </si>
  <si>
    <t>SX77 Din right</t>
  </si>
  <si>
    <t>YP</t>
  </si>
  <si>
    <t>P47</t>
  </si>
  <si>
    <t>YPX</t>
  </si>
  <si>
    <t>R47</t>
  </si>
  <si>
    <t>PAGE</t>
  </si>
  <si>
    <t>FACE PLATES</t>
  </si>
  <si>
    <t>ELECTRIC LOCKS</t>
  </si>
  <si>
    <t>ELECTROMAGNETICS LOCKS</t>
  </si>
  <si>
    <t>ACCESS CONTROLS</t>
  </si>
  <si>
    <t>PRELOAD</t>
  </si>
  <si>
    <t>DOOR CLOSERS</t>
  </si>
  <si>
    <t>ACCESORIES</t>
  </si>
  <si>
    <t>OPERATING FUNCTIONS</t>
  </si>
  <si>
    <t>+</t>
  </si>
  <si>
    <t>G</t>
  </si>
  <si>
    <t>M</t>
  </si>
  <si>
    <t>L</t>
  </si>
  <si>
    <t>L22mm</t>
  </si>
  <si>
    <t>T</t>
  </si>
  <si>
    <t>T22mm</t>
  </si>
  <si>
    <t>GE</t>
  </si>
  <si>
    <t>W</t>
  </si>
  <si>
    <t>GX77 Din Left</t>
  </si>
  <si>
    <t>H1 Din Left</t>
  </si>
  <si>
    <t>GX77 Din Right</t>
  </si>
  <si>
    <t>H1 Din Right</t>
  </si>
  <si>
    <t>YG</t>
  </si>
  <si>
    <t>H2 Din Left</t>
  </si>
  <si>
    <t>H2 Din Right</t>
  </si>
  <si>
    <t>YL</t>
  </si>
  <si>
    <t>L47</t>
  </si>
  <si>
    <t>YLX</t>
  </si>
  <si>
    <t>DUO</t>
  </si>
  <si>
    <t>DUO MECHANICAL</t>
  </si>
  <si>
    <t>MONITORING DUO</t>
  </si>
  <si>
    <t>NIGHT &amp; DAY DUO</t>
  </si>
  <si>
    <t>BOOSTER</t>
  </si>
  <si>
    <t>20mm</t>
  </si>
  <si>
    <t>25mm</t>
  </si>
  <si>
    <t>30mm</t>
  </si>
  <si>
    <t>35mm</t>
  </si>
  <si>
    <t>40mm</t>
  </si>
  <si>
    <t>50mm</t>
  </si>
  <si>
    <t>60mm</t>
  </si>
  <si>
    <t>NEIGHTBOURHOODS</t>
  </si>
  <si>
    <t>VERSATILE</t>
  </si>
  <si>
    <t>EASY TO INSTALL</t>
  </si>
  <si>
    <t>BACKSET in mm</t>
  </si>
  <si>
    <t>SC lock - BATTERY</t>
  </si>
  <si>
    <t>Tubular frame</t>
  </si>
  <si>
    <t>SC lock- CABLE</t>
  </si>
  <si>
    <t>Full leaf</t>
  </si>
  <si>
    <t>SC lock STRIKE PLATES:</t>
  </si>
  <si>
    <t>170x20x3</t>
  </si>
  <si>
    <t>DIN-L rebated doors</t>
  </si>
  <si>
    <t>DIN-R rebated doors</t>
  </si>
  <si>
    <t>170x24x3</t>
  </si>
  <si>
    <t>DIN-L flush closing doors</t>
  </si>
  <si>
    <t>SC lock - INDUCTIVE</t>
  </si>
  <si>
    <t>V10</t>
  </si>
  <si>
    <t>V7</t>
  </si>
  <si>
    <t>V11</t>
  </si>
  <si>
    <t>REINFORCED PIN</t>
  </si>
  <si>
    <t>TIMED DELAY</t>
  </si>
  <si>
    <t>SLIM/NARROW</t>
  </si>
  <si>
    <t>MONITORING</t>
  </si>
  <si>
    <t>12-24 VAC/DC</t>
  </si>
  <si>
    <t>LOW CONSUMPTION</t>
  </si>
  <si>
    <t>MECHANICAL OR ELECTRICAL</t>
  </si>
  <si>
    <t>OPENING</t>
  </si>
  <si>
    <t>Price</t>
  </si>
  <si>
    <t>ELECTRIC DROPBOLT V10</t>
  </si>
  <si>
    <t>ELECTRIC DROPBOLT V7</t>
  </si>
  <si>
    <t>ELECTRIC DROPBOLT V11</t>
  </si>
  <si>
    <t>D94</t>
  </si>
  <si>
    <t>D94 Monitored Electric Rim Lock</t>
  </si>
  <si>
    <t>12 VAC-DC</t>
  </si>
  <si>
    <t>D96/C Inside key opening</t>
  </si>
  <si>
    <t>CL CylInder Extension</t>
  </si>
  <si>
    <t>Code</t>
  </si>
  <si>
    <t>PC</t>
  </si>
  <si>
    <t>Stainless steel security cylinder shield</t>
  </si>
  <si>
    <t>Brass security cylinder shield</t>
  </si>
  <si>
    <t>Magnetic key for PC1</t>
  </si>
  <si>
    <t>20 magnetic keys case for PC1</t>
  </si>
  <si>
    <t>Stainless steel supplement for PC1</t>
  </si>
  <si>
    <t>Brass supplement for PC1</t>
  </si>
  <si>
    <t>Magnetic key for PC2</t>
  </si>
  <si>
    <t>20 magnetic keys case for PC2</t>
  </si>
  <si>
    <t>Stainless steel supplement for PC2</t>
  </si>
  <si>
    <t>Brass supplement for PC2</t>
  </si>
  <si>
    <t>Magnetic key for PC3</t>
  </si>
  <si>
    <t>20 magnetic keys case for PC3</t>
  </si>
  <si>
    <t>Magnetic key for PC4</t>
  </si>
  <si>
    <t>20 magnetic keys case for PC4</t>
  </si>
  <si>
    <t>Stainless steel supplement for PC4</t>
  </si>
  <si>
    <t>Brass supplement for PC4</t>
  </si>
  <si>
    <t>Magnetic key for PC5</t>
  </si>
  <si>
    <t>20 magnetic keys case for PC5</t>
  </si>
  <si>
    <t>Mortice installation electromagnetic lock (Holding force 180 Kg)</t>
  </si>
  <si>
    <t>Mortice installation electromagnetic lock (Holding force 300 Kg)</t>
  </si>
  <si>
    <t>Rim surface installation electromagnetic lock (Holding force 180 Kg)</t>
  </si>
  <si>
    <t>Rim surface installation electromagnetic lock (Holding force 300 Kg)</t>
  </si>
  <si>
    <t>Rim surface installation electromagnetic lock (Holding force 500 Kg)</t>
  </si>
  <si>
    <t>Rim surface installation electromagnetic lock (Holding force 600 Kg)</t>
  </si>
  <si>
    <t>Rim surface installation electromagnetic lock (Holding force 1000 Kg)</t>
  </si>
  <si>
    <t>Brackets (for M33 and M66)</t>
  </si>
  <si>
    <t>Brackets (for M22 and M33)</t>
  </si>
  <si>
    <t>Brackets (for M18)</t>
  </si>
  <si>
    <t>Z</t>
  </si>
  <si>
    <t>Brackets (for M22, M33, M44 and M66)</t>
  </si>
  <si>
    <t>U</t>
  </si>
  <si>
    <t>Brackets (for M33 and M66 for glass doors)</t>
  </si>
  <si>
    <t>Fire accesory</t>
  </si>
  <si>
    <t>Mortice installation electromagnetic lock (Holding shear force 750Kg)</t>
  </si>
  <si>
    <t>Mortice installation electromagnetic lock (Holding shear force 1500 Kg)</t>
  </si>
  <si>
    <t>Kit for M54</t>
  </si>
  <si>
    <t>Kit for M55</t>
  </si>
  <si>
    <t>RT</t>
  </si>
  <si>
    <t>PRT</t>
  </si>
  <si>
    <t>K4</t>
  </si>
  <si>
    <t>CODE</t>
  </si>
  <si>
    <t>DC1</t>
  </si>
  <si>
    <t>DC2</t>
  </si>
  <si>
    <t xml:space="preserve">DC2 - HOLD-OPEN </t>
  </si>
  <si>
    <t>DC3</t>
  </si>
  <si>
    <t>DC4</t>
  </si>
  <si>
    <t xml:space="preserve">DC3 - HOLD-OPEN </t>
  </si>
  <si>
    <t xml:space="preserve">DC4 - HOLD-OPEN </t>
  </si>
  <si>
    <t>DC3 - SLIDING ARM</t>
  </si>
  <si>
    <t>DC4 - SLIDING ARM</t>
  </si>
  <si>
    <t>DC3 - H &amp; SA</t>
  </si>
  <si>
    <t>DC4 - H &amp; SA</t>
  </si>
  <si>
    <t>DC6</t>
  </si>
  <si>
    <t xml:space="preserve">DC6 - HOLD-OPEN </t>
  </si>
  <si>
    <t>DC6 - SLIDING ARM</t>
  </si>
  <si>
    <t>DC6 - H &amp; SA</t>
  </si>
  <si>
    <t>FS1</t>
  </si>
  <si>
    <t>DH1</t>
  </si>
  <si>
    <t>DH2</t>
  </si>
  <si>
    <t>FS2</t>
  </si>
  <si>
    <t>D.O. ACCSIE</t>
  </si>
  <si>
    <t xml:space="preserve">D.O. universal arm single door </t>
  </si>
  <si>
    <t xml:space="preserve">D.O. universal arm double leaf door 1700mm </t>
  </si>
  <si>
    <t xml:space="preserve">D.O. universal arm double leaf door 1800mm </t>
  </si>
  <si>
    <t>Arm inward outward mounting kit</t>
  </si>
  <si>
    <t>Stand alone reader</t>
  </si>
  <si>
    <t>Long range  active reader card</t>
  </si>
  <si>
    <t>Long range opening radar</t>
  </si>
  <si>
    <t>Door mounting opening radar</t>
  </si>
  <si>
    <t>Montajes electrónicos DORCAS, S.L.</t>
  </si>
  <si>
    <t>C/ José Serrano, 6</t>
  </si>
  <si>
    <t>46392 Siete Aguas - Valencia - Spain</t>
  </si>
  <si>
    <t>Tel. +34 96 234 18 03 - Fax. +34 96 234 18 06</t>
  </si>
  <si>
    <t>e-mail: export@dorcas.es</t>
  </si>
  <si>
    <t>EXPORT PRICE LIST</t>
  </si>
  <si>
    <t>SHORT PLATES</t>
  </si>
  <si>
    <t>LONG PLATES</t>
  </si>
  <si>
    <t>SPECIAL PLATES</t>
  </si>
  <si>
    <t>FACEPLATES</t>
  </si>
  <si>
    <t>MECHANICAL PART</t>
  </si>
  <si>
    <t>ELECTRICAL PART</t>
  </si>
  <si>
    <t>SPACERS</t>
  </si>
  <si>
    <t xml:space="preserve">DUO </t>
  </si>
  <si>
    <t>TUBULAR FRAME MODEL</t>
  </si>
  <si>
    <t>SClock-INDUCTIVE</t>
  </si>
  <si>
    <t>PC1</t>
  </si>
  <si>
    <t>PC2</t>
  </si>
  <si>
    <t>PC3</t>
  </si>
  <si>
    <t>PC4</t>
  </si>
  <si>
    <t>PC5</t>
  </si>
  <si>
    <t>M55</t>
  </si>
  <si>
    <t>M8</t>
  </si>
  <si>
    <t>M11</t>
  </si>
  <si>
    <t>M18</t>
  </si>
  <si>
    <t>M22</t>
  </si>
  <si>
    <t>M33</t>
  </si>
  <si>
    <t>M44</t>
  </si>
  <si>
    <t>M66</t>
  </si>
  <si>
    <t>L2</t>
  </si>
  <si>
    <t>L3</t>
  </si>
  <si>
    <t xml:space="preserve">ELECTROMAGNETIC FIRE DOOR HOLDERS </t>
  </si>
  <si>
    <t xml:space="preserve">ACCESORIES </t>
  </si>
  <si>
    <t>TF1</t>
  </si>
  <si>
    <t>TF2</t>
  </si>
  <si>
    <t>TF3</t>
  </si>
  <si>
    <t>TF4</t>
  </si>
  <si>
    <t>TF5</t>
  </si>
  <si>
    <t>TF6</t>
  </si>
  <si>
    <t>TF7</t>
  </si>
  <si>
    <t>X1</t>
  </si>
  <si>
    <t>X2</t>
  </si>
  <si>
    <t xml:space="preserve">2CN </t>
  </si>
  <si>
    <t>2C</t>
  </si>
  <si>
    <t>3C</t>
  </si>
  <si>
    <t>4C</t>
  </si>
  <si>
    <t>5C</t>
  </si>
  <si>
    <t>CM2</t>
  </si>
  <si>
    <t>PL1</t>
  </si>
  <si>
    <t>PL2</t>
  </si>
  <si>
    <t>PL3</t>
  </si>
  <si>
    <t>PL4</t>
  </si>
  <si>
    <t>PL5</t>
  </si>
  <si>
    <t>SF1</t>
  </si>
  <si>
    <t>PI1</t>
  </si>
  <si>
    <t>PI2</t>
  </si>
  <si>
    <t>P11</t>
  </si>
  <si>
    <t>P10</t>
  </si>
  <si>
    <t>D96B</t>
  </si>
  <si>
    <t>D96C</t>
  </si>
  <si>
    <t>M54</t>
  </si>
  <si>
    <t>PROFAST</t>
  </si>
  <si>
    <t>PF1</t>
  </si>
  <si>
    <t>Very Fast Installation</t>
  </si>
  <si>
    <t>Rim Mounting</t>
  </si>
  <si>
    <t>Easy to Install</t>
  </si>
  <si>
    <t>For Metal, Wood and Glass Doors</t>
  </si>
  <si>
    <t>NFS 61-937 Certified</t>
  </si>
  <si>
    <t>Anti-vandal</t>
  </si>
  <si>
    <t>Aluminum profile with electromagnetic locks (2x300kg)</t>
  </si>
  <si>
    <t>PROTEKTA</t>
  </si>
  <si>
    <t>High Security for your home</t>
  </si>
  <si>
    <t xml:space="preserve">Invisible installation from the outside </t>
  </si>
  <si>
    <t>Battery or power supply function</t>
  </si>
  <si>
    <t>Emergency secondary battery</t>
  </si>
  <si>
    <t>Remote control function</t>
  </si>
  <si>
    <t>Easy and simple installation</t>
  </si>
  <si>
    <t>DC7</t>
  </si>
  <si>
    <t xml:space="preserve">PROTEKTA </t>
  </si>
  <si>
    <t>DH1 - DH2</t>
  </si>
  <si>
    <t>INVISIBLE SECURITY LOCK</t>
  </si>
  <si>
    <t>DOOR CLOSER</t>
  </si>
  <si>
    <t>D96/B Inside button or electrical opening</t>
  </si>
  <si>
    <t>STRONGER SPRINGS</t>
  </si>
  <si>
    <t>STRONGER SPRINGS AVAILABLE</t>
  </si>
  <si>
    <t>ON SPECIAL REQUEST</t>
  </si>
  <si>
    <t>99 NF</t>
  </si>
  <si>
    <t>99 N305F</t>
  </si>
  <si>
    <t>OTHER CURRENTS AVAILABLE</t>
  </si>
  <si>
    <t>8-16 VAC/DC (17 Ω)</t>
  </si>
  <si>
    <t>14-24V</t>
  </si>
  <si>
    <t>54 SERIES - DESCRIPTION</t>
  </si>
  <si>
    <t>45 SERIES - DESCRIPTION</t>
  </si>
  <si>
    <t>30 SERIES - DESCRIPTION</t>
  </si>
  <si>
    <t>41 SERIES - DESCRIPTION</t>
  </si>
  <si>
    <t>49 SERIES</t>
  </si>
  <si>
    <t>49 SERIES - DESCRIPTION</t>
  </si>
  <si>
    <t>205 CHROME PLATED</t>
  </si>
  <si>
    <t>204 BRASS PLATED</t>
  </si>
  <si>
    <t>RIM GB SERIES - DESCRIPTION</t>
  </si>
  <si>
    <t>99 TOP SERIES - DESCRIPTION</t>
  </si>
  <si>
    <t>50 SERIES - DESCRIPTION</t>
  </si>
  <si>
    <r>
      <t xml:space="preserve">8-12 VAC/DC (17 </t>
    </r>
    <r>
      <rPr>
        <sz val="12"/>
        <color theme="1"/>
        <rFont val="Calibri"/>
        <family val="2"/>
      </rPr>
      <t>Ω)</t>
    </r>
  </si>
  <si>
    <t>424(100% 24 VDC)</t>
  </si>
  <si>
    <t>CABLE</t>
  </si>
  <si>
    <t>45 SERIES</t>
  </si>
  <si>
    <t>SHORT FACEPLATE YPX</t>
  </si>
  <si>
    <t>LONG FACEPLATE YLX</t>
  </si>
  <si>
    <t>STRONGER SPRING</t>
  </si>
  <si>
    <t>42 SERIES - DESCRIPTION</t>
  </si>
  <si>
    <t>43 SERIES - DESCRIPTION</t>
  </si>
  <si>
    <t>56 SERIES - DESCRIPTION</t>
  </si>
  <si>
    <t>62 SERIES - DESCRIPTION</t>
  </si>
  <si>
    <t>44 SERIES WITH RADIAL JAW - DESCRIPTION</t>
  </si>
  <si>
    <t>82 SERIES - DESCRIPTION</t>
  </si>
  <si>
    <t>PAa+</t>
  </si>
  <si>
    <t>P305+</t>
  </si>
  <si>
    <t>22 SERIES - DESCRIPTION</t>
  </si>
  <si>
    <t>SHORT FACEPLATE SX77</t>
  </si>
  <si>
    <t>LONG FACEPLATE GX77</t>
  </si>
  <si>
    <t>65 SERIES - DESCRIPTION</t>
  </si>
  <si>
    <t>66 SERIES - DESCRIPTION</t>
  </si>
  <si>
    <t>90 SERIES - DESCRIPTION</t>
  </si>
  <si>
    <t>80 SERIES - DESCRIPTION</t>
  </si>
  <si>
    <t>34 SERIES - DESCRIPTION</t>
  </si>
  <si>
    <t>44 SERIES</t>
  </si>
  <si>
    <t>48 SERIES - DESCRIPTION</t>
  </si>
  <si>
    <t>52 SERIES - DESCRIPTION</t>
  </si>
  <si>
    <t>83 SERIES - DESCRIPTION</t>
  </si>
  <si>
    <t>87 SERIES - DESCRIPTION</t>
  </si>
  <si>
    <t>88 SERIES - DESCRIPTION</t>
  </si>
  <si>
    <t>47 SERIES - DESCRIPTION</t>
  </si>
  <si>
    <t>46 SERIES  - DESCRIPTION</t>
  </si>
  <si>
    <t>84 SERIES  - DESCRIPTION</t>
  </si>
  <si>
    <t>89 SERIES</t>
  </si>
  <si>
    <t>N20</t>
  </si>
  <si>
    <t>ND20</t>
  </si>
  <si>
    <t>N28</t>
  </si>
  <si>
    <t>ND28</t>
  </si>
  <si>
    <t xml:space="preserve">EMERGENCY EXITS </t>
  </si>
  <si>
    <t>NF305</t>
  </si>
  <si>
    <t>VERY HEAVY DUTY</t>
  </si>
  <si>
    <t>91 SERIES - DESCRIPTION</t>
  </si>
  <si>
    <t>SPECIAL FACEPLATE F89</t>
  </si>
  <si>
    <t>CII Aa</t>
  </si>
  <si>
    <t>HBAa</t>
  </si>
  <si>
    <t>VBAa</t>
  </si>
  <si>
    <t>HAa</t>
  </si>
  <si>
    <t>VAa</t>
  </si>
  <si>
    <t>20-21-27 SERIES</t>
  </si>
  <si>
    <t>RIM CASE V70</t>
  </si>
  <si>
    <t>HANDED</t>
  </si>
  <si>
    <t>DIFFERENT LENGHT FOR EXTERNAL CYLINDER</t>
  </si>
  <si>
    <t>INOX</t>
  </si>
  <si>
    <t>BRASS</t>
  </si>
  <si>
    <t>DC1 - HOLD -OPEN</t>
  </si>
  <si>
    <t>FIRE RATED</t>
  </si>
  <si>
    <t>62 SERIES</t>
  </si>
  <si>
    <t>90 SERIES</t>
  </si>
  <si>
    <t>91 SERIES</t>
  </si>
  <si>
    <t>SX77</t>
  </si>
  <si>
    <t>GX77</t>
  </si>
  <si>
    <t>82 SERIES</t>
  </si>
  <si>
    <t>82P SERIES</t>
  </si>
  <si>
    <t>YS</t>
  </si>
  <si>
    <t>PLATES FOR MECHANICAL DUO</t>
  </si>
  <si>
    <t>ELECTRIC DROPBOLTS</t>
  </si>
  <si>
    <t>Continuosly Rated (400)</t>
  </si>
  <si>
    <t>RIM MOUNTED - DESCRIPTION</t>
  </si>
  <si>
    <t xml:space="preserve">DIN RIGHT </t>
  </si>
  <si>
    <t>Aluminum profile with electromagnetic locks (2x300kg) long 2.500 mm</t>
  </si>
  <si>
    <t>Transmitter-receiver kit with integrated power supply and two transmitters</t>
  </si>
  <si>
    <t>PRICE:</t>
  </si>
  <si>
    <t>POWER SUPPLIES</t>
  </si>
  <si>
    <t>PUSH BUTTONS</t>
  </si>
  <si>
    <t>LATCHES AND JAWS</t>
  </si>
  <si>
    <t>VAC/DC Current</t>
  </si>
  <si>
    <t>LATCH - PI1</t>
  </si>
  <si>
    <t>82P SERIES - DESCRIPTION</t>
  </si>
  <si>
    <t>ELECTRIC RIM LOCKS</t>
  </si>
  <si>
    <t>SECURITY CYLINDER SHIELDS</t>
  </si>
  <si>
    <t>SR: ON SPECIAL PREQUEST</t>
  </si>
  <si>
    <t>*</t>
  </si>
  <si>
    <t>SR*</t>
  </si>
  <si>
    <t>LZ18</t>
  </si>
  <si>
    <t>F4</t>
  </si>
  <si>
    <t>F5</t>
  </si>
  <si>
    <t>206 GREY</t>
  </si>
  <si>
    <t xml:space="preserve">201 CHROME PLATED </t>
  </si>
  <si>
    <t>207 GREY</t>
  </si>
  <si>
    <t>203 GREY</t>
  </si>
  <si>
    <t>206-201-202</t>
  </si>
  <si>
    <t>207-205-204</t>
  </si>
  <si>
    <t>203-203+S</t>
  </si>
  <si>
    <t>Different FINISHES for fixing tha plate are available, diagonal holes, only one middle hole or double hole groove for attaching the electric release. Also rounded corner plates under request.</t>
  </si>
  <si>
    <t>24V</t>
  </si>
  <si>
    <t>48V</t>
  </si>
  <si>
    <t>Holding force: 50 kg.</t>
  </si>
  <si>
    <t>Holding force: 20 kg.</t>
  </si>
  <si>
    <t>Wall fire magnet</t>
  </si>
  <si>
    <t>Floor fire magnet</t>
  </si>
  <si>
    <t>20-21-27-NGB SERIES</t>
  </si>
  <si>
    <t>22/23 SERIES</t>
  </si>
  <si>
    <t>90-91 SERIES</t>
  </si>
  <si>
    <t>82/82P SERIES</t>
  </si>
  <si>
    <t>47/46/84 SERIES</t>
  </si>
  <si>
    <t>88  SERIES</t>
  </si>
  <si>
    <t>77 - SERIES</t>
  </si>
  <si>
    <t>NEW PATENT</t>
  </si>
  <si>
    <t>ELECTRIC STRIKES</t>
  </si>
  <si>
    <t>INTRODUCTION</t>
  </si>
  <si>
    <r>
      <t xml:space="preserve">Also a special function </t>
    </r>
    <r>
      <rPr>
        <b/>
        <sz val="11"/>
        <color theme="1"/>
        <rFont val="Calibri"/>
        <family val="2"/>
        <scheme val="minor"/>
      </rPr>
      <t>Abb</t>
    </r>
    <r>
      <rPr>
        <sz val="11"/>
        <color theme="1"/>
        <rFont val="Calibri"/>
        <family val="2"/>
        <scheme val="minor"/>
      </rPr>
      <t xml:space="preserve"> is available.</t>
    </r>
  </si>
  <si>
    <t>Abb</t>
  </si>
  <si>
    <t>AbbF</t>
  </si>
  <si>
    <t>AbbDF</t>
  </si>
  <si>
    <t>As manufactor  feel free to ask for special solutions when you cannot find out to cover your needs in the normal range. On the example above, DORCAS has designed a double electric for jaw and deadbolt. This solution is perfect for hotel room doors for a complete control of the opening</t>
  </si>
  <si>
    <t>DOOR LOOPS</t>
  </si>
  <si>
    <t>ELECTRIC CONTACTS, MAGNETIC CONTACTS</t>
  </si>
  <si>
    <t>NOTES:</t>
  </si>
  <si>
    <t>80-34 SERIES</t>
  </si>
  <si>
    <t>ADJUSTABLE &amp; FIX JAW</t>
  </si>
  <si>
    <t>SLIM BODY</t>
  </si>
  <si>
    <t>SLIM &amp; RADIAL</t>
  </si>
  <si>
    <t>GB SERIES</t>
  </si>
  <si>
    <t>RIM MOUNTING</t>
  </si>
  <si>
    <t>MULTIVOLTAGE</t>
  </si>
  <si>
    <t>HIGH HOLDING FORCE</t>
  </si>
  <si>
    <t>EMERGENCY EXITS</t>
  </si>
  <si>
    <t>PUSH BARE</t>
  </si>
  <si>
    <t>SLIDING DOORS</t>
  </si>
  <si>
    <t>OUTDOORS</t>
  </si>
  <si>
    <t xml:space="preserve">ANSI STLYE </t>
  </si>
  <si>
    <t>GLASS DOORS</t>
  </si>
  <si>
    <t xml:space="preserve">SHORT FACEPLATES </t>
  </si>
  <si>
    <t>LONG FACEPLATES</t>
  </si>
  <si>
    <t>SPECIAL FACEPLATES</t>
  </si>
  <si>
    <t>SC LOCK</t>
  </si>
  <si>
    <t xml:space="preserve">ELECTRIC RIM LOCKS </t>
  </si>
  <si>
    <t>SECURITY CYLINDERS SHIELDS</t>
  </si>
  <si>
    <t>PROFAST - ELECTROMAGNETIC FIRE DOORS HOLDERS</t>
  </si>
  <si>
    <t>OPERATING FUNCTIONS, REVERSIBILITY AND SYMMETRY, ELECTRICAL FEATURES</t>
  </si>
  <si>
    <t>RADIAL</t>
  </si>
  <si>
    <t>Ajustable Jaw Flex</t>
  </si>
  <si>
    <t>Unlatching Mechanism</t>
  </si>
  <si>
    <t>ITALIAN DOORS</t>
  </si>
  <si>
    <t>NORDIC SERIES</t>
  </si>
  <si>
    <t>SPECIAL APPLICATION</t>
  </si>
  <si>
    <t>MORTICE DEADBOLT</t>
  </si>
  <si>
    <t>RIM GLASS DOORS</t>
  </si>
  <si>
    <t>Sliding Delay Action</t>
  </si>
  <si>
    <t>Special Sliding Delay Action</t>
  </si>
  <si>
    <t>Time Delay Action</t>
  </si>
  <si>
    <t>X1-B 600mm</t>
  </si>
  <si>
    <t>X1 300mm</t>
  </si>
  <si>
    <t>X2 290mm</t>
  </si>
  <si>
    <t>X2-B 510mm</t>
  </si>
  <si>
    <t>I/O Module enables the communication of existing access systems with products of DORCAS locking systems. Additional control systems can thus be installed.</t>
  </si>
  <si>
    <t>I/O MODULE FOR SCLock CABLE</t>
  </si>
  <si>
    <t>I/O MODULE FOR SCLock BATTERY</t>
  </si>
  <si>
    <t>I/O MODULE FOR SCLock INDUCTIVE</t>
  </si>
  <si>
    <t>I/O MODULE</t>
  </si>
  <si>
    <t>SPECIAL SIZE</t>
  </si>
  <si>
    <t>REVERSIBLE RIM MOUNTING</t>
  </si>
  <si>
    <t>SLIDE RAMP</t>
  </si>
  <si>
    <t>REVERSIBLE RIM DEADBOLT</t>
  </si>
  <si>
    <t>*Available execution on: 70 mm.,72 mm., 74 mm., 88 mm., 92 mm., 94 mm.</t>
  </si>
  <si>
    <t>FULL LEAF MODEL</t>
  </si>
  <si>
    <t>SR</t>
  </si>
  <si>
    <t>G62 Din Left</t>
  </si>
  <si>
    <t>G62 Din Right</t>
  </si>
  <si>
    <t>CM1</t>
  </si>
  <si>
    <t>99 SERIES - DESCRIPTION</t>
  </si>
  <si>
    <t>NF305-2</t>
  </si>
  <si>
    <t>305-2 (TWO SWITCHES)</t>
  </si>
  <si>
    <t>99 TOP2 SERIES</t>
  </si>
  <si>
    <t>TOP2</t>
  </si>
  <si>
    <t>99 TOP DOUBLE SERIES</t>
  </si>
  <si>
    <t>TOP DOUBLE</t>
  </si>
  <si>
    <t>99 TOP DOUBLE SERIES - DESCRIPTION</t>
  </si>
  <si>
    <t>99 TOP2 SERIES - DESCRIPTION</t>
  </si>
  <si>
    <t>TWO SWITCHES</t>
  </si>
  <si>
    <t>AbD</t>
  </si>
  <si>
    <t>* All available with opening Inwards or Outwards</t>
  </si>
  <si>
    <t>99 TOP 2 SERIES</t>
  </si>
  <si>
    <t>777 - TOP SERIES</t>
  </si>
  <si>
    <t>*50 m RANGE IN OPEN FIELD</t>
  </si>
  <si>
    <t>*REMOTE CONTROL OPENING</t>
  </si>
  <si>
    <t>*85 USERS</t>
  </si>
  <si>
    <t>*BUILT-IN RECEIVER IN TRANSFORMER</t>
  </si>
  <si>
    <t>*DOUBLE CHANNEL FOR TWO DOORS</t>
  </si>
  <si>
    <t>777 SERIES</t>
  </si>
  <si>
    <t>6-12 VAC (8 Ω)</t>
  </si>
  <si>
    <r>
      <t xml:space="preserve">6-12 VAC (8 </t>
    </r>
    <r>
      <rPr>
        <sz val="12"/>
        <color theme="1"/>
        <rFont val="Calibri"/>
        <family val="2"/>
      </rPr>
      <t>Ω)</t>
    </r>
  </si>
  <si>
    <t>FACEPLATE GREY S</t>
  </si>
  <si>
    <t>202 BRASS PLATED</t>
  </si>
  <si>
    <t>NF325</t>
  </si>
  <si>
    <t>BRASS PLATED</t>
  </si>
  <si>
    <t>NICKEL PLATED</t>
  </si>
  <si>
    <t>12 VAC (30 Ω)</t>
  </si>
  <si>
    <t>24 VAC (45 Ω)</t>
  </si>
  <si>
    <t>45 NF</t>
  </si>
  <si>
    <t>99 NF TOP</t>
  </si>
  <si>
    <t>50/85 12VAC/DC</t>
  </si>
  <si>
    <t>60/85  12VAC/DC</t>
  </si>
  <si>
    <t>40/85 12VAC/DC</t>
  </si>
  <si>
    <t>35/85 12VAC/DC</t>
  </si>
  <si>
    <t>30/85 12VAC/DC</t>
  </si>
  <si>
    <t>25/85 12VAC/DC</t>
  </si>
  <si>
    <t>20/85 12VAC/DC</t>
  </si>
  <si>
    <t>DUO ELECTRIC 12VAC/DC</t>
  </si>
  <si>
    <t>D.O. + universal arm single door</t>
  </si>
  <si>
    <t>S62 Din right</t>
  </si>
  <si>
    <t>S62 Din left</t>
  </si>
  <si>
    <t>GU Din Left</t>
  </si>
  <si>
    <t>GU Din Right</t>
  </si>
  <si>
    <t>2021(provisional)</t>
  </si>
  <si>
    <t>K16</t>
  </si>
  <si>
    <t>K17</t>
  </si>
  <si>
    <t>K18</t>
  </si>
  <si>
    <t>K19</t>
  </si>
  <si>
    <r>
      <t>424 (100% 24 VDC  132</t>
    </r>
    <r>
      <rPr>
        <sz val="12"/>
        <color theme="1"/>
        <rFont val="Calibri"/>
        <family val="2"/>
      </rPr>
      <t>Ω</t>
    </r>
    <r>
      <rPr>
        <sz val="12"/>
        <color theme="1"/>
        <rFont val="Calibri"/>
        <family val="2"/>
        <scheme val="minor"/>
      </rPr>
      <t>)</t>
    </r>
  </si>
  <si>
    <r>
      <t>512 (FAIL SAFE 12 VDC 58</t>
    </r>
    <r>
      <rPr>
        <sz val="12"/>
        <color theme="1"/>
        <rFont val="Calibri"/>
        <family val="2"/>
      </rPr>
      <t>Ω</t>
    </r>
    <r>
      <rPr>
        <sz val="12"/>
        <color theme="1"/>
        <rFont val="Calibri"/>
        <family val="2"/>
        <scheme val="minor"/>
      </rPr>
      <t>)</t>
    </r>
  </si>
  <si>
    <r>
      <t>524 (FAIL SAFE 24 VDC 230</t>
    </r>
    <r>
      <rPr>
        <sz val="12"/>
        <color theme="1"/>
        <rFont val="Calibri"/>
        <family val="2"/>
      </rPr>
      <t>Ω</t>
    </r>
    <r>
      <rPr>
        <sz val="12"/>
        <color theme="1"/>
        <rFont val="Calibri"/>
        <family val="2"/>
        <scheme val="minor"/>
      </rPr>
      <t>)</t>
    </r>
  </si>
  <si>
    <r>
      <t>424 (100% 24 VDC 132</t>
    </r>
    <r>
      <rPr>
        <sz val="12"/>
        <color theme="1"/>
        <rFont val="Calibri"/>
        <family val="2"/>
      </rPr>
      <t>Ω</t>
    </r>
    <r>
      <rPr>
        <sz val="12"/>
        <color theme="1"/>
        <rFont val="Calibri"/>
        <family val="2"/>
        <scheme val="minor"/>
      </rPr>
      <t>)</t>
    </r>
  </si>
  <si>
    <r>
      <t>(38</t>
    </r>
    <r>
      <rPr>
        <sz val="12"/>
        <color theme="1"/>
        <rFont val="Calibri"/>
        <family val="2"/>
      </rPr>
      <t>Ω)</t>
    </r>
  </si>
  <si>
    <t>(38Ω)</t>
  </si>
  <si>
    <t>6-12V AC/DC (8 Ω)</t>
  </si>
  <si>
    <t>8-16V AC/DC (17 Ω)</t>
  </si>
  <si>
    <t>8-12V AC/DC (17 Ω)</t>
  </si>
  <si>
    <t>6-12V AC (8 Ω)</t>
  </si>
  <si>
    <t>10-24V AC/DC (45 Ω)</t>
  </si>
  <si>
    <r>
      <t xml:space="preserve">8-16V AC/DC (17 </t>
    </r>
    <r>
      <rPr>
        <sz val="12"/>
        <color theme="1"/>
        <rFont val="Calibri"/>
        <family val="2"/>
      </rPr>
      <t>Ω)</t>
    </r>
  </si>
  <si>
    <t>12V AC/DC (30 Ω)</t>
  </si>
  <si>
    <r>
      <t xml:space="preserve">6-12V AC/DC (8 </t>
    </r>
    <r>
      <rPr>
        <sz val="12"/>
        <color theme="1"/>
        <rFont val="Calibri"/>
        <family val="2"/>
      </rPr>
      <t>Ω) ON SPECIAL REQUEST</t>
    </r>
  </si>
  <si>
    <r>
      <t xml:space="preserve">10-24V AC/DC (43 </t>
    </r>
    <r>
      <rPr>
        <sz val="12"/>
        <color theme="1"/>
        <rFont val="Calibri"/>
        <family val="2"/>
      </rPr>
      <t>Ω)</t>
    </r>
  </si>
  <si>
    <r>
      <t xml:space="preserve">6-12V AC/DC (8 </t>
    </r>
    <r>
      <rPr>
        <sz val="12"/>
        <color theme="1"/>
        <rFont val="Calibri"/>
        <family val="2"/>
      </rPr>
      <t>Ω)</t>
    </r>
  </si>
  <si>
    <r>
      <t xml:space="preserve">8-12V AC/DC (17 </t>
    </r>
    <r>
      <rPr>
        <sz val="12"/>
        <color theme="1"/>
        <rFont val="Calibri"/>
        <family val="2"/>
      </rPr>
      <t>Ω)</t>
    </r>
  </si>
  <si>
    <t>99-2</t>
  </si>
  <si>
    <t>99-1</t>
  </si>
  <si>
    <t>24V AC (58 Ω)</t>
  </si>
  <si>
    <r>
      <t>14-24V AC/DC (45</t>
    </r>
    <r>
      <rPr>
        <sz val="12"/>
        <color theme="1"/>
        <rFont val="Calibri"/>
        <family val="2"/>
      </rPr>
      <t>Ω</t>
    </r>
    <r>
      <rPr>
        <sz val="12"/>
        <color theme="1"/>
        <rFont val="Calibri"/>
        <family val="2"/>
        <scheme val="minor"/>
      </rPr>
      <t xml:space="preserve"> or 37</t>
    </r>
    <r>
      <rPr>
        <sz val="12"/>
        <color theme="1"/>
        <rFont val="Calibri"/>
        <family val="2"/>
      </rPr>
      <t>Ω</t>
    </r>
    <r>
      <rPr>
        <sz val="12"/>
        <color theme="1"/>
        <rFont val="Calibri"/>
        <family val="2"/>
        <scheme val="minor"/>
      </rPr>
      <t>)</t>
    </r>
  </si>
  <si>
    <t>14-24V AC/DC (45Ω or 37Ω)</t>
  </si>
  <si>
    <t>24 VAC (58 Ω)</t>
  </si>
  <si>
    <t>24 V AC (58 Ω)</t>
  </si>
  <si>
    <t xml:space="preserve">FS1 </t>
  </si>
  <si>
    <t>KEYPAD + CARD + Power supply + Bluetooth</t>
  </si>
  <si>
    <t>FINGER PRINT + CARD + power supply +Bluetooth (additional keyboard for programming)</t>
  </si>
  <si>
    <t>FACE + CARD + power supply (additional keyboad for programming)</t>
  </si>
  <si>
    <t>KEYPAD + CARD /BATTERIE</t>
  </si>
  <si>
    <t>CAaF</t>
  </si>
  <si>
    <t>Caa</t>
  </si>
  <si>
    <t>Oval</t>
  </si>
  <si>
    <t>NF 305</t>
  </si>
  <si>
    <t>99 WATERPROOF</t>
  </si>
  <si>
    <r>
      <t xml:space="preserve">6-12 VAC (8 </t>
    </r>
    <r>
      <rPr>
        <sz val="12"/>
        <color theme="1"/>
        <rFont val="Calibri"/>
        <family val="2"/>
      </rPr>
      <t>Ω) ON SPECIAL REQUEST</t>
    </r>
  </si>
  <si>
    <r>
      <t xml:space="preserve">10-24 VAC/DC (43 </t>
    </r>
    <r>
      <rPr>
        <sz val="12"/>
        <color theme="1"/>
        <rFont val="Calibri"/>
        <family val="2"/>
      </rPr>
      <t>Ω)
AbF (38Ω)</t>
    </r>
  </si>
  <si>
    <t>512 (FAIL SAFE 12 VDC)
58Ω</t>
  </si>
  <si>
    <t>524 (FAIL SAFE 24 VDC)
230Ω</t>
  </si>
  <si>
    <t>wire length  250mm/500mm/ 1m /2m</t>
  </si>
  <si>
    <t>SW 99-2</t>
  </si>
  <si>
    <t>500mm wire  +4.32€</t>
  </si>
  <si>
    <t>2m wire +18.36€</t>
  </si>
  <si>
    <t>*STANDART SET INCLUEDS  250mm wire</t>
  </si>
  <si>
    <t>SW 99-1</t>
  </si>
  <si>
    <t>99 FIRE RATED  SERIES</t>
  </si>
  <si>
    <t>10-24 VAC/DC (43Ω)</t>
  </si>
  <si>
    <t>SF99-2</t>
  </si>
  <si>
    <t>NF412</t>
  </si>
  <si>
    <r>
      <t xml:space="preserve">8-14 VAC/DC (17 </t>
    </r>
    <r>
      <rPr>
        <sz val="12"/>
        <color theme="1"/>
        <rFont val="Calibri"/>
        <family val="2"/>
      </rPr>
      <t>Ω)</t>
    </r>
  </si>
  <si>
    <t>99 TOP FIRE RATED  SERIES</t>
  </si>
  <si>
    <t xml:space="preserve"> 10-24 VAC/DC (43</t>
  </si>
  <si>
    <t>SF</t>
  </si>
  <si>
    <t>99-1 TOP</t>
  </si>
  <si>
    <t>+
5.56€</t>
  </si>
  <si>
    <r>
      <t>8-14 VAC/DC (17</t>
    </r>
    <r>
      <rPr>
        <sz val="12"/>
        <color theme="1"/>
        <rFont val="Calibri"/>
        <family val="2"/>
      </rPr>
      <t>Ω)</t>
    </r>
  </si>
  <si>
    <t>SS99</t>
  </si>
  <si>
    <r>
      <t xml:space="preserve">10-24 VAC/DC (43 </t>
    </r>
    <r>
      <rPr>
        <sz val="12"/>
        <color theme="1"/>
        <rFont val="Calibri"/>
        <family val="2"/>
      </rPr>
      <t xml:space="preserve">Ω) </t>
    </r>
  </si>
  <si>
    <t>S99 HD SERIES - DESCRIPTION</t>
  </si>
  <si>
    <t>524 (FAIL SAFE 24 VDC 230Ω)</t>
  </si>
  <si>
    <t>S99 HD TOP SERIES - DESCRIPTION</t>
  </si>
  <si>
    <t xml:space="preserve">900kgs </t>
  </si>
  <si>
    <t xml:space="preserve">SM99 </t>
  </si>
  <si>
    <t xml:space="preserve">500kgs </t>
  </si>
  <si>
    <t>99 MD SERIES - DESCRIPTION</t>
  </si>
  <si>
    <t>99 MD TOP SERIES - DESCRIPTION</t>
  </si>
  <si>
    <t>SM</t>
  </si>
  <si>
    <t>(V1-2022.01.10)</t>
  </si>
  <si>
    <t>SM99 TOP  500kgs</t>
  </si>
  <si>
    <t>SS99 TOP  900kgs</t>
  </si>
  <si>
    <t>ACCESS CONTROL</t>
  </si>
  <si>
    <t>SYMETRICAL</t>
  </si>
  <si>
    <t>45NF 305</t>
  </si>
  <si>
    <t>1m wire            + 10.8€</t>
  </si>
  <si>
    <t>78 SERIES</t>
  </si>
  <si>
    <t>78NF 305</t>
  </si>
  <si>
    <t>77NF 305</t>
  </si>
  <si>
    <t xml:space="preserve">99-1 ABDF </t>
  </si>
  <si>
    <t>99 TOP WATERPROOF</t>
  </si>
  <si>
    <t>YSX</t>
  </si>
  <si>
    <t>F1XABW</t>
  </si>
  <si>
    <t>F2XABW</t>
  </si>
  <si>
    <t>F3XABW</t>
  </si>
  <si>
    <t>F4XBBW</t>
  </si>
  <si>
    <t>F5XABW</t>
  </si>
  <si>
    <t>F6XABW</t>
  </si>
  <si>
    <t>F7XKBW</t>
  </si>
  <si>
    <t>F8XABW</t>
  </si>
  <si>
    <t>F9XABW</t>
  </si>
  <si>
    <t>*On special request: NON RADIAL JAW</t>
  </si>
  <si>
    <t>F101 DIN LEFT</t>
  </si>
  <si>
    <t>F101 DIN RIGHT</t>
  </si>
  <si>
    <t>F102 DIN LEFT</t>
  </si>
  <si>
    <t>F102 DIN RIGHT</t>
  </si>
  <si>
    <t xml:space="preserve">SC Замок </t>
  </si>
  <si>
    <t>Электрические Ригеля</t>
  </si>
  <si>
    <t>Стандарт</t>
  </si>
  <si>
    <t>Механическая разблокировка</t>
  </si>
  <si>
    <t>Регулировка язычка Flex</t>
  </si>
  <si>
    <t>Арретирование</t>
  </si>
  <si>
    <t>Невидимое Арретирование</t>
  </si>
  <si>
    <t>Скользящее Арретирование</t>
  </si>
  <si>
    <t>Специальное Скользящее Арретирование</t>
  </si>
  <si>
    <t>Умное Арретирование</t>
  </si>
  <si>
    <t>Нормально закрытые</t>
  </si>
  <si>
    <t>Нормально Открытые</t>
  </si>
  <si>
    <t>Датчик положения</t>
  </si>
  <si>
    <t>777 NF TOP 305-2</t>
  </si>
  <si>
    <t>короткие панели</t>
  </si>
  <si>
    <t>длинные панели</t>
  </si>
  <si>
    <t>специальные панели</t>
  </si>
  <si>
    <t>dorcas@mail.ru</t>
  </si>
  <si>
    <t>тел 9057205298</t>
  </si>
  <si>
    <t>ФУНКЦИИ</t>
  </si>
  <si>
    <t>Стандартная функция (N)</t>
  </si>
  <si>
    <t>Регулировка язычка Flex (F)</t>
  </si>
  <si>
    <t>Механическая Разблокировка (D)</t>
  </si>
  <si>
    <t>Стандартная работа электромеханических защелок, в ее не подключенном положении находится в закрытом состоянии,тем самым блокируя дверь. Когда она получает электрический импульс, механизм разблокирует дверь и позволяет проход.</t>
  </si>
  <si>
    <t>Механическая регулировка язычка защелки относительно корпуса. Упрощает регулировку защелки при монтаже.</t>
  </si>
  <si>
    <t>Система рычага разблокирования позволяет оставлять защелку разблокированной постоянно. Вновь активизируя, возвращает ее к нормальной работе. Этот выбор идеальный для проходов, где вам захотелось бы оставить открытую дверь на длительный период времени.</t>
  </si>
  <si>
    <t>Функции Задержки - Арретирования (A, Ab, Aa, At)</t>
  </si>
  <si>
    <t>Автоматическая работа “Арретирование” позволяет подавать электрический импульс. А именно, дверь остается открытой с момента, когда электрозащелка получает электрический сигнал до тех пор, пока ее не откроют и снова закроют. В Dorcas мы располагаем несколькими категориями автоматической работы в зависимости от внутреннего устройства электромеханической защелки.</t>
  </si>
  <si>
    <t>Арретирование A</t>
  </si>
  <si>
    <t>Скользящее Арретирование Ab</t>
  </si>
  <si>
    <t>Невидимое Арретирование Aa</t>
  </si>
  <si>
    <t>Умное Арретирование (AT)</t>
  </si>
  <si>
    <t>Автоматическая функция (A). Дверь
остается открытой до тех пор, пока
не случится проход. Эту функцию
делает возможной круглый шток,
встроенный внутрь механизма, когда
электрозащелка получает импульсное
электричество.</t>
  </si>
  <si>
    <t>Автоматическая функция Deslizante
(скользящее арретирование) (Ab) - новая
модификация функции. Заменяется круглый шток на шток, который движется с язычком электрозащелки. Эта модификация штока позво- ляет двигаться вместе с регулировкой язычка,
что позволяет более точно работать с нажимным язычком механических замков или ответных частей, находясь всегда в нужной точке.</t>
  </si>
  <si>
    <t>Автоматическая Невидимая функция (Aa) наделяет электрозащелку
арретирование без какого-либо типа механизма и внешнего штока в ней, благодаря ее внутреннему устройству. Рекомендуется период электрического короткого импульса для правильной работы данной версии.</t>
  </si>
  <si>
    <t>Автоматическая функция (At) позволяет в течение конкретного времени разблокировать дверь путем подачи электрического импульса. Дверь остается открытой, пропорциональное продол- жительности подаваемого импульса (между 5 и 30 сек.), чтобы снова не открывать, если не успели пройти.</t>
  </si>
  <si>
    <t>ДВЕРИ И СИММЕТРИЯ ЭЛЕКТРОЗАЩЕЛОК</t>
  </si>
  <si>
    <t>Радиусная система</t>
  </si>
  <si>
    <t>В случае с не симметричными (асимметричными)
электрозащелками, которые могут быть универсальными и ставиться на любые двери, как например, серия 30, могут быть защелки не универсальные, как серия 77, которые могут быть или правыми, или левыми. Для таких серий Вы должны указывать положение двери. В этой диаграмме показаны типы дверей.</t>
  </si>
  <si>
    <t>Электромеханические защелки бывают симметричными и асимметричными (не симметричными). Симметричные защелки ставятся на левые или правые двери, асимметричные тоже могут быть универсальными или бывают только левыми или только правыми.</t>
  </si>
  <si>
    <t>Радиусная система - это язычок, который движется по своей оси. Это позволяя уменьшать отклонения язычка от корпуса электрозащелки . Установка ее не нуждается в большом вырезе в раме двери. Но глубина радиусного язычка меньше, чем у обычного.</t>
  </si>
  <si>
    <t>ЭЛЕКТРИЧЕСКИЕ ФУНКЦИИ</t>
  </si>
  <si>
    <t>Нормально Открытая (500 DC)</t>
  </si>
  <si>
    <t>Датчик положения (305)</t>
  </si>
  <si>
    <t>100% VDC</t>
  </si>
  <si>
    <t>Функция “Нормально открытая” или 500 (возможны 512,524 -на конце указан вольтаж). Электрозащелка раз- блокирована, и когда она получает электричество, она блокируется, закрывая дверь. В случае электрического преры- вания дверь остается открытой.</t>
  </si>
  <si>
    <t>Эта версия электрозащелки со
встроенным микропереключателем,
который дает информацию, если дверь открытая или закрытая. С помощью дополнительного выхода кабеля присоединяется к системе безопасности или контроля доступа. Позволяет использовать со множе-
ством различных систем (системы тревог, контроля доступа, шлюзов...).</t>
  </si>
  <si>
    <t>Функция “Усиленная катушка питания” или 400 (возможны
412,424 - на конце указан вольтаж). Оно похожа на нормально
открытого типа катушку. Пока есть электрический импульс на
дверь - она открыта. Подача электрического сигнала может быть
дольше, чем в обычных нормально закрытых защелках. Возможна подача постоянного тока.</t>
  </si>
  <si>
    <t>Все модели представлены в VAC/DC с различным потреблением и должны открыть дверь в одно короткое время</t>
  </si>
</sst>
</file>

<file path=xl/styles.xml><?xml version="1.0" encoding="utf-8"?>
<styleSheet xmlns="http://schemas.openxmlformats.org/spreadsheetml/2006/main">
  <numFmts count="3">
    <numFmt numFmtId="164" formatCode="_-&quot;£&quot;* #,##0.00_-;\-&quot;£&quot;* #,##0.00_-;_-&quot;£&quot;* &quot;-&quot;??_-;_-@_-"/>
    <numFmt numFmtId="165" formatCode="#,##0.00\ &quot;€&quot;"/>
    <numFmt numFmtId="166" formatCode="_-* #,##0.00\ [$€-C0A]_-;\-* #,##0.00\ [$€-C0A]_-;_-* &quot;-&quot;??\ [$€-C0A]_-;_-@_-"/>
  </numFmts>
  <fonts count="50">
    <font>
      <sz val="11"/>
      <color theme="1"/>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font>
    <font>
      <sz val="12"/>
      <color theme="1"/>
      <name val="Calibri"/>
      <family val="2"/>
      <scheme val="minor"/>
    </font>
    <font>
      <sz val="20"/>
      <color theme="1"/>
      <name val="BorisBlackBloxx"/>
    </font>
    <font>
      <b/>
      <sz val="36"/>
      <color theme="1"/>
      <name val="Arial"/>
      <family val="2"/>
    </font>
    <font>
      <sz val="36"/>
      <color theme="0"/>
      <name val="BorisBlackBloxx"/>
    </font>
    <font>
      <sz val="8"/>
      <color theme="1"/>
      <name val="Calibri"/>
      <family val="2"/>
      <scheme val="minor"/>
    </font>
    <font>
      <b/>
      <sz val="18"/>
      <color theme="1"/>
      <name val="Calibri"/>
      <family val="2"/>
      <scheme val="minor"/>
    </font>
    <font>
      <b/>
      <sz val="22"/>
      <color theme="1"/>
      <name val="Calibri"/>
      <family val="2"/>
      <scheme val="minor"/>
    </font>
    <font>
      <b/>
      <sz val="11"/>
      <color rgb="FFFF0000"/>
      <name val="Calibri"/>
      <family val="2"/>
      <scheme val="minor"/>
    </font>
    <font>
      <sz val="10"/>
      <color theme="1"/>
      <name val="Calibri"/>
      <family val="2"/>
      <scheme val="minor"/>
    </font>
    <font>
      <sz val="11"/>
      <color theme="1"/>
      <name val="BorisBlackBloxx"/>
    </font>
    <font>
      <sz val="48"/>
      <color theme="1"/>
      <name val="BorisBlackBloxx"/>
    </font>
    <font>
      <b/>
      <sz val="24"/>
      <color theme="1"/>
      <name val="Calibri"/>
      <family val="2"/>
      <scheme val="minor"/>
    </font>
    <font>
      <b/>
      <sz val="14"/>
      <color theme="1"/>
      <name val="Calibri"/>
      <family val="2"/>
      <scheme val="minor"/>
    </font>
    <font>
      <sz val="14"/>
      <color theme="1"/>
      <name val="Calibri"/>
      <family val="2"/>
      <scheme val="minor"/>
    </font>
    <font>
      <sz val="9"/>
      <color theme="1"/>
      <name val="Calibri"/>
      <family val="2"/>
      <scheme val="minor"/>
    </font>
    <font>
      <b/>
      <sz val="18"/>
      <color theme="1"/>
      <name val="Calibri"/>
      <family val="2"/>
    </font>
    <font>
      <b/>
      <sz val="11"/>
      <color theme="1"/>
      <name val="Calibri"/>
      <family val="2"/>
    </font>
    <font>
      <b/>
      <sz val="11"/>
      <name val="Calibri"/>
      <family val="2"/>
      <scheme val="minor"/>
    </font>
    <font>
      <sz val="11"/>
      <name val="Calibri"/>
      <family val="2"/>
      <scheme val="minor"/>
    </font>
    <font>
      <sz val="45"/>
      <color theme="1"/>
      <name val="BorisBlackBloxx"/>
    </font>
    <font>
      <sz val="36"/>
      <color theme="1"/>
      <name val="BorisBlackBloxx"/>
    </font>
    <font>
      <sz val="14"/>
      <color rgb="FF000000"/>
      <name val="Calibri"/>
      <family val="2"/>
      <scheme val="minor"/>
    </font>
    <font>
      <sz val="11"/>
      <color rgb="FF000000"/>
      <name val="Calibri"/>
      <family val="2"/>
      <scheme val="minor"/>
    </font>
    <font>
      <b/>
      <sz val="14"/>
      <color rgb="FF000000"/>
      <name val="Calibri"/>
      <family val="2"/>
      <scheme val="minor"/>
    </font>
    <font>
      <b/>
      <sz val="16"/>
      <color theme="1"/>
      <name val="Calibri"/>
      <family val="2"/>
      <scheme val="minor"/>
    </font>
    <font>
      <sz val="36"/>
      <color theme="1"/>
      <name val="Calibri"/>
      <family val="2"/>
      <scheme val="minor"/>
    </font>
    <font>
      <sz val="48"/>
      <color theme="1"/>
      <name val="Calibri"/>
      <family val="2"/>
      <scheme val="minor"/>
    </font>
    <font>
      <sz val="24"/>
      <color theme="1"/>
      <name val="Calibri"/>
      <family val="2"/>
      <scheme val="minor"/>
    </font>
    <font>
      <sz val="26"/>
      <color theme="1"/>
      <name val="Calibri"/>
      <family val="2"/>
      <scheme val="minor"/>
    </font>
    <font>
      <sz val="11"/>
      <color theme="1"/>
      <name val="Calibri"/>
      <family val="2"/>
      <scheme val="minor"/>
    </font>
    <font>
      <sz val="10"/>
      <color theme="1"/>
      <name val="BorisBlackBloxx"/>
    </font>
    <font>
      <sz val="12"/>
      <name val="Calibri"/>
      <family val="2"/>
      <scheme val="minor"/>
    </font>
    <font>
      <sz val="11"/>
      <color theme="0"/>
      <name val="Calibri"/>
      <family val="2"/>
      <scheme val="minor"/>
    </font>
    <font>
      <sz val="8"/>
      <name val="Calibri"/>
      <family val="2"/>
      <scheme val="minor"/>
    </font>
    <font>
      <sz val="20"/>
      <color theme="1"/>
      <name val="Calibri"/>
      <family val="2"/>
      <scheme val="minor"/>
    </font>
    <font>
      <sz val="20"/>
      <name val="Calibri"/>
      <family val="2"/>
      <scheme val="minor"/>
    </font>
    <font>
      <sz val="16"/>
      <color theme="1"/>
      <name val="Calibri"/>
      <family val="2"/>
      <scheme val="minor"/>
    </font>
    <font>
      <sz val="20"/>
      <color theme="1"/>
      <name val="BorisBlack"/>
    </font>
    <font>
      <b/>
      <i/>
      <sz val="20"/>
      <color theme="1" tint="0.249977111117893"/>
      <name val="Montserrat ExtraBold"/>
    </font>
    <font>
      <sz val="28"/>
      <color theme="1"/>
      <name val="Calibri"/>
      <family val="2"/>
      <scheme val="minor"/>
    </font>
    <font>
      <sz val="12"/>
      <color theme="1"/>
      <name val="BorisBlackBloxx"/>
    </font>
    <font>
      <i/>
      <sz val="10"/>
      <color theme="0" tint="-0.249977111117893"/>
      <name val="Calibri"/>
      <family val="2"/>
      <scheme val="minor"/>
    </font>
    <font>
      <i/>
      <sz val="11"/>
      <color theme="1"/>
      <name val="Calibri"/>
      <family val="2"/>
      <scheme val="minor"/>
    </font>
    <font>
      <u/>
      <sz val="8.25"/>
      <color theme="10"/>
      <name val="Calibri"/>
      <family val="2"/>
    </font>
    <font>
      <u/>
      <sz val="18"/>
      <color theme="1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theme="9" tint="-0.249977111117893"/>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rgb="FFE26B0A"/>
        <bgColor indexed="64"/>
      </patternFill>
    </fill>
  </fills>
  <borders count="148">
    <border>
      <left/>
      <right/>
      <top/>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hair">
        <color auto="1"/>
      </top>
      <bottom style="hair">
        <color auto="1"/>
      </bottom>
      <diagonal/>
    </border>
    <border>
      <left/>
      <right style="thin">
        <color indexed="64"/>
      </right>
      <top style="hair">
        <color auto="1"/>
      </top>
      <bottom style="hair">
        <color auto="1"/>
      </bottom>
      <diagonal/>
    </border>
    <border>
      <left style="medium">
        <color indexed="64"/>
      </left>
      <right/>
      <top style="hair">
        <color auto="1"/>
      </top>
      <bottom style="hair">
        <color auto="1"/>
      </bottom>
      <diagonal/>
    </border>
    <border>
      <left style="medium">
        <color indexed="64"/>
      </left>
      <right/>
      <top style="hair">
        <color auto="1"/>
      </top>
      <bottom style="medium">
        <color indexed="64"/>
      </bottom>
      <diagonal/>
    </border>
    <border>
      <left/>
      <right/>
      <top style="hair">
        <color auto="1"/>
      </top>
      <bottom style="medium">
        <color indexed="64"/>
      </bottom>
      <diagonal/>
    </border>
    <border>
      <left/>
      <right style="thin">
        <color indexed="64"/>
      </right>
      <top style="hair">
        <color auto="1"/>
      </top>
      <bottom style="medium">
        <color indexed="64"/>
      </bottom>
      <diagonal/>
    </border>
    <border>
      <left/>
      <right/>
      <top/>
      <bottom style="hair">
        <color auto="1"/>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bottom style="hair">
        <color auto="1"/>
      </bottom>
      <diagonal/>
    </border>
    <border>
      <left style="medium">
        <color indexed="64"/>
      </left>
      <right/>
      <top style="hair">
        <color auto="1"/>
      </top>
      <bottom style="thin">
        <color indexed="64"/>
      </bottom>
      <diagonal/>
    </border>
    <border>
      <left/>
      <right/>
      <top style="hair">
        <color auto="1"/>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top style="thin">
        <color auto="1"/>
      </top>
      <bottom/>
      <diagonal/>
    </border>
    <border>
      <left style="medium">
        <color indexed="64"/>
      </left>
      <right/>
      <top/>
      <bottom style="medium">
        <color indexed="64"/>
      </bottom>
      <diagonal/>
    </border>
    <border>
      <left style="medium">
        <color indexed="64"/>
      </left>
      <right/>
      <top/>
      <bottom style="thin">
        <color indexed="64"/>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auto="1"/>
      </right>
      <top/>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style="thin">
        <color auto="1"/>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indexed="64"/>
      </bottom>
      <diagonal/>
    </border>
    <border>
      <left/>
      <right style="medium">
        <color indexed="64"/>
      </right>
      <top style="hair">
        <color auto="1"/>
      </top>
      <bottom style="hair">
        <color auto="1"/>
      </bottom>
      <diagonal/>
    </border>
    <border>
      <left/>
      <right style="medium">
        <color indexed="64"/>
      </right>
      <top style="hair">
        <color auto="1"/>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thin">
        <color auto="1"/>
      </left>
      <right style="thin">
        <color auto="1"/>
      </right>
      <top style="thin">
        <color indexed="64"/>
      </top>
      <bottom/>
      <diagonal/>
    </border>
    <border>
      <left style="thin">
        <color auto="1"/>
      </left>
      <right style="medium">
        <color indexed="64"/>
      </right>
      <top style="thin">
        <color indexed="64"/>
      </top>
      <bottom/>
      <diagonal/>
    </border>
    <border>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right style="thin">
        <color indexed="64"/>
      </right>
      <top style="hair">
        <color indexed="64"/>
      </top>
      <bottom style="thin">
        <color indexed="64"/>
      </bottom>
      <diagonal/>
    </border>
    <border>
      <left/>
      <right style="thin">
        <color auto="1"/>
      </right>
      <top/>
      <bottom style="hair">
        <color auto="1"/>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auto="1"/>
      </bottom>
      <diagonal/>
    </border>
    <border>
      <left style="medium">
        <color indexed="64"/>
      </left>
      <right/>
      <top style="thin">
        <color indexed="64"/>
      </top>
      <bottom style="hair">
        <color auto="1"/>
      </bottom>
      <diagonal/>
    </border>
    <border>
      <left style="thin">
        <color indexed="64"/>
      </left>
      <right/>
      <top/>
      <bottom style="hair">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diagonalUp="1" diagonalDown="1">
      <left style="thin">
        <color indexed="64"/>
      </left>
      <right style="thin">
        <color indexed="64"/>
      </right>
      <top style="thin">
        <color indexed="64"/>
      </top>
      <bottom style="hair">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left style="medium">
        <color indexed="64"/>
      </left>
      <right/>
      <top style="hair">
        <color auto="1"/>
      </top>
      <bottom/>
      <diagonal/>
    </border>
    <border>
      <left/>
      <right/>
      <top style="hair">
        <color auto="1"/>
      </top>
      <bottom/>
      <diagonal/>
    </border>
    <border diagonalUp="1" diagonalDown="1">
      <left style="thin">
        <color indexed="64"/>
      </left>
      <right style="thin">
        <color indexed="64"/>
      </right>
      <top style="hair">
        <color indexed="64"/>
      </top>
      <bottom style="thin">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medium">
        <color indexed="64"/>
      </right>
      <top style="thin">
        <color indexed="64"/>
      </top>
      <bottom style="hair">
        <color indexed="64"/>
      </bottom>
      <diagonal style="thin">
        <color indexed="64"/>
      </diagonal>
    </border>
    <border diagonalUp="1" diagonalDown="1">
      <left style="thin">
        <color indexed="64"/>
      </left>
      <right style="medium">
        <color indexed="64"/>
      </right>
      <top style="hair">
        <color indexed="64"/>
      </top>
      <bottom style="medium">
        <color indexed="64"/>
      </bottom>
      <diagonal style="thin">
        <color indexed="64"/>
      </diagonal>
    </border>
    <border>
      <left style="thin">
        <color indexed="64"/>
      </left>
      <right style="medium">
        <color indexed="64"/>
      </right>
      <top style="hair">
        <color indexed="64"/>
      </top>
      <bottom/>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left style="thin">
        <color auto="1"/>
      </left>
      <right/>
      <top/>
      <bottom style="medium">
        <color indexed="64"/>
      </bottom>
      <diagonal/>
    </border>
    <border>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hair">
        <color auto="1"/>
      </top>
      <bottom/>
      <diagonal/>
    </border>
    <border>
      <left style="medium">
        <color indexed="64"/>
      </left>
      <right style="medium">
        <color indexed="64"/>
      </right>
      <top style="medium">
        <color indexed="64"/>
      </top>
      <bottom/>
      <diagonal/>
    </border>
    <border>
      <left style="thin">
        <color auto="1"/>
      </left>
      <right/>
      <top style="hair">
        <color auto="1"/>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auto="1"/>
      </right>
      <top style="hair">
        <color auto="1"/>
      </top>
      <bottom style="thin">
        <color auto="1"/>
      </bottom>
      <diagonal/>
    </border>
    <border>
      <left style="thick">
        <color indexed="64"/>
      </left>
      <right style="thin">
        <color indexed="64"/>
      </right>
      <top style="thick">
        <color indexed="64"/>
      </top>
      <bottom/>
      <diagonal/>
    </border>
    <border>
      <left style="thin">
        <color indexed="64"/>
      </left>
      <right style="thick">
        <color indexed="64"/>
      </right>
      <top style="medium">
        <color indexed="64"/>
      </top>
      <bottom/>
      <diagonal/>
    </border>
    <border>
      <left/>
      <right style="thick">
        <color indexed="64"/>
      </right>
      <top/>
      <bottom style="thin">
        <color indexed="64"/>
      </bottom>
      <diagonal/>
    </border>
    <border>
      <left style="thin">
        <color indexed="64"/>
      </left>
      <right style="thick">
        <color indexed="64"/>
      </right>
      <top/>
      <bottom/>
      <diagonal/>
    </border>
    <border>
      <left style="thin">
        <color indexed="64"/>
      </left>
      <right style="thick">
        <color indexed="64"/>
      </right>
      <top/>
      <bottom style="thin">
        <color indexed="64"/>
      </bottom>
      <diagonal/>
    </border>
    <border diagonalUp="1" diagonalDown="1">
      <left style="thin">
        <color indexed="64"/>
      </left>
      <right style="thin">
        <color indexed="64"/>
      </right>
      <top style="hair">
        <color indexed="64"/>
      </top>
      <bottom style="thick">
        <color indexed="64"/>
      </bottom>
      <diagonal style="thin">
        <color indexed="64"/>
      </diagonal>
    </border>
    <border>
      <left style="thin">
        <color indexed="64"/>
      </left>
      <right style="thin">
        <color indexed="64"/>
      </right>
      <top style="hair">
        <color indexed="64"/>
      </top>
      <bottom style="thick">
        <color indexed="64"/>
      </bottom>
      <diagonal/>
    </border>
    <border>
      <left style="thin">
        <color auto="1"/>
      </left>
      <right style="thin">
        <color auto="1"/>
      </right>
      <top/>
      <bottom style="thick">
        <color indexed="64"/>
      </bottom>
      <diagonal/>
    </border>
    <border>
      <left style="thin">
        <color auto="1"/>
      </left>
      <right style="thick">
        <color indexed="64"/>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top style="hair">
        <color auto="1"/>
      </top>
      <bottom style="hair">
        <color auto="1"/>
      </bottom>
      <diagonal/>
    </border>
    <border>
      <left style="thick">
        <color indexed="64"/>
      </left>
      <right/>
      <top style="hair">
        <color auto="1"/>
      </top>
      <bottom style="thin">
        <color indexed="64"/>
      </bottom>
      <diagonal/>
    </border>
    <border>
      <left style="thick">
        <color indexed="64"/>
      </left>
      <right/>
      <top style="hair">
        <color auto="1"/>
      </top>
      <bottom style="thick">
        <color indexed="64"/>
      </bottom>
      <diagonal/>
    </border>
    <border>
      <left/>
      <right/>
      <top style="hair">
        <color auto="1"/>
      </top>
      <bottom style="thick">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medium">
        <color indexed="64"/>
      </top>
      <bottom/>
      <diagonal/>
    </border>
    <border>
      <left style="thick">
        <color indexed="64"/>
      </left>
      <right/>
      <top/>
      <bottom style="thin">
        <color indexed="64"/>
      </bottom>
      <diagonal/>
    </border>
    <border>
      <left style="thick">
        <color indexed="64"/>
      </left>
      <right style="thin">
        <color auto="1"/>
      </right>
      <top style="thin">
        <color indexed="64"/>
      </top>
      <bottom/>
      <diagonal/>
    </border>
    <border>
      <left style="thick">
        <color indexed="64"/>
      </left>
      <right style="thin">
        <color indexed="64"/>
      </right>
      <top/>
      <bottom/>
      <diagonal/>
    </border>
    <border>
      <left style="thick">
        <color indexed="64"/>
      </left>
      <right style="thin">
        <color indexed="64"/>
      </right>
      <top/>
      <bottom style="thin">
        <color indexed="64"/>
      </bottom>
      <diagonal/>
    </border>
    <border>
      <left style="thick">
        <color indexed="64"/>
      </left>
      <right style="thin">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diagonalUp="1" diagonalDown="1">
      <left style="thin">
        <color indexed="64"/>
      </left>
      <right style="thin">
        <color indexed="64"/>
      </right>
      <top style="medium">
        <color indexed="64"/>
      </top>
      <bottom style="hair">
        <color indexed="64"/>
      </bottom>
      <diagonal style="thin">
        <color indexed="64"/>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diagonalUp="1" diagonalDown="1">
      <left style="thin">
        <color indexed="64"/>
      </left>
      <right style="thin">
        <color indexed="64"/>
      </right>
      <top style="hair">
        <color auto="1"/>
      </top>
      <bottom style="medium">
        <color indexed="64"/>
      </bottom>
      <diagonal style="hair">
        <color auto="1"/>
      </diagonal>
    </border>
    <border diagonalUp="1" diagonalDown="1">
      <left style="thin">
        <color auto="1"/>
      </left>
      <right style="thin">
        <color auto="1"/>
      </right>
      <top style="thin">
        <color indexed="64"/>
      </top>
      <bottom style="medium">
        <color indexed="64"/>
      </bottom>
      <diagonal style="thin">
        <color indexed="64"/>
      </diagonal>
    </border>
  </borders>
  <cellStyleXfs count="4">
    <xf numFmtId="0" fontId="0" fillId="0" borderId="0"/>
    <xf numFmtId="0" fontId="2" fillId="0" borderId="0"/>
    <xf numFmtId="164" fontId="34" fillId="0" borderId="0" applyFont="0" applyFill="0" applyBorder="0" applyAlignment="0" applyProtection="0"/>
    <xf numFmtId="0" fontId="48" fillId="0" borderId="0" applyNumberFormat="0" applyFill="0" applyBorder="0" applyAlignment="0" applyProtection="0">
      <alignment vertical="top"/>
      <protection locked="0"/>
    </xf>
  </cellStyleXfs>
  <cellXfs count="1319">
    <xf numFmtId="0" fontId="0" fillId="0" borderId="0" xfId="0"/>
    <xf numFmtId="0" fontId="5" fillId="0" borderId="35" xfId="0" applyFont="1" applyBorder="1" applyAlignment="1">
      <alignment vertical="center"/>
    </xf>
    <xf numFmtId="0" fontId="5" fillId="0" borderId="0" xfId="0" applyFont="1" applyAlignment="1">
      <alignment horizontal="center" vertical="center"/>
    </xf>
    <xf numFmtId="0" fontId="0" fillId="0" borderId="0" xfId="0"/>
    <xf numFmtId="0" fontId="5" fillId="0" borderId="44" xfId="0" applyFont="1" applyBorder="1" applyAlignment="1">
      <alignment horizontal="center" textRotation="67" wrapText="1"/>
    </xf>
    <xf numFmtId="0" fontId="0" fillId="0" borderId="0" xfId="0"/>
    <xf numFmtId="0" fontId="0" fillId="0" borderId="0" xfId="0"/>
    <xf numFmtId="0" fontId="3" fillId="2" borderId="0" xfId="0" applyFont="1" applyFill="1" applyBorder="1" applyAlignment="1">
      <alignment horizontal="left"/>
    </xf>
    <xf numFmtId="0" fontId="5" fillId="0" borderId="25" xfId="0" applyFont="1" applyBorder="1" applyAlignment="1">
      <alignment horizontal="right" vertical="center"/>
    </xf>
    <xf numFmtId="0" fontId="5" fillId="0" borderId="17" xfId="0" applyFont="1" applyBorder="1" applyAlignment="1">
      <alignment horizontal="right" vertical="center"/>
    </xf>
    <xf numFmtId="0" fontId="0" fillId="0" borderId="0" xfId="0"/>
    <xf numFmtId="0" fontId="5" fillId="0" borderId="21" xfId="0" applyFont="1" applyBorder="1" applyAlignment="1">
      <alignment vertical="center"/>
    </xf>
    <xf numFmtId="0" fontId="5" fillId="0" borderId="15" xfId="0" applyFont="1" applyBorder="1" applyAlignment="1">
      <alignment vertical="center"/>
    </xf>
    <xf numFmtId="0" fontId="5" fillId="0" borderId="18" xfId="0" applyFont="1" applyBorder="1" applyAlignment="1">
      <alignment horizontal="right" vertical="center"/>
    </xf>
    <xf numFmtId="0" fontId="5" fillId="0" borderId="19" xfId="0" applyFont="1" applyBorder="1" applyAlignment="1">
      <alignment vertical="center"/>
    </xf>
    <xf numFmtId="0" fontId="0" fillId="0" borderId="0" xfId="0"/>
    <xf numFmtId="0" fontId="0" fillId="0" borderId="0" xfId="0"/>
    <xf numFmtId="0" fontId="3" fillId="2" borderId="0" xfId="0" applyFont="1" applyFill="1" applyBorder="1" applyAlignment="1">
      <alignment horizontal="left"/>
    </xf>
    <xf numFmtId="0" fontId="0" fillId="0" borderId="0" xfId="0"/>
    <xf numFmtId="0" fontId="5" fillId="0" borderId="0" xfId="0" applyFont="1" applyBorder="1"/>
    <xf numFmtId="0" fontId="5" fillId="0" borderId="0" xfId="0" applyFont="1" applyBorder="1"/>
    <xf numFmtId="0" fontId="5" fillId="0" borderId="31" xfId="0" applyFont="1" applyBorder="1" applyAlignment="1">
      <alignment horizontal="left" vertical="center"/>
    </xf>
    <xf numFmtId="0" fontId="0" fillId="0" borderId="0" xfId="0"/>
    <xf numFmtId="0" fontId="5" fillId="0" borderId="15" xfId="0" applyFont="1" applyBorder="1" applyAlignment="1">
      <alignment horizontal="left" vertical="center"/>
    </xf>
    <xf numFmtId="165" fontId="5" fillId="0" borderId="31" xfId="0" applyNumberFormat="1" applyFont="1" applyFill="1" applyBorder="1" applyAlignment="1">
      <alignment vertical="center"/>
    </xf>
    <xf numFmtId="165" fontId="5" fillId="0" borderId="15" xfId="0" applyNumberFormat="1" applyFont="1" applyFill="1" applyBorder="1" applyAlignment="1">
      <alignment vertical="center"/>
    </xf>
    <xf numFmtId="0" fontId="0" fillId="0" borderId="0" xfId="0"/>
    <xf numFmtId="0" fontId="5" fillId="0" borderId="14" xfId="0" applyFont="1" applyBorder="1" applyAlignment="1">
      <alignment horizontal="left" vertical="center"/>
    </xf>
    <xf numFmtId="0" fontId="0" fillId="0" borderId="0" xfId="0"/>
    <xf numFmtId="0" fontId="0" fillId="0" borderId="0" xfId="0"/>
    <xf numFmtId="0" fontId="3" fillId="2" borderId="0" xfId="0" applyFont="1" applyFill="1" applyBorder="1" applyAlignment="1">
      <alignment horizontal="left" vertical="center"/>
    </xf>
    <xf numFmtId="165" fontId="5" fillId="0" borderId="16" xfId="0" applyNumberFormat="1" applyFont="1" applyFill="1" applyBorder="1" applyAlignment="1">
      <alignment vertical="center"/>
    </xf>
    <xf numFmtId="0" fontId="0" fillId="0" borderId="0" xfId="0"/>
    <xf numFmtId="0" fontId="5" fillId="0" borderId="25" xfId="0" applyFont="1" applyBorder="1" applyAlignment="1">
      <alignment horizontal="right" vertical="center"/>
    </xf>
    <xf numFmtId="0" fontId="5" fillId="0" borderId="21" xfId="0" applyFont="1" applyBorder="1" applyAlignment="1">
      <alignment vertical="center"/>
    </xf>
    <xf numFmtId="0" fontId="5" fillId="0" borderId="17" xfId="0" applyFont="1" applyBorder="1" applyAlignment="1">
      <alignment horizontal="right" vertical="center"/>
    </xf>
    <xf numFmtId="0" fontId="5" fillId="0" borderId="15" xfId="0" applyFont="1" applyBorder="1" applyAlignment="1">
      <alignment vertical="center"/>
    </xf>
    <xf numFmtId="0" fontId="5" fillId="0" borderId="0" xfId="0" applyFont="1"/>
    <xf numFmtId="0" fontId="0" fillId="0" borderId="0" xfId="0"/>
    <xf numFmtId="0" fontId="5" fillId="0" borderId="21" xfId="0" applyFont="1" applyBorder="1" applyAlignment="1">
      <alignment vertical="center"/>
    </xf>
    <xf numFmtId="0" fontId="5" fillId="0" borderId="17" xfId="0" applyFont="1" applyBorder="1" applyAlignment="1">
      <alignment horizontal="right" vertical="center"/>
    </xf>
    <xf numFmtId="0" fontId="5" fillId="0" borderId="15" xfId="0" applyFont="1" applyBorder="1" applyAlignment="1">
      <alignment vertical="center"/>
    </xf>
    <xf numFmtId="0" fontId="5" fillId="0" borderId="0" xfId="0" applyFont="1" applyBorder="1" applyAlignment="1">
      <alignment vertical="center"/>
    </xf>
    <xf numFmtId="0" fontId="5" fillId="0" borderId="12" xfId="0" applyFont="1" applyBorder="1" applyAlignment="1">
      <alignment horizontal="right" vertical="center"/>
    </xf>
    <xf numFmtId="0" fontId="0" fillId="0" borderId="0" xfId="0"/>
    <xf numFmtId="0" fontId="5" fillId="0" borderId="0" xfId="0" applyFont="1"/>
    <xf numFmtId="0" fontId="0" fillId="0" borderId="0" xfId="0"/>
    <xf numFmtId="0" fontId="3" fillId="2" borderId="0" xfId="0" applyFont="1" applyFill="1" applyBorder="1" applyAlignment="1">
      <alignment horizontal="left"/>
    </xf>
    <xf numFmtId="0" fontId="0" fillId="0" borderId="0" xfId="0"/>
    <xf numFmtId="0" fontId="0" fillId="0" borderId="0" xfId="0"/>
    <xf numFmtId="0" fontId="3" fillId="2" borderId="0" xfId="0" applyFont="1" applyFill="1" applyBorder="1" applyAlignment="1">
      <alignment horizontal="left"/>
    </xf>
    <xf numFmtId="0" fontId="0" fillId="0" borderId="0" xfId="0"/>
    <xf numFmtId="0" fontId="3" fillId="2" borderId="0" xfId="0" applyFont="1" applyFill="1" applyBorder="1" applyAlignment="1">
      <alignment horizontal="left"/>
    </xf>
    <xf numFmtId="165" fontId="5" fillId="2" borderId="4" xfId="0" applyNumberFormat="1" applyFont="1" applyFill="1" applyBorder="1" applyAlignment="1">
      <alignment horizontal="center" vertical="center"/>
    </xf>
    <xf numFmtId="165" fontId="5" fillId="2" borderId="5" xfId="0" applyNumberFormat="1" applyFont="1" applyFill="1" applyBorder="1" applyAlignment="1">
      <alignment horizontal="center" vertical="center"/>
    </xf>
    <xf numFmtId="0" fontId="5" fillId="0" borderId="18" xfId="0" applyFont="1" applyBorder="1" applyAlignment="1">
      <alignment horizontal="right" vertical="center"/>
    </xf>
    <xf numFmtId="0" fontId="5" fillId="0" borderId="19" xfId="0" applyFont="1" applyBorder="1" applyAlignment="1">
      <alignment vertical="center"/>
    </xf>
    <xf numFmtId="165" fontId="5" fillId="0" borderId="10" xfId="0" applyNumberFormat="1" applyFont="1" applyBorder="1" applyAlignment="1">
      <alignment vertical="center"/>
    </xf>
    <xf numFmtId="0" fontId="5" fillId="0" borderId="0" xfId="0" applyFont="1" applyBorder="1" applyAlignment="1">
      <alignment vertical="center"/>
    </xf>
    <xf numFmtId="0" fontId="5" fillId="0" borderId="0" xfId="0" applyFont="1" applyBorder="1" applyAlignment="1">
      <alignment horizontal="right" vertical="center"/>
    </xf>
    <xf numFmtId="165" fontId="5" fillId="0" borderId="0" xfId="0" applyNumberFormat="1" applyFont="1" applyBorder="1" applyAlignment="1">
      <alignment vertical="center"/>
    </xf>
    <xf numFmtId="0" fontId="0" fillId="0" borderId="0" xfId="0" applyBorder="1"/>
    <xf numFmtId="165" fontId="5" fillId="0" borderId="20" xfId="0" applyNumberFormat="1" applyFont="1" applyFill="1" applyBorder="1" applyAlignment="1">
      <alignment vertical="center"/>
    </xf>
    <xf numFmtId="0" fontId="0" fillId="0" borderId="0" xfId="0"/>
    <xf numFmtId="0" fontId="0" fillId="0" borderId="0" xfId="0"/>
    <xf numFmtId="0" fontId="5" fillId="0" borderId="0" xfId="0" applyFont="1" applyBorder="1" applyAlignment="1">
      <alignment vertical="center"/>
    </xf>
    <xf numFmtId="0" fontId="5" fillId="0" borderId="0" xfId="0" applyFont="1" applyBorder="1" applyAlignment="1">
      <alignment horizontal="right" vertical="center"/>
    </xf>
    <xf numFmtId="165" fontId="5" fillId="0" borderId="0" xfId="0" applyNumberFormat="1" applyFont="1" applyBorder="1" applyAlignment="1">
      <alignment vertical="center"/>
    </xf>
    <xf numFmtId="0" fontId="0" fillId="0" borderId="0" xfId="0" applyBorder="1"/>
    <xf numFmtId="0" fontId="5" fillId="0" borderId="34" xfId="0" applyFont="1" applyBorder="1" applyAlignment="1">
      <alignment vertical="center"/>
    </xf>
    <xf numFmtId="0" fontId="5" fillId="0" borderId="31" xfId="0" applyFont="1" applyBorder="1" applyAlignment="1">
      <alignment vertical="center"/>
    </xf>
    <xf numFmtId="0" fontId="5" fillId="0" borderId="36" xfId="0" applyFont="1" applyBorder="1" applyAlignment="1">
      <alignment horizontal="right" vertical="center"/>
    </xf>
    <xf numFmtId="0" fontId="0" fillId="0" borderId="0" xfId="0"/>
    <xf numFmtId="0" fontId="5" fillId="0" borderId="0" xfId="0" applyFont="1" applyBorder="1" applyAlignment="1">
      <alignment vertical="center"/>
    </xf>
    <xf numFmtId="0" fontId="5" fillId="0" borderId="0" xfId="0" applyFont="1" applyBorder="1" applyAlignment="1">
      <alignment horizontal="right" vertical="center"/>
    </xf>
    <xf numFmtId="165" fontId="5" fillId="0" borderId="0" xfId="0" applyNumberFormat="1" applyFont="1" applyBorder="1" applyAlignment="1">
      <alignment vertical="center"/>
    </xf>
    <xf numFmtId="0" fontId="0" fillId="0" borderId="0" xfId="0" applyBorder="1"/>
    <xf numFmtId="0" fontId="0" fillId="0" borderId="0" xfId="0"/>
    <xf numFmtId="0" fontId="5" fillId="0" borderId="25" xfId="0" applyFont="1" applyBorder="1" applyAlignment="1">
      <alignment horizontal="right" vertical="center"/>
    </xf>
    <xf numFmtId="0" fontId="5" fillId="0" borderId="21" xfId="0" applyFont="1" applyBorder="1" applyAlignment="1">
      <alignment vertical="center"/>
    </xf>
    <xf numFmtId="0" fontId="3" fillId="2" borderId="0" xfId="0" applyFont="1" applyFill="1" applyBorder="1" applyAlignment="1">
      <alignment horizontal="left" vertical="center"/>
    </xf>
    <xf numFmtId="0" fontId="5" fillId="0" borderId="0" xfId="0" applyFont="1" applyBorder="1" applyAlignment="1">
      <alignment vertical="center"/>
    </xf>
    <xf numFmtId="0" fontId="5" fillId="0" borderId="0" xfId="0" applyFont="1" applyBorder="1" applyAlignment="1">
      <alignment horizontal="right" vertical="center"/>
    </xf>
    <xf numFmtId="165" fontId="5" fillId="0" borderId="0" xfId="0" applyNumberFormat="1" applyFont="1" applyBorder="1" applyAlignment="1">
      <alignment vertical="center"/>
    </xf>
    <xf numFmtId="0" fontId="5" fillId="0" borderId="32" xfId="0" applyFont="1" applyBorder="1" applyAlignment="1">
      <alignment horizontal="right" vertical="center"/>
    </xf>
    <xf numFmtId="0" fontId="5" fillId="0" borderId="14" xfId="0" applyFont="1" applyBorder="1" applyAlignment="1">
      <alignment vertical="center"/>
    </xf>
    <xf numFmtId="0" fontId="0" fillId="0" borderId="0" xfId="0" applyBorder="1"/>
    <xf numFmtId="0" fontId="0" fillId="0" borderId="0" xfId="0"/>
    <xf numFmtId="0" fontId="3" fillId="2" borderId="0" xfId="0" applyFont="1" applyFill="1" applyBorder="1" applyAlignment="1">
      <alignment horizontal="left"/>
    </xf>
    <xf numFmtId="165" fontId="5" fillId="2" borderId="4" xfId="0" applyNumberFormat="1" applyFont="1" applyFill="1" applyBorder="1" applyAlignment="1">
      <alignment horizontal="center" vertical="center"/>
    </xf>
    <xf numFmtId="165" fontId="5" fillId="2" borderId="5" xfId="0" applyNumberFormat="1" applyFont="1" applyFill="1" applyBorder="1" applyAlignment="1">
      <alignment horizontal="center" vertical="center"/>
    </xf>
    <xf numFmtId="0" fontId="5" fillId="0" borderId="25" xfId="0" applyFont="1" applyBorder="1" applyAlignment="1">
      <alignment horizontal="right" vertical="center"/>
    </xf>
    <xf numFmtId="0" fontId="5" fillId="0" borderId="21" xfId="0" applyFont="1" applyBorder="1" applyAlignment="1">
      <alignment vertical="center"/>
    </xf>
    <xf numFmtId="165" fontId="5" fillId="0" borderId="23" xfId="0" applyNumberFormat="1" applyFont="1" applyBorder="1" applyAlignment="1">
      <alignment vertical="center"/>
    </xf>
    <xf numFmtId="0" fontId="5" fillId="0" borderId="0" xfId="0" applyFont="1" applyAlignment="1">
      <alignment vertical="center"/>
    </xf>
    <xf numFmtId="0" fontId="5" fillId="0" borderId="26" xfId="0" applyFont="1" applyBorder="1" applyAlignment="1">
      <alignment horizontal="right" vertical="center"/>
    </xf>
    <xf numFmtId="0" fontId="5" fillId="0" borderId="27" xfId="0" applyFont="1" applyBorder="1" applyAlignment="1">
      <alignment vertical="center"/>
    </xf>
    <xf numFmtId="165" fontId="5" fillId="0" borderId="24" xfId="0" applyNumberFormat="1" applyFont="1" applyBorder="1" applyAlignment="1">
      <alignment vertical="center"/>
    </xf>
    <xf numFmtId="0" fontId="3" fillId="2" borderId="0" xfId="0" applyFont="1" applyFill="1" applyBorder="1" applyAlignment="1">
      <alignment horizontal="left" vertical="center"/>
    </xf>
    <xf numFmtId="165" fontId="5" fillId="0" borderId="0" xfId="0" applyNumberFormat="1" applyFont="1" applyBorder="1" applyAlignment="1">
      <alignment vertical="center"/>
    </xf>
    <xf numFmtId="0" fontId="0" fillId="0" borderId="0" xfId="0" applyBorder="1"/>
    <xf numFmtId="0" fontId="0" fillId="0" borderId="0" xfId="0" applyFill="1" applyBorder="1"/>
    <xf numFmtId="0" fontId="5" fillId="0" borderId="0" xfId="0" applyFont="1" applyFill="1" applyBorder="1" applyAlignment="1">
      <alignment vertical="center"/>
    </xf>
    <xf numFmtId="165" fontId="5" fillId="0" borderId="0" xfId="0" applyNumberFormat="1" applyFont="1" applyFill="1" applyBorder="1" applyAlignment="1">
      <alignment vertical="center"/>
    </xf>
    <xf numFmtId="0" fontId="3" fillId="0" borderId="0" xfId="0" applyFont="1" applyFill="1" applyBorder="1" applyAlignment="1">
      <alignment horizontal="left" vertical="center"/>
    </xf>
    <xf numFmtId="0" fontId="5" fillId="0" borderId="0" xfId="0" applyFont="1" applyFill="1" applyBorder="1" applyAlignment="1">
      <alignment horizontal="right" vertical="center"/>
    </xf>
    <xf numFmtId="0" fontId="0" fillId="3" borderId="0" xfId="0" applyFill="1"/>
    <xf numFmtId="0" fontId="0" fillId="0" borderId="0" xfId="0"/>
    <xf numFmtId="0" fontId="5" fillId="0" borderId="17" xfId="0" applyFont="1" applyBorder="1" applyAlignment="1">
      <alignment horizontal="right" vertical="center"/>
    </xf>
    <xf numFmtId="0" fontId="5" fillId="0" borderId="15" xfId="0" applyFont="1" applyBorder="1" applyAlignment="1">
      <alignment vertical="center"/>
    </xf>
    <xf numFmtId="165" fontId="5" fillId="0" borderId="8" xfId="0" applyNumberFormat="1" applyFont="1" applyBorder="1" applyAlignment="1">
      <alignment vertical="center"/>
    </xf>
    <xf numFmtId="165" fontId="5" fillId="0" borderId="10" xfId="0" applyNumberFormat="1" applyFont="1" applyBorder="1" applyAlignment="1">
      <alignment vertical="center"/>
    </xf>
    <xf numFmtId="0" fontId="5" fillId="0" borderId="0" xfId="0" applyFont="1" applyBorder="1" applyAlignment="1">
      <alignment vertical="center"/>
    </xf>
    <xf numFmtId="0" fontId="5" fillId="0" borderId="12" xfId="0" applyFont="1" applyBorder="1" applyAlignment="1">
      <alignment horizontal="right" vertical="center"/>
    </xf>
    <xf numFmtId="0" fontId="5" fillId="0" borderId="32" xfId="0" applyFont="1" applyBorder="1" applyAlignment="1">
      <alignment horizontal="right" vertical="center"/>
    </xf>
    <xf numFmtId="0" fontId="5" fillId="0" borderId="14" xfId="0" applyFont="1" applyBorder="1" applyAlignment="1">
      <alignment vertical="center"/>
    </xf>
    <xf numFmtId="0" fontId="0" fillId="0" borderId="0" xfId="0" applyBorder="1"/>
    <xf numFmtId="0" fontId="5" fillId="0" borderId="38" xfId="0" applyFont="1" applyBorder="1" applyAlignment="1">
      <alignment horizontal="left" vertical="center"/>
    </xf>
    <xf numFmtId="0" fontId="0" fillId="0" borderId="0" xfId="0" applyFill="1" applyBorder="1"/>
    <xf numFmtId="165" fontId="5" fillId="0" borderId="0" xfId="0" applyNumberFormat="1" applyFont="1" applyFill="1" applyBorder="1" applyAlignment="1">
      <alignment horizontal="center" vertical="center"/>
    </xf>
    <xf numFmtId="0" fontId="5" fillId="0" borderId="0" xfId="0" applyFont="1" applyFill="1" applyBorder="1" applyAlignment="1">
      <alignment vertical="center"/>
    </xf>
    <xf numFmtId="165" fontId="5" fillId="0" borderId="0" xfId="0" applyNumberFormat="1" applyFont="1" applyFill="1" applyBorder="1" applyAlignment="1">
      <alignment vertical="center"/>
    </xf>
    <xf numFmtId="0" fontId="3" fillId="0" borderId="0" xfId="0" applyFont="1" applyFill="1" applyBorder="1" applyAlignment="1">
      <alignment horizontal="left" vertical="center"/>
    </xf>
    <xf numFmtId="0" fontId="0" fillId="3" borderId="0" xfId="0" applyFill="1"/>
    <xf numFmtId="0" fontId="0" fillId="0" borderId="0" xfId="0" applyFill="1" applyBorder="1"/>
    <xf numFmtId="0" fontId="0" fillId="0" borderId="0" xfId="0" applyFill="1" applyBorder="1" applyAlignment="1">
      <alignment vertical="center"/>
    </xf>
    <xf numFmtId="0" fontId="0" fillId="0" borderId="0" xfId="0"/>
    <xf numFmtId="0" fontId="0" fillId="0" borderId="0" xfId="0" applyFill="1"/>
    <xf numFmtId="0" fontId="0" fillId="0" borderId="0" xfId="0" applyAlignment="1">
      <alignment horizontal="right"/>
    </xf>
    <xf numFmtId="0" fontId="0" fillId="0" borderId="49" xfId="0" applyFill="1" applyBorder="1"/>
    <xf numFmtId="0" fontId="0" fillId="0" borderId="0" xfId="0" applyFont="1" applyFill="1" applyBorder="1"/>
    <xf numFmtId="0" fontId="0" fillId="0" borderId="0" xfId="0" applyFont="1" applyFill="1" applyBorder="1" applyAlignment="1">
      <alignment vertical="center"/>
    </xf>
    <xf numFmtId="0" fontId="0" fillId="0" borderId="0" xfId="0" applyFont="1" applyFill="1" applyBorder="1" applyAlignment="1">
      <alignment horizontal="left" vertical="center"/>
    </xf>
    <xf numFmtId="165" fontId="15" fillId="0" borderId="0" xfId="0" applyNumberFormat="1" applyFont="1" applyFill="1" applyBorder="1" applyAlignment="1">
      <alignment vertical="center"/>
    </xf>
    <xf numFmtId="0" fontId="15" fillId="0" borderId="0" xfId="0" applyFont="1" applyAlignment="1">
      <alignment vertical="center"/>
    </xf>
    <xf numFmtId="0" fontId="15" fillId="0" borderId="0" xfId="0" applyFont="1" applyAlignment="1">
      <alignment horizontal="center" vertical="center"/>
    </xf>
    <xf numFmtId="0" fontId="0" fillId="0" borderId="14" xfId="0" applyFill="1" applyBorder="1"/>
    <xf numFmtId="0" fontId="18" fillId="0" borderId="0" xfId="0" applyFont="1" applyFill="1" applyBorder="1" applyAlignment="1">
      <alignment vertical="center"/>
    </xf>
    <xf numFmtId="0" fontId="18" fillId="0" borderId="0" xfId="0" applyFont="1" applyFill="1" applyBorder="1"/>
    <xf numFmtId="0" fontId="17" fillId="0" borderId="0" xfId="0" applyFont="1" applyFill="1" applyBorder="1" applyAlignment="1">
      <alignment vertical="center"/>
    </xf>
    <xf numFmtId="0" fontId="15" fillId="0" borderId="0" xfId="0" applyFont="1" applyAlignment="1">
      <alignment vertical="center"/>
    </xf>
    <xf numFmtId="0" fontId="0" fillId="0" borderId="38" xfId="0" applyFill="1" applyBorder="1"/>
    <xf numFmtId="0" fontId="18" fillId="0" borderId="0" xfId="0" applyFont="1" applyBorder="1"/>
    <xf numFmtId="0" fontId="5" fillId="0" borderId="17" xfId="0" applyFont="1" applyFill="1" applyBorder="1" applyAlignment="1">
      <alignment horizontal="right" vertical="center"/>
    </xf>
    <xf numFmtId="0" fontId="17" fillId="0" borderId="0" xfId="0" applyFont="1" applyBorder="1" applyAlignment="1">
      <alignment horizontal="center" wrapText="1"/>
    </xf>
    <xf numFmtId="0" fontId="17" fillId="0" borderId="0" xfId="0" applyFont="1" applyFill="1" applyBorder="1"/>
    <xf numFmtId="0" fontId="17" fillId="0" borderId="0" xfId="0" applyFont="1" applyFill="1" applyBorder="1" applyAlignment="1"/>
    <xf numFmtId="0" fontId="17" fillId="0" borderId="13" xfId="0" applyFont="1" applyFill="1" applyBorder="1" applyAlignment="1"/>
    <xf numFmtId="165" fontId="5" fillId="2" borderId="86" xfId="0" applyNumberFormat="1" applyFont="1" applyFill="1" applyBorder="1" applyAlignment="1">
      <alignment vertical="center"/>
    </xf>
    <xf numFmtId="165" fontId="5" fillId="2" borderId="87" xfId="0" applyNumberFormat="1" applyFont="1" applyFill="1" applyBorder="1" applyAlignment="1">
      <alignment vertical="center"/>
    </xf>
    <xf numFmtId="0" fontId="3" fillId="5" borderId="0" xfId="0" applyFont="1" applyFill="1" applyBorder="1" applyAlignment="1">
      <alignment horizontal="left" vertical="center"/>
    </xf>
    <xf numFmtId="0" fontId="3" fillId="5" borderId="0" xfId="0" applyFont="1" applyFill="1" applyBorder="1" applyAlignment="1">
      <alignment horizontal="center" vertical="center"/>
    </xf>
    <xf numFmtId="0" fontId="3" fillId="5" borderId="13" xfId="0" applyFont="1" applyFill="1" applyBorder="1" applyAlignment="1">
      <alignment horizontal="center" vertical="center"/>
    </xf>
    <xf numFmtId="49" fontId="5" fillId="0" borderId="0" xfId="0" applyNumberFormat="1" applyFont="1"/>
    <xf numFmtId="165" fontId="5" fillId="2" borderId="91" xfId="0" applyNumberFormat="1" applyFont="1" applyFill="1" applyBorder="1" applyAlignment="1">
      <alignment vertical="center"/>
    </xf>
    <xf numFmtId="165" fontId="5" fillId="2" borderId="92" xfId="0" applyNumberFormat="1" applyFont="1" applyFill="1" applyBorder="1" applyAlignment="1">
      <alignment vertical="center"/>
    </xf>
    <xf numFmtId="0" fontId="5" fillId="0" borderId="76" xfId="0" applyFont="1" applyBorder="1" applyAlignment="1">
      <alignment horizontal="right" vertical="center"/>
    </xf>
    <xf numFmtId="0" fontId="5" fillId="0" borderId="93" xfId="0" applyFont="1" applyBorder="1" applyAlignment="1">
      <alignment horizontal="right" vertical="center"/>
    </xf>
    <xf numFmtId="0" fontId="5" fillId="0" borderId="94" xfId="0" applyFont="1" applyBorder="1" applyAlignment="1">
      <alignment vertical="center"/>
    </xf>
    <xf numFmtId="165" fontId="5" fillId="0" borderId="90" xfId="0" applyNumberFormat="1" applyFont="1" applyBorder="1" applyAlignment="1">
      <alignment vertical="center"/>
    </xf>
    <xf numFmtId="0" fontId="3" fillId="2" borderId="0" xfId="0" applyFont="1" applyFill="1" applyBorder="1" applyAlignment="1">
      <alignment horizontal="center"/>
    </xf>
    <xf numFmtId="165" fontId="3" fillId="2" borderId="5" xfId="0" applyNumberFormat="1" applyFont="1" applyFill="1" applyBorder="1" applyAlignment="1">
      <alignment horizontal="center" vertical="center"/>
    </xf>
    <xf numFmtId="165" fontId="3" fillId="2" borderId="4" xfId="0" applyNumberFormat="1" applyFont="1" applyFill="1" applyBorder="1" applyAlignment="1">
      <alignment horizontal="center" vertical="center"/>
    </xf>
    <xf numFmtId="165" fontId="5" fillId="0" borderId="56" xfId="0" applyNumberFormat="1" applyFont="1" applyBorder="1" applyAlignment="1">
      <alignment vertical="center"/>
    </xf>
    <xf numFmtId="165" fontId="5" fillId="2" borderId="95" xfId="0" applyNumberFormat="1" applyFont="1" applyFill="1" applyBorder="1" applyAlignment="1">
      <alignment vertical="center"/>
    </xf>
    <xf numFmtId="0" fontId="3" fillId="2" borderId="13" xfId="0" applyFont="1" applyFill="1" applyBorder="1" applyAlignment="1">
      <alignment horizontal="center"/>
    </xf>
    <xf numFmtId="165" fontId="5" fillId="0" borderId="40" xfId="0" applyNumberFormat="1" applyFont="1" applyBorder="1" applyAlignment="1">
      <alignment vertical="center"/>
    </xf>
    <xf numFmtId="0" fontId="3" fillId="2" borderId="4" xfId="0" applyFont="1" applyFill="1" applyBorder="1" applyAlignment="1">
      <alignment horizontal="left"/>
    </xf>
    <xf numFmtId="0" fontId="3" fillId="2" borderId="4" xfId="0" applyFont="1" applyFill="1" applyBorder="1" applyAlignment="1">
      <alignment horizontal="center"/>
    </xf>
    <xf numFmtId="165" fontId="5" fillId="0" borderId="65" xfId="0" applyNumberFormat="1" applyFont="1" applyBorder="1" applyAlignment="1">
      <alignment vertical="center"/>
    </xf>
    <xf numFmtId="165" fontId="5" fillId="2" borderId="96" xfId="0" applyNumberFormat="1" applyFont="1" applyFill="1" applyBorder="1" applyAlignment="1">
      <alignment vertical="center"/>
    </xf>
    <xf numFmtId="0" fontId="5" fillId="0" borderId="21" xfId="0" applyFont="1" applyBorder="1" applyAlignment="1">
      <alignment horizontal="left" vertical="center"/>
    </xf>
    <xf numFmtId="165" fontId="5" fillId="0" borderId="21" xfId="0" applyNumberFormat="1" applyFont="1" applyFill="1" applyBorder="1" applyAlignment="1">
      <alignment vertical="center"/>
    </xf>
    <xf numFmtId="0" fontId="5" fillId="0" borderId="27" xfId="0" applyFont="1" applyBorder="1" applyAlignment="1">
      <alignment horizontal="left" vertical="center"/>
    </xf>
    <xf numFmtId="165" fontId="5" fillId="0" borderId="27" xfId="0" applyNumberFormat="1" applyFont="1" applyFill="1" applyBorder="1" applyAlignment="1">
      <alignment vertical="center"/>
    </xf>
    <xf numFmtId="165" fontId="5" fillId="2" borderId="97" xfId="0" applyNumberFormat="1" applyFont="1" applyFill="1" applyBorder="1" applyAlignment="1">
      <alignment vertical="center"/>
    </xf>
    <xf numFmtId="165" fontId="5" fillId="2" borderId="98" xfId="0" applyNumberFormat="1" applyFont="1" applyFill="1" applyBorder="1" applyAlignment="1">
      <alignment vertical="center"/>
    </xf>
    <xf numFmtId="165" fontId="5" fillId="0" borderId="77" xfId="0" applyNumberFormat="1" applyFont="1" applyBorder="1" applyAlignment="1">
      <alignment vertical="center"/>
    </xf>
    <xf numFmtId="0" fontId="5" fillId="0" borderId="68" xfId="0" applyFont="1" applyBorder="1" applyAlignment="1">
      <alignment vertical="center"/>
    </xf>
    <xf numFmtId="0" fontId="3" fillId="2" borderId="4" xfId="0" applyFont="1" applyFill="1" applyBorder="1" applyAlignment="1">
      <alignment horizontal="left" vertical="center"/>
    </xf>
    <xf numFmtId="165" fontId="5" fillId="0" borderId="0" xfId="0" applyNumberFormat="1" applyFont="1" applyBorder="1" applyAlignment="1">
      <alignment horizontal="center" vertical="center"/>
    </xf>
    <xf numFmtId="0" fontId="3" fillId="2" borderId="5" xfId="0" applyFont="1" applyFill="1" applyBorder="1" applyAlignment="1">
      <alignment horizontal="left" vertical="center"/>
    </xf>
    <xf numFmtId="0" fontId="3" fillId="2" borderId="13" xfId="0" applyFont="1" applyFill="1" applyBorder="1" applyAlignment="1">
      <alignment horizontal="left"/>
    </xf>
    <xf numFmtId="165" fontId="5" fillId="0" borderId="35" xfId="0" applyNumberFormat="1" applyFont="1" applyBorder="1" applyAlignment="1">
      <alignment vertical="center"/>
    </xf>
    <xf numFmtId="0" fontId="18" fillId="0" borderId="0" xfId="0" applyFont="1" applyAlignment="1">
      <alignment vertical="center" wrapText="1"/>
    </xf>
    <xf numFmtId="165" fontId="5" fillId="2" borderId="100" xfId="0" applyNumberFormat="1" applyFont="1" applyFill="1" applyBorder="1" applyAlignment="1">
      <alignment vertical="center"/>
    </xf>
    <xf numFmtId="165" fontId="5" fillId="2" borderId="101" xfId="0" applyNumberFormat="1" applyFont="1" applyFill="1" applyBorder="1" applyAlignment="1">
      <alignment vertical="center"/>
    </xf>
    <xf numFmtId="0" fontId="3" fillId="2" borderId="7" xfId="0" applyFont="1" applyFill="1" applyBorder="1" applyAlignment="1">
      <alignment horizontal="left"/>
    </xf>
    <xf numFmtId="165" fontId="5" fillId="2" borderId="7" xfId="0" applyNumberFormat="1" applyFont="1" applyFill="1" applyBorder="1" applyAlignment="1">
      <alignment horizontal="center" vertical="center"/>
    </xf>
    <xf numFmtId="165" fontId="5" fillId="2" borderId="78" xfId="0" applyNumberFormat="1" applyFont="1" applyFill="1" applyBorder="1" applyAlignment="1">
      <alignment horizontal="center" vertical="center"/>
    </xf>
    <xf numFmtId="0" fontId="3" fillId="2" borderId="78" xfId="0" applyFont="1" applyFill="1" applyBorder="1" applyAlignment="1">
      <alignment horizontal="left" vertical="center"/>
    </xf>
    <xf numFmtId="165" fontId="3" fillId="2" borderId="92" xfId="0" applyNumberFormat="1" applyFont="1" applyFill="1" applyBorder="1" applyAlignment="1">
      <alignment vertical="center"/>
    </xf>
    <xf numFmtId="0" fontId="5" fillId="0" borderId="67" xfId="0" applyFont="1" applyBorder="1" applyAlignment="1">
      <alignment horizontal="left" vertical="center"/>
    </xf>
    <xf numFmtId="165" fontId="3" fillId="2" borderId="101" xfId="0" applyNumberFormat="1" applyFont="1" applyFill="1" applyBorder="1" applyAlignment="1">
      <alignment vertical="center"/>
    </xf>
    <xf numFmtId="0" fontId="5" fillId="0" borderId="20" xfId="0" applyFont="1" applyBorder="1" applyAlignment="1">
      <alignment horizontal="left" vertical="center"/>
    </xf>
    <xf numFmtId="165" fontId="3" fillId="2" borderId="100" xfId="0" applyNumberFormat="1" applyFont="1" applyFill="1" applyBorder="1" applyAlignment="1">
      <alignment vertical="center"/>
    </xf>
    <xf numFmtId="0" fontId="0" fillId="0" borderId="0" xfId="0" applyAlignment="1">
      <alignment horizontal="center"/>
    </xf>
    <xf numFmtId="165" fontId="5" fillId="0" borderId="56" xfId="0" applyNumberFormat="1" applyFont="1" applyBorder="1" applyAlignment="1">
      <alignment vertical="center"/>
    </xf>
    <xf numFmtId="0" fontId="0" fillId="0" borderId="0" xfId="0"/>
    <xf numFmtId="0" fontId="5" fillId="0" borderId="43" xfId="0" applyFont="1" applyBorder="1" applyAlignment="1">
      <alignment horizontal="center" textRotation="67" wrapText="1"/>
    </xf>
    <xf numFmtId="0" fontId="5" fillId="0" borderId="17" xfId="0" applyFont="1" applyBorder="1" applyAlignment="1">
      <alignment horizontal="right" vertical="center"/>
    </xf>
    <xf numFmtId="0" fontId="5" fillId="0" borderId="15" xfId="0" applyFont="1" applyBorder="1" applyAlignment="1">
      <alignment vertical="center"/>
    </xf>
    <xf numFmtId="165" fontId="5" fillId="0" borderId="8" xfId="0" applyNumberFormat="1" applyFont="1" applyBorder="1" applyAlignment="1">
      <alignment vertical="center"/>
    </xf>
    <xf numFmtId="0" fontId="0" fillId="0" borderId="0" xfId="0" applyFill="1" applyBorder="1"/>
    <xf numFmtId="165" fontId="5" fillId="2" borderId="86" xfId="0" applyNumberFormat="1" applyFont="1" applyFill="1" applyBorder="1" applyAlignment="1">
      <alignment vertical="center"/>
    </xf>
    <xf numFmtId="165" fontId="5" fillId="0" borderId="56" xfId="0" applyNumberFormat="1" applyFont="1" applyBorder="1" applyAlignment="1">
      <alignment vertical="center"/>
    </xf>
    <xf numFmtId="165" fontId="5" fillId="2" borderId="56" xfId="0" applyNumberFormat="1" applyFont="1" applyFill="1" applyBorder="1" applyAlignment="1">
      <alignment vertical="center"/>
    </xf>
    <xf numFmtId="165" fontId="5" fillId="2" borderId="23" xfId="0" applyNumberFormat="1" applyFont="1" applyFill="1" applyBorder="1" applyAlignment="1">
      <alignment vertical="center"/>
    </xf>
    <xf numFmtId="165" fontId="5" fillId="2" borderId="8" xfId="0" applyNumberFormat="1" applyFont="1" applyFill="1" applyBorder="1" applyAlignment="1">
      <alignment vertical="center"/>
    </xf>
    <xf numFmtId="165" fontId="9" fillId="0" borderId="22" xfId="0" applyNumberFormat="1" applyFont="1" applyBorder="1" applyAlignment="1">
      <alignment horizontal="center" vertical="center" wrapText="1"/>
    </xf>
    <xf numFmtId="0" fontId="3" fillId="2" borderId="4" xfId="0" applyFont="1" applyFill="1" applyBorder="1" applyAlignment="1">
      <alignment horizontal="center" vertical="center"/>
    </xf>
    <xf numFmtId="0" fontId="5" fillId="0" borderId="33" xfId="0" applyFont="1" applyBorder="1" applyAlignment="1">
      <alignment horizontal="right" vertical="center"/>
    </xf>
    <xf numFmtId="0" fontId="5" fillId="0" borderId="4" xfId="0" applyFont="1" applyBorder="1" applyAlignment="1">
      <alignment vertical="center"/>
    </xf>
    <xf numFmtId="165" fontId="5" fillId="0" borderId="23" xfId="0" applyNumberFormat="1" applyFont="1" applyBorder="1" applyAlignment="1">
      <alignment horizontal="center" vertical="center"/>
    </xf>
    <xf numFmtId="165" fontId="9" fillId="0" borderId="84" xfId="0" applyNumberFormat="1" applyFont="1" applyBorder="1" applyAlignment="1">
      <alignment horizontal="center" vertical="center" wrapText="1"/>
    </xf>
    <xf numFmtId="0" fontId="3" fillId="2" borderId="0" xfId="0" applyFont="1" applyFill="1" applyBorder="1" applyAlignment="1">
      <alignment horizontal="center" vertical="center"/>
    </xf>
    <xf numFmtId="0" fontId="3" fillId="2" borderId="13" xfId="0" applyFont="1" applyFill="1" applyBorder="1" applyAlignment="1">
      <alignment horizontal="center" vertical="center"/>
    </xf>
    <xf numFmtId="165" fontId="3" fillId="2" borderId="0" xfId="0" applyNumberFormat="1" applyFont="1" applyFill="1" applyBorder="1" applyAlignment="1">
      <alignment horizontal="center" vertical="center"/>
    </xf>
    <xf numFmtId="165" fontId="3" fillId="2" borderId="13" xfId="0" applyNumberFormat="1" applyFont="1" applyFill="1" applyBorder="1" applyAlignment="1">
      <alignment horizontal="center" vertical="center"/>
    </xf>
    <xf numFmtId="0" fontId="3" fillId="2" borderId="5" xfId="0" applyFont="1" applyFill="1" applyBorder="1" applyAlignment="1">
      <alignment horizontal="center" vertical="center"/>
    </xf>
    <xf numFmtId="0" fontId="3" fillId="2" borderId="48" xfId="0" applyFont="1" applyFill="1" applyBorder="1" applyAlignment="1">
      <alignment horizontal="left"/>
    </xf>
    <xf numFmtId="0" fontId="5" fillId="0" borderId="94" xfId="0" applyFont="1" applyBorder="1" applyAlignment="1">
      <alignment horizontal="left" vertical="center"/>
    </xf>
    <xf numFmtId="165" fontId="5" fillId="0" borderId="94" xfId="0" applyNumberFormat="1" applyFont="1" applyFill="1" applyBorder="1" applyAlignment="1">
      <alignment vertical="center"/>
    </xf>
    <xf numFmtId="0" fontId="0" fillId="0" borderId="0" xfId="0" applyFill="1" applyAlignment="1">
      <alignment vertical="center" wrapText="1"/>
    </xf>
    <xf numFmtId="165" fontId="14" fillId="0" borderId="0" xfId="0" applyNumberFormat="1" applyFont="1" applyFill="1" applyBorder="1" applyAlignment="1">
      <alignment vertical="center"/>
    </xf>
    <xf numFmtId="0" fontId="0" fillId="0" borderId="0" xfId="0" applyFont="1"/>
    <xf numFmtId="0" fontId="0" fillId="0" borderId="0" xfId="0" applyFont="1" applyFill="1"/>
    <xf numFmtId="165" fontId="0" fillId="0" borderId="0" xfId="0" applyNumberFormat="1" applyFont="1" applyFill="1" applyBorder="1" applyAlignment="1">
      <alignment vertical="center"/>
    </xf>
    <xf numFmtId="0" fontId="1" fillId="0" borderId="0" xfId="0" applyFont="1" applyFill="1" applyBorder="1" applyAlignment="1">
      <alignment horizontal="left" vertical="center"/>
    </xf>
    <xf numFmtId="0" fontId="0" fillId="0" borderId="0" xfId="0" applyFont="1" applyBorder="1" applyAlignment="1">
      <alignment vertical="center"/>
    </xf>
    <xf numFmtId="165" fontId="0" fillId="0" borderId="0" xfId="0" applyNumberFormat="1" applyFont="1" applyBorder="1" applyAlignment="1">
      <alignment vertical="center"/>
    </xf>
    <xf numFmtId="165" fontId="0" fillId="0" borderId="0" xfId="0" applyNumberFormat="1" applyFont="1" applyFill="1" applyBorder="1" applyAlignment="1">
      <alignment vertical="center" wrapText="1"/>
    </xf>
    <xf numFmtId="0" fontId="0" fillId="0" borderId="38" xfId="0" applyFont="1" applyFill="1" applyBorder="1"/>
    <xf numFmtId="165" fontId="0" fillId="0" borderId="31" xfId="0" applyNumberFormat="1" applyFont="1" applyFill="1" applyBorder="1" applyAlignment="1">
      <alignment vertical="center"/>
    </xf>
    <xf numFmtId="165" fontId="0" fillId="0" borderId="47" xfId="0" applyNumberFormat="1" applyFont="1" applyFill="1" applyBorder="1" applyAlignment="1">
      <alignment vertical="center"/>
    </xf>
    <xf numFmtId="165" fontId="0" fillId="0" borderId="38" xfId="0" applyNumberFormat="1" applyFont="1" applyFill="1" applyBorder="1" applyAlignment="1">
      <alignment vertical="center"/>
    </xf>
    <xf numFmtId="0" fontId="1" fillId="0" borderId="38" xfId="0" applyFont="1" applyFill="1" applyBorder="1" applyAlignment="1">
      <alignment horizontal="left" vertical="center"/>
    </xf>
    <xf numFmtId="165" fontId="0" fillId="0" borderId="4" xfId="0" applyNumberFormat="1" applyFont="1" applyFill="1" applyBorder="1" applyAlignment="1">
      <alignment vertical="center"/>
    </xf>
    <xf numFmtId="0" fontId="0" fillId="0" borderId="4" xfId="0" applyFont="1" applyFill="1" applyBorder="1"/>
    <xf numFmtId="0" fontId="0" fillId="0" borderId="0" xfId="0" applyFill="1" applyBorder="1" applyAlignment="1">
      <alignment vertical="center" wrapText="1"/>
    </xf>
    <xf numFmtId="0" fontId="0" fillId="0" borderId="31" xfId="0" applyFill="1" applyBorder="1" applyAlignment="1">
      <alignment vertical="center" wrapText="1"/>
    </xf>
    <xf numFmtId="0" fontId="0" fillId="0" borderId="4" xfId="0" applyFill="1" applyBorder="1" applyAlignment="1">
      <alignment vertical="center" wrapText="1"/>
    </xf>
    <xf numFmtId="165" fontId="0" fillId="0" borderId="31" xfId="0" applyNumberFormat="1" applyFont="1" applyFill="1" applyBorder="1" applyAlignment="1">
      <alignment vertical="center" wrapText="1"/>
    </xf>
    <xf numFmtId="165" fontId="5" fillId="0" borderId="0" xfId="0" applyNumberFormat="1" applyFont="1" applyBorder="1" applyAlignment="1">
      <alignment horizontal="center" vertical="center" wrapText="1"/>
    </xf>
    <xf numFmtId="165" fontId="3" fillId="0" borderId="0" xfId="0" applyNumberFormat="1" applyFont="1" applyBorder="1" applyAlignment="1">
      <alignment vertical="center"/>
    </xf>
    <xf numFmtId="0" fontId="6" fillId="0" borderId="0" xfId="0" applyFont="1" applyFill="1" applyBorder="1" applyAlignment="1">
      <alignment wrapText="1"/>
    </xf>
    <xf numFmtId="0" fontId="15" fillId="0" borderId="0" xfId="0" applyFont="1" applyAlignment="1"/>
    <xf numFmtId="0" fontId="5" fillId="0" borderId="15" xfId="0" applyFont="1" applyBorder="1" applyAlignment="1">
      <alignment horizontal="right" vertical="center"/>
    </xf>
    <xf numFmtId="0" fontId="5" fillId="0" borderId="27" xfId="0" applyFont="1" applyBorder="1" applyAlignment="1">
      <alignment horizontal="right" vertical="center"/>
    </xf>
    <xf numFmtId="0" fontId="5" fillId="0" borderId="21" xfId="0" applyFont="1" applyBorder="1" applyAlignment="1">
      <alignment horizontal="right" vertical="center"/>
    </xf>
    <xf numFmtId="0" fontId="3" fillId="2" borderId="0" xfId="0" applyFont="1" applyFill="1" applyBorder="1" applyAlignment="1">
      <alignment vertical="center"/>
    </xf>
    <xf numFmtId="0" fontId="3" fillId="2" borderId="0" xfId="0" applyFont="1" applyFill="1" applyBorder="1" applyAlignment="1"/>
    <xf numFmtId="0" fontId="5" fillId="0" borderId="31" xfId="0" applyFont="1" applyBorder="1" applyAlignment="1">
      <alignment horizontal="right" vertical="center"/>
    </xf>
    <xf numFmtId="0" fontId="5" fillId="0" borderId="14" xfId="0" applyFont="1" applyBorder="1" applyAlignment="1">
      <alignment horizontal="right" vertical="center"/>
    </xf>
    <xf numFmtId="165" fontId="5" fillId="2" borderId="61" xfId="0" applyNumberFormat="1" applyFont="1" applyFill="1" applyBorder="1" applyAlignment="1">
      <alignment vertical="center"/>
    </xf>
    <xf numFmtId="165" fontId="0" fillId="2" borderId="61" xfId="0" applyNumberFormat="1" applyFont="1" applyFill="1" applyBorder="1" applyAlignment="1">
      <alignment horizontal="center" vertical="center" wrapText="1"/>
    </xf>
    <xf numFmtId="165" fontId="5" fillId="2" borderId="61" xfId="0" applyNumberFormat="1" applyFont="1" applyFill="1" applyBorder="1" applyAlignment="1">
      <alignment horizontal="center" vertical="center" wrapText="1"/>
    </xf>
    <xf numFmtId="165" fontId="5" fillId="2" borderId="69" xfId="0" applyNumberFormat="1" applyFont="1" applyFill="1" applyBorder="1" applyAlignment="1">
      <alignment horizontal="center" vertical="center"/>
    </xf>
    <xf numFmtId="165" fontId="3" fillId="2" borderId="4" xfId="0" applyNumberFormat="1" applyFont="1" applyFill="1" applyBorder="1" applyAlignment="1">
      <alignment horizontal="left" vertical="center"/>
    </xf>
    <xf numFmtId="165" fontId="0" fillId="0" borderId="54" xfId="0" applyNumberFormat="1" applyFont="1" applyBorder="1" applyAlignment="1">
      <alignment vertical="center"/>
    </xf>
    <xf numFmtId="165" fontId="0" fillId="0" borderId="15" xfId="0" applyNumberFormat="1" applyFont="1" applyFill="1" applyBorder="1" applyAlignment="1">
      <alignment vertical="center"/>
    </xf>
    <xf numFmtId="165" fontId="0" fillId="0" borderId="9" xfId="0" applyNumberFormat="1" applyFont="1" applyFill="1" applyBorder="1" applyAlignment="1">
      <alignment vertical="center"/>
    </xf>
    <xf numFmtId="165" fontId="0" fillId="0" borderId="19" xfId="0" applyNumberFormat="1" applyFont="1" applyFill="1" applyBorder="1" applyAlignment="1">
      <alignment vertical="center"/>
    </xf>
    <xf numFmtId="165" fontId="0" fillId="0" borderId="11" xfId="0" applyNumberFormat="1" applyFont="1" applyFill="1" applyBorder="1" applyAlignment="1">
      <alignment vertical="center"/>
    </xf>
    <xf numFmtId="0" fontId="0" fillId="0" borderId="13" xfId="0" applyFill="1" applyBorder="1"/>
    <xf numFmtId="0" fontId="0" fillId="0" borderId="37" xfId="0" applyFill="1" applyBorder="1"/>
    <xf numFmtId="0" fontId="6" fillId="0" borderId="14" xfId="0" applyFont="1" applyBorder="1" applyAlignment="1"/>
    <xf numFmtId="0" fontId="6" fillId="0" borderId="37" xfId="0" applyFont="1" applyBorder="1" applyAlignment="1"/>
    <xf numFmtId="0" fontId="3" fillId="2" borderId="2" xfId="0" applyFont="1" applyFill="1" applyBorder="1" applyAlignment="1">
      <alignment vertical="center"/>
    </xf>
    <xf numFmtId="0" fontId="3" fillId="2" borderId="3" xfId="0" applyFont="1" applyFill="1" applyBorder="1" applyAlignment="1">
      <alignment vertical="center"/>
    </xf>
    <xf numFmtId="0" fontId="3" fillId="2" borderId="2" xfId="0" applyFont="1" applyFill="1" applyBorder="1" applyAlignment="1"/>
    <xf numFmtId="0" fontId="3" fillId="2" borderId="3" xfId="0" applyFont="1" applyFill="1" applyBorder="1" applyAlignment="1"/>
    <xf numFmtId="0" fontId="6" fillId="0" borderId="14" xfId="0" applyFont="1" applyBorder="1" applyAlignment="1">
      <alignment wrapText="1"/>
    </xf>
    <xf numFmtId="0" fontId="6" fillId="0" borderId="37" xfId="0" applyFont="1" applyBorder="1" applyAlignment="1">
      <alignment wrapText="1"/>
    </xf>
    <xf numFmtId="0" fontId="15" fillId="0" borderId="0" xfId="0" applyFont="1" applyAlignment="1">
      <alignment vertical="top"/>
    </xf>
    <xf numFmtId="165" fontId="1" fillId="0" borderId="31" xfId="0" applyNumberFormat="1" applyFont="1" applyFill="1" applyBorder="1" applyAlignment="1">
      <alignment vertical="center"/>
    </xf>
    <xf numFmtId="0" fontId="1" fillId="0" borderId="0" xfId="0" applyFont="1" applyFill="1"/>
    <xf numFmtId="165" fontId="1" fillId="0" borderId="0" xfId="0" applyNumberFormat="1" applyFont="1" applyFill="1" applyBorder="1" applyAlignment="1">
      <alignment vertical="center"/>
    </xf>
    <xf numFmtId="0" fontId="1" fillId="0" borderId="0" xfId="0" applyFont="1" applyFill="1" applyBorder="1"/>
    <xf numFmtId="165" fontId="3" fillId="0" borderId="0" xfId="0" applyNumberFormat="1" applyFont="1" applyFill="1" applyBorder="1" applyAlignment="1">
      <alignment vertical="center"/>
    </xf>
    <xf numFmtId="0" fontId="1" fillId="0" borderId="31" xfId="0" applyFont="1" applyFill="1" applyBorder="1"/>
    <xf numFmtId="0" fontId="1" fillId="0" borderId="47" xfId="0" applyFont="1" applyFill="1" applyBorder="1"/>
    <xf numFmtId="0" fontId="0" fillId="0" borderId="38" xfId="0" applyFill="1" applyBorder="1" applyAlignment="1">
      <alignment vertical="center" wrapText="1"/>
    </xf>
    <xf numFmtId="0" fontId="0" fillId="0" borderId="41" xfId="0" applyFill="1" applyBorder="1" applyAlignment="1">
      <alignment vertical="center" wrapText="1"/>
    </xf>
    <xf numFmtId="0" fontId="0" fillId="0" borderId="31" xfId="0" applyFill="1" applyBorder="1"/>
    <xf numFmtId="0" fontId="0" fillId="0" borderId="47" xfId="0" applyFill="1" applyBorder="1" applyAlignment="1">
      <alignment vertical="center" wrapText="1"/>
    </xf>
    <xf numFmtId="0" fontId="1" fillId="0" borderId="83" xfId="0" applyFont="1" applyFill="1" applyBorder="1"/>
    <xf numFmtId="0" fontId="0" fillId="0" borderId="13" xfId="0" applyFont="1" applyFill="1" applyBorder="1"/>
    <xf numFmtId="0" fontId="0" fillId="0" borderId="5" xfId="0" applyFont="1" applyFill="1" applyBorder="1"/>
    <xf numFmtId="0" fontId="0" fillId="0" borderId="64" xfId="0" applyFont="1" applyFill="1" applyBorder="1"/>
    <xf numFmtId="0" fontId="0" fillId="0" borderId="14" xfId="0" applyFont="1" applyFill="1" applyBorder="1"/>
    <xf numFmtId="165" fontId="0" fillId="0" borderId="64" xfId="0" applyNumberFormat="1" applyFont="1" applyFill="1" applyBorder="1" applyAlignment="1">
      <alignment vertical="center"/>
    </xf>
    <xf numFmtId="165" fontId="0" fillId="0" borderId="14" xfId="0" applyNumberFormat="1" applyFont="1" applyFill="1" applyBorder="1" applyAlignment="1">
      <alignment vertical="center"/>
    </xf>
    <xf numFmtId="0" fontId="0" fillId="0" borderId="37" xfId="0" applyFont="1" applyFill="1" applyBorder="1"/>
    <xf numFmtId="165" fontId="0" fillId="0" borderId="83" xfId="0" applyNumberFormat="1" applyFont="1" applyFill="1" applyBorder="1" applyAlignment="1">
      <alignment vertical="center" wrapText="1"/>
    </xf>
    <xf numFmtId="165" fontId="0" fillId="0" borderId="13" xfId="0" applyNumberFormat="1" applyFont="1" applyFill="1" applyBorder="1" applyAlignment="1">
      <alignment vertical="center" wrapText="1"/>
    </xf>
    <xf numFmtId="0" fontId="0" fillId="0" borderId="14" xfId="0" applyFill="1" applyBorder="1" applyAlignment="1">
      <alignment vertical="center" wrapText="1"/>
    </xf>
    <xf numFmtId="0" fontId="0" fillId="0" borderId="64" xfId="0" applyFill="1" applyBorder="1" applyAlignment="1">
      <alignment vertical="center" wrapText="1"/>
    </xf>
    <xf numFmtId="165" fontId="0" fillId="0" borderId="14" xfId="0" applyNumberFormat="1" applyFont="1" applyFill="1" applyBorder="1" applyAlignment="1">
      <alignment vertical="center" wrapText="1"/>
    </xf>
    <xf numFmtId="165" fontId="0" fillId="0" borderId="37" xfId="0" applyNumberFormat="1" applyFont="1" applyFill="1" applyBorder="1" applyAlignment="1">
      <alignment vertical="center" wrapText="1"/>
    </xf>
    <xf numFmtId="0" fontId="0" fillId="0" borderId="83" xfId="0" applyFill="1" applyBorder="1"/>
    <xf numFmtId="0" fontId="14" fillId="0" borderId="12" xfId="0" applyFont="1" applyFill="1" applyBorder="1"/>
    <xf numFmtId="0" fontId="1" fillId="0" borderId="38" xfId="0" applyFont="1" applyFill="1" applyBorder="1"/>
    <xf numFmtId="0" fontId="1" fillId="0" borderId="49" xfId="0" applyFont="1" applyFill="1" applyBorder="1"/>
    <xf numFmtId="165" fontId="1" fillId="0" borderId="13" xfId="0" applyNumberFormat="1" applyFont="1" applyFill="1" applyBorder="1" applyAlignment="1">
      <alignment vertical="center" wrapText="1"/>
    </xf>
    <xf numFmtId="0" fontId="1" fillId="0" borderId="36" xfId="0" applyFont="1" applyFill="1" applyBorder="1" applyAlignment="1"/>
    <xf numFmtId="0" fontId="1" fillId="0" borderId="31" xfId="0" applyFont="1" applyFill="1" applyBorder="1" applyAlignment="1"/>
    <xf numFmtId="0" fontId="1" fillId="0" borderId="46" xfId="0" applyFont="1" applyFill="1" applyBorder="1" applyAlignment="1"/>
    <xf numFmtId="165" fontId="1" fillId="0" borderId="46" xfId="0" applyNumberFormat="1" applyFont="1" applyFill="1" applyBorder="1" applyAlignment="1">
      <alignment vertical="center"/>
    </xf>
    <xf numFmtId="165" fontId="1" fillId="0" borderId="83" xfId="0" applyNumberFormat="1" applyFont="1" applyFill="1" applyBorder="1" applyAlignment="1">
      <alignment vertical="center"/>
    </xf>
    <xf numFmtId="0" fontId="1" fillId="0" borderId="12" xfId="0" applyFont="1" applyFill="1" applyBorder="1" applyAlignment="1"/>
    <xf numFmtId="0" fontId="1" fillId="0" borderId="0" xfId="0" applyFont="1" applyFill="1" applyBorder="1" applyAlignment="1"/>
    <xf numFmtId="0" fontId="5" fillId="0" borderId="36" xfId="0" applyFont="1" applyBorder="1" applyAlignment="1">
      <alignment horizontal="left" vertical="center"/>
    </xf>
    <xf numFmtId="0" fontId="5" fillId="0" borderId="17" xfId="0" applyFont="1" applyBorder="1" applyAlignment="1">
      <alignment horizontal="left" vertical="center"/>
    </xf>
    <xf numFmtId="0" fontId="5" fillId="0" borderId="26" xfId="0" applyFont="1" applyBorder="1" applyAlignment="1">
      <alignment horizontal="left" vertical="center"/>
    </xf>
    <xf numFmtId="0" fontId="5" fillId="0" borderId="25" xfId="0" applyFont="1" applyBorder="1" applyAlignment="1">
      <alignment horizontal="left" vertical="center"/>
    </xf>
    <xf numFmtId="0" fontId="5" fillId="0" borderId="93" xfId="0" applyFont="1" applyBorder="1" applyAlignment="1">
      <alignment horizontal="left" vertical="center"/>
    </xf>
    <xf numFmtId="0" fontId="3" fillId="2" borderId="78" xfId="0" applyFont="1" applyFill="1" applyBorder="1" applyAlignment="1">
      <alignment horizontal="left"/>
    </xf>
    <xf numFmtId="165" fontId="0" fillId="0" borderId="49" xfId="0" applyNumberFormat="1" applyFont="1" applyFill="1" applyBorder="1" applyAlignment="1">
      <alignment vertical="center"/>
    </xf>
    <xf numFmtId="165" fontId="0" fillId="0" borderId="12" xfId="0" applyNumberFormat="1" applyFont="1" applyFill="1" applyBorder="1" applyAlignment="1">
      <alignment vertical="center"/>
    </xf>
    <xf numFmtId="165" fontId="0" fillId="0" borderId="34" xfId="0" applyNumberFormat="1" applyFont="1" applyFill="1" applyBorder="1" applyAlignment="1">
      <alignment vertical="center"/>
    </xf>
    <xf numFmtId="165" fontId="0" fillId="4" borderId="22" xfId="0" applyNumberFormat="1" applyFont="1" applyFill="1" applyBorder="1" applyAlignment="1"/>
    <xf numFmtId="165" fontId="0" fillId="4" borderId="9" xfId="0" applyNumberFormat="1" applyFont="1" applyFill="1" applyBorder="1" applyAlignment="1"/>
    <xf numFmtId="165" fontId="0" fillId="4" borderId="11" xfId="0" applyNumberFormat="1" applyFont="1" applyFill="1" applyBorder="1" applyAlignment="1"/>
    <xf numFmtId="165" fontId="0" fillId="0" borderId="13" xfId="0" applyNumberFormat="1" applyFont="1" applyFill="1" applyBorder="1" applyAlignment="1">
      <alignment vertical="center"/>
    </xf>
    <xf numFmtId="165" fontId="0" fillId="0" borderId="5" xfId="0" applyNumberFormat="1" applyFont="1" applyFill="1" applyBorder="1" applyAlignment="1">
      <alignment vertical="center"/>
    </xf>
    <xf numFmtId="165" fontId="0" fillId="0" borderId="0" xfId="0" applyNumberFormat="1" applyFont="1" applyFill="1" applyBorder="1"/>
    <xf numFmtId="165" fontId="0" fillId="0" borderId="68" xfId="0" applyNumberFormat="1" applyFont="1" applyFill="1" applyBorder="1"/>
    <xf numFmtId="165" fontId="0" fillId="0" borderId="20" xfId="0" applyNumberFormat="1" applyFont="1" applyFill="1" applyBorder="1"/>
    <xf numFmtId="165" fontId="0" fillId="0" borderId="33" xfId="0" applyNumberFormat="1" applyFont="1" applyFill="1" applyBorder="1" applyAlignment="1">
      <alignment vertical="center"/>
    </xf>
    <xf numFmtId="165" fontId="0" fillId="0" borderId="22" xfId="0" applyNumberFormat="1" applyFont="1" applyFill="1" applyBorder="1"/>
    <xf numFmtId="165" fontId="0" fillId="0" borderId="29" xfId="0" applyNumberFormat="1" applyFont="1" applyFill="1" applyBorder="1"/>
    <xf numFmtId="165" fontId="0" fillId="0" borderId="9" xfId="0" applyNumberFormat="1" applyFont="1" applyFill="1" applyBorder="1"/>
    <xf numFmtId="165" fontId="0" fillId="0" borderId="66" xfId="0" applyNumberFormat="1" applyFont="1" applyFill="1" applyBorder="1"/>
    <xf numFmtId="165" fontId="0" fillId="0" borderId="30" xfId="0" applyNumberFormat="1" applyFont="1" applyFill="1" applyBorder="1"/>
    <xf numFmtId="165" fontId="0" fillId="0" borderId="11" xfId="0" applyNumberFormat="1" applyFont="1" applyFill="1" applyBorder="1"/>
    <xf numFmtId="165" fontId="0" fillId="0" borderId="102" xfId="0" applyNumberFormat="1" applyFont="1" applyFill="1" applyBorder="1"/>
    <xf numFmtId="165" fontId="0" fillId="0" borderId="32" xfId="0" applyNumberFormat="1" applyFont="1" applyFill="1" applyBorder="1" applyAlignment="1">
      <alignment vertical="center"/>
    </xf>
    <xf numFmtId="165" fontId="0" fillId="0" borderId="37" xfId="0" applyNumberFormat="1" applyFont="1" applyFill="1" applyBorder="1" applyAlignment="1">
      <alignment vertical="center"/>
    </xf>
    <xf numFmtId="165" fontId="0" fillId="0" borderId="82" xfId="0" applyNumberFormat="1" applyFont="1" applyFill="1" applyBorder="1"/>
    <xf numFmtId="165" fontId="0" fillId="0" borderId="55" xfId="0" applyNumberFormat="1" applyFont="1" applyFill="1" applyBorder="1" applyAlignment="1">
      <alignment vertical="center"/>
    </xf>
    <xf numFmtId="165" fontId="0" fillId="0" borderId="57" xfId="0" applyNumberFormat="1" applyFont="1" applyFill="1" applyBorder="1" applyAlignment="1">
      <alignment vertical="center"/>
    </xf>
    <xf numFmtId="165" fontId="0" fillId="0" borderId="58" xfId="0" applyNumberFormat="1" applyFont="1" applyFill="1" applyBorder="1" applyAlignment="1">
      <alignment vertical="center"/>
    </xf>
    <xf numFmtId="165" fontId="0" fillId="0" borderId="22" xfId="0" applyNumberFormat="1" applyFont="1" applyFill="1" applyBorder="1" applyAlignment="1">
      <alignment vertical="center"/>
    </xf>
    <xf numFmtId="165" fontId="0" fillId="2" borderId="70" xfId="0" applyNumberFormat="1" applyFont="1" applyFill="1" applyBorder="1" applyAlignment="1">
      <alignment vertical="center"/>
    </xf>
    <xf numFmtId="165" fontId="22" fillId="2" borderId="39" xfId="0" applyNumberFormat="1" applyFont="1" applyFill="1" applyBorder="1" applyAlignment="1">
      <alignment horizontal="center" vertical="center" wrapText="1"/>
    </xf>
    <xf numFmtId="165" fontId="0" fillId="0" borderId="0" xfId="0" applyNumberFormat="1" applyFont="1"/>
    <xf numFmtId="165" fontId="0" fillId="0" borderId="28" xfId="0" applyNumberFormat="1" applyFont="1" applyBorder="1"/>
    <xf numFmtId="165" fontId="0" fillId="0" borderId="79" xfId="0" applyNumberFormat="1" applyFont="1" applyBorder="1" applyAlignment="1">
      <alignment horizontal="right"/>
    </xf>
    <xf numFmtId="165" fontId="0" fillId="0" borderId="75" xfId="0" applyNumberFormat="1" applyFont="1" applyBorder="1" applyAlignment="1">
      <alignment horizontal="right"/>
    </xf>
    <xf numFmtId="165" fontId="0" fillId="0" borderId="30" xfId="0" applyNumberFormat="1" applyFont="1" applyBorder="1" applyAlignment="1">
      <alignment horizontal="left"/>
    </xf>
    <xf numFmtId="165" fontId="0" fillId="0" borderId="58" xfId="0" applyNumberFormat="1" applyFont="1" applyBorder="1" applyAlignment="1">
      <alignment horizontal="right"/>
    </xf>
    <xf numFmtId="165" fontId="0" fillId="0" borderId="0" xfId="0" applyNumberFormat="1" applyFont="1" applyBorder="1" applyAlignment="1">
      <alignment horizontal="left"/>
    </xf>
    <xf numFmtId="165" fontId="0" fillId="0" borderId="74" xfId="0" applyNumberFormat="1" applyFont="1" applyBorder="1" applyAlignment="1">
      <alignment horizontal="left"/>
    </xf>
    <xf numFmtId="165" fontId="0" fillId="0" borderId="0" xfId="0" applyNumberFormat="1" applyFont="1" applyAlignment="1">
      <alignment horizontal="left"/>
    </xf>
    <xf numFmtId="165" fontId="0" fillId="0" borderId="62" xfId="0" applyNumberFormat="1" applyFont="1" applyBorder="1" applyAlignment="1">
      <alignment horizontal="right" vertical="center"/>
    </xf>
    <xf numFmtId="165" fontId="0" fillId="0" borderId="8" xfId="0" applyNumberFormat="1" applyFont="1" applyBorder="1" applyAlignment="1">
      <alignment horizontal="right" vertical="center"/>
    </xf>
    <xf numFmtId="165" fontId="0" fillId="6" borderId="87" xfId="0" applyNumberFormat="1" applyFont="1" applyFill="1" applyBorder="1" applyAlignment="1">
      <alignment horizontal="right" vertical="center"/>
    </xf>
    <xf numFmtId="165" fontId="0" fillId="0" borderId="0" xfId="0" applyNumberFormat="1" applyFont="1" applyFill="1" applyBorder="1" applyAlignment="1">
      <alignment horizontal="right" vertical="center"/>
    </xf>
    <xf numFmtId="165" fontId="14" fillId="0" borderId="0" xfId="0" applyNumberFormat="1" applyFont="1" applyAlignment="1">
      <alignment vertical="center"/>
    </xf>
    <xf numFmtId="165" fontId="1" fillId="2" borderId="2" xfId="0" applyNumberFormat="1" applyFont="1" applyFill="1" applyBorder="1" applyAlignment="1"/>
    <xf numFmtId="165" fontId="1" fillId="2" borderId="3" xfId="0" applyNumberFormat="1" applyFont="1" applyFill="1" applyBorder="1" applyAlignment="1"/>
    <xf numFmtId="165" fontId="1" fillId="2" borderId="70" xfId="0" applyNumberFormat="1" applyFont="1" applyFill="1" applyBorder="1" applyAlignment="1"/>
    <xf numFmtId="165" fontId="1" fillId="2" borderId="44" xfId="0" applyNumberFormat="1" applyFont="1" applyFill="1" applyBorder="1" applyAlignment="1"/>
    <xf numFmtId="165" fontId="0" fillId="4" borderId="76" xfId="0" applyNumberFormat="1" applyFont="1" applyFill="1" applyBorder="1" applyAlignment="1"/>
    <xf numFmtId="165" fontId="0" fillId="0" borderId="34" xfId="0" applyNumberFormat="1" applyFont="1" applyFill="1" applyBorder="1"/>
    <xf numFmtId="165" fontId="0" fillId="4" borderId="17" xfId="0" applyNumberFormat="1" applyFont="1" applyFill="1" applyBorder="1" applyAlignment="1"/>
    <xf numFmtId="165" fontId="0" fillId="0" borderId="15" xfId="0" applyNumberFormat="1" applyFont="1" applyFill="1" applyBorder="1"/>
    <xf numFmtId="165" fontId="0" fillId="4" borderId="18" xfId="0" applyNumberFormat="1" applyFont="1" applyFill="1" applyBorder="1" applyAlignment="1"/>
    <xf numFmtId="165" fontId="0" fillId="0" borderId="19" xfId="0" applyNumberFormat="1" applyFont="1" applyFill="1" applyBorder="1"/>
    <xf numFmtId="165" fontId="0" fillId="3" borderId="0" xfId="0" applyNumberFormat="1" applyFont="1" applyFill="1"/>
    <xf numFmtId="165" fontId="0" fillId="0" borderId="0" xfId="0" applyNumberFormat="1" applyFont="1" applyFill="1"/>
    <xf numFmtId="165" fontId="0" fillId="0" borderId="12" xfId="0" applyNumberFormat="1" applyFont="1" applyFill="1" applyBorder="1"/>
    <xf numFmtId="165" fontId="0" fillId="0" borderId="38" xfId="0" applyNumberFormat="1" applyFont="1" applyFill="1" applyBorder="1" applyAlignment="1">
      <alignment horizontal="right" vertical="center"/>
    </xf>
    <xf numFmtId="165" fontId="0" fillId="0" borderId="49" xfId="0" applyNumberFormat="1" applyFont="1" applyFill="1" applyBorder="1" applyAlignment="1">
      <alignment horizontal="right" vertical="center"/>
    </xf>
    <xf numFmtId="165" fontId="0" fillId="0" borderId="4" xfId="0" applyNumberFormat="1" applyFont="1" applyFill="1" applyBorder="1"/>
    <xf numFmtId="165" fontId="0" fillId="0" borderId="41" xfId="0" applyNumberFormat="1" applyFont="1" applyFill="1" applyBorder="1"/>
    <xf numFmtId="165" fontId="0" fillId="0" borderId="12" xfId="0" applyNumberFormat="1" applyFont="1" applyBorder="1"/>
    <xf numFmtId="165" fontId="0" fillId="0" borderId="0" xfId="0" applyNumberFormat="1" applyFont="1" applyBorder="1"/>
    <xf numFmtId="165" fontId="0" fillId="0" borderId="38" xfId="0" applyNumberFormat="1" applyFont="1" applyBorder="1"/>
    <xf numFmtId="165" fontId="0" fillId="0" borderId="49" xfId="0" applyNumberFormat="1" applyFont="1" applyBorder="1"/>
    <xf numFmtId="165" fontId="0" fillId="0" borderId="13" xfId="0" applyNumberFormat="1" applyFont="1" applyBorder="1"/>
    <xf numFmtId="165" fontId="0" fillId="0" borderId="38" xfId="0" applyNumberFormat="1" applyFont="1" applyFill="1" applyBorder="1"/>
    <xf numFmtId="165" fontId="0" fillId="0" borderId="49" xfId="0" applyNumberFormat="1" applyFont="1" applyFill="1" applyBorder="1"/>
    <xf numFmtId="165" fontId="0" fillId="0" borderId="33" xfId="0" applyNumberFormat="1" applyFont="1" applyFill="1" applyBorder="1"/>
    <xf numFmtId="165" fontId="0" fillId="0" borderId="4" xfId="0" applyNumberFormat="1" applyFont="1" applyFill="1" applyBorder="1" applyAlignment="1">
      <alignment horizontal="right" vertical="center"/>
    </xf>
    <xf numFmtId="165" fontId="0" fillId="0" borderId="13" xfId="0" applyNumberFormat="1" applyFont="1" applyFill="1" applyBorder="1"/>
    <xf numFmtId="165" fontId="0" fillId="0" borderId="76" xfId="0" applyNumberFormat="1" applyFont="1" applyFill="1" applyBorder="1"/>
    <xf numFmtId="165" fontId="0" fillId="0" borderId="18" xfId="0" applyNumberFormat="1" applyFont="1" applyFill="1" applyBorder="1"/>
    <xf numFmtId="165" fontId="0" fillId="0" borderId="14" xfId="0" applyNumberFormat="1" applyFont="1" applyFill="1" applyBorder="1"/>
    <xf numFmtId="165" fontId="0" fillId="3" borderId="0" xfId="0" applyNumberFormat="1" applyFont="1" applyFill="1" applyBorder="1"/>
    <xf numFmtId="165" fontId="0" fillId="0" borderId="13" xfId="0" applyNumberFormat="1" applyFont="1" applyFill="1" applyBorder="1" applyAlignment="1">
      <alignment horizontal="right" vertical="center"/>
    </xf>
    <xf numFmtId="165" fontId="0" fillId="0" borderId="5" xfId="0" applyNumberFormat="1" applyFont="1" applyFill="1" applyBorder="1" applyAlignment="1">
      <alignment horizontal="right" vertical="center"/>
    </xf>
    <xf numFmtId="165" fontId="1" fillId="2" borderId="6" xfId="0" applyNumberFormat="1" applyFont="1" applyFill="1" applyBorder="1" applyAlignment="1">
      <alignment horizontal="left"/>
    </xf>
    <xf numFmtId="165" fontId="1" fillId="2" borderId="7" xfId="0" applyNumberFormat="1" applyFont="1" applyFill="1" applyBorder="1" applyAlignment="1">
      <alignment horizontal="left"/>
    </xf>
    <xf numFmtId="165" fontId="1" fillId="2" borderId="85" xfId="0" applyNumberFormat="1" applyFont="1" applyFill="1" applyBorder="1" applyAlignment="1">
      <alignment horizontal="center"/>
    </xf>
    <xf numFmtId="165" fontId="1" fillId="2" borderId="50" xfId="0" applyNumberFormat="1" applyFont="1" applyFill="1" applyBorder="1" applyAlignment="1">
      <alignment horizontal="center"/>
    </xf>
    <xf numFmtId="165" fontId="0" fillId="0" borderId="17" xfId="0" applyNumberFormat="1" applyFont="1" applyFill="1" applyBorder="1"/>
    <xf numFmtId="165" fontId="0" fillId="0" borderId="32" xfId="0" applyNumberFormat="1" applyFont="1" applyFill="1" applyBorder="1"/>
    <xf numFmtId="165" fontId="0" fillId="0" borderId="93" xfId="0" applyNumberFormat="1" applyFont="1" applyFill="1" applyBorder="1"/>
    <xf numFmtId="165" fontId="0" fillId="0" borderId="94" xfId="0" applyNumberFormat="1" applyFont="1" applyFill="1" applyBorder="1"/>
    <xf numFmtId="165" fontId="14" fillId="0" borderId="0" xfId="0" applyNumberFormat="1" applyFont="1" applyBorder="1" applyAlignment="1">
      <alignment vertical="center"/>
    </xf>
    <xf numFmtId="165" fontId="0" fillId="0" borderId="14" xfId="0" applyNumberFormat="1" applyFont="1" applyFill="1" applyBorder="1" applyAlignment="1">
      <alignment horizontal="right" vertical="center"/>
    </xf>
    <xf numFmtId="165" fontId="0" fillId="0" borderId="37" xfId="0" applyNumberFormat="1" applyFont="1" applyFill="1" applyBorder="1"/>
    <xf numFmtId="165" fontId="1" fillId="2" borderId="71" xfId="0" applyNumberFormat="1" applyFont="1" applyFill="1" applyBorder="1" applyAlignment="1"/>
    <xf numFmtId="165" fontId="1" fillId="2" borderId="53" xfId="0" applyNumberFormat="1" applyFont="1" applyFill="1" applyBorder="1"/>
    <xf numFmtId="165" fontId="0" fillId="0" borderId="29" xfId="0" applyNumberFormat="1" applyFont="1" applyFill="1" applyBorder="1" applyAlignment="1"/>
    <xf numFmtId="165" fontId="0" fillId="0" borderId="15" xfId="0" applyNumberFormat="1" applyFont="1" applyFill="1" applyBorder="1" applyAlignment="1"/>
    <xf numFmtId="165" fontId="0" fillId="0" borderId="16" xfId="0" applyNumberFormat="1" applyFont="1" applyFill="1" applyBorder="1" applyAlignment="1"/>
    <xf numFmtId="165" fontId="0" fillId="0" borderId="0" xfId="0" applyNumberFormat="1" applyFont="1" applyFill="1" applyBorder="1" applyAlignment="1">
      <alignment horizontal="left"/>
    </xf>
    <xf numFmtId="165" fontId="1" fillId="2" borderId="1" xfId="0" applyNumberFormat="1" applyFont="1" applyFill="1" applyBorder="1" applyAlignment="1"/>
    <xf numFmtId="165" fontId="1" fillId="2" borderId="53" xfId="0" applyNumberFormat="1" applyFont="1" applyFill="1" applyBorder="1" applyAlignment="1"/>
    <xf numFmtId="165" fontId="0" fillId="0" borderId="80" xfId="0" applyNumberFormat="1" applyFont="1" applyFill="1" applyBorder="1" applyAlignment="1"/>
    <xf numFmtId="165" fontId="0" fillId="0" borderId="74" xfId="0" applyNumberFormat="1" applyFont="1" applyFill="1" applyBorder="1" applyAlignment="1">
      <alignment vertical="center"/>
    </xf>
    <xf numFmtId="165" fontId="0" fillId="0" borderId="73" xfId="0" applyNumberFormat="1" applyFont="1" applyFill="1" applyBorder="1" applyAlignment="1">
      <alignment vertical="center"/>
    </xf>
    <xf numFmtId="165" fontId="0" fillId="0" borderId="81" xfId="0" applyNumberFormat="1" applyFont="1" applyFill="1" applyBorder="1" applyAlignment="1">
      <alignment vertical="center"/>
    </xf>
    <xf numFmtId="165" fontId="0" fillId="0" borderId="17" xfId="0" applyNumberFormat="1" applyFont="1" applyFill="1" applyBorder="1" applyAlignment="1">
      <alignment horizontal="right"/>
    </xf>
    <xf numFmtId="165" fontId="0" fillId="0" borderId="29" xfId="0" applyNumberFormat="1" applyFont="1" applyFill="1" applyBorder="1" applyAlignment="1">
      <alignment horizontal="left" vertical="center"/>
    </xf>
    <xf numFmtId="165" fontId="0" fillId="0" borderId="15" xfId="0" applyNumberFormat="1" applyFont="1" applyFill="1" applyBorder="1" applyAlignment="1">
      <alignment horizontal="left" vertical="center"/>
    </xf>
    <xf numFmtId="165" fontId="0" fillId="0" borderId="18" xfId="0" applyNumberFormat="1" applyFont="1" applyFill="1" applyBorder="1" applyAlignment="1">
      <alignment horizontal="right"/>
    </xf>
    <xf numFmtId="165" fontId="0" fillId="0" borderId="30" xfId="0" applyNumberFormat="1" applyFont="1" applyFill="1" applyBorder="1" applyAlignment="1">
      <alignment horizontal="left" vertical="center"/>
    </xf>
    <xf numFmtId="165" fontId="0" fillId="0" borderId="19" xfId="0" applyNumberFormat="1" applyFont="1" applyFill="1" applyBorder="1" applyAlignment="1">
      <alignment horizontal="left" vertical="center"/>
    </xf>
    <xf numFmtId="165" fontId="1" fillId="2" borderId="71" xfId="0" applyNumberFormat="1" applyFont="1" applyFill="1" applyBorder="1" applyAlignment="1">
      <alignment horizontal="left"/>
    </xf>
    <xf numFmtId="165" fontId="1" fillId="2" borderId="3" xfId="0" applyNumberFormat="1" applyFont="1" applyFill="1" applyBorder="1" applyAlignment="1">
      <alignment horizontal="left"/>
    </xf>
    <xf numFmtId="165" fontId="0" fillId="0" borderId="77" xfId="0" applyNumberFormat="1" applyFont="1" applyFill="1" applyBorder="1" applyAlignment="1">
      <alignment horizontal="left" vertical="center"/>
    </xf>
    <xf numFmtId="165" fontId="0" fillId="0" borderId="21" xfId="0" applyNumberFormat="1" applyFont="1" applyFill="1" applyBorder="1" applyAlignment="1">
      <alignment horizontal="left" vertical="center"/>
    </xf>
    <xf numFmtId="165" fontId="1" fillId="2" borderId="2" xfId="0" applyNumberFormat="1" applyFont="1" applyFill="1" applyBorder="1" applyAlignment="1">
      <alignment vertical="center"/>
    </xf>
    <xf numFmtId="165" fontId="1" fillId="2" borderId="3" xfId="0" applyNumberFormat="1" applyFont="1" applyFill="1" applyBorder="1" applyAlignment="1">
      <alignment vertical="center"/>
    </xf>
    <xf numFmtId="165" fontId="1" fillId="2" borderId="70" xfId="0" applyNumberFormat="1" applyFont="1" applyFill="1" applyBorder="1" applyAlignment="1">
      <alignment vertical="center"/>
    </xf>
    <xf numFmtId="165" fontId="1" fillId="2" borderId="71" xfId="0" applyNumberFormat="1" applyFont="1" applyFill="1" applyBorder="1" applyAlignment="1">
      <alignment vertical="center"/>
    </xf>
    <xf numFmtId="165" fontId="0" fillId="2" borderId="3" xfId="0" applyNumberFormat="1" applyFont="1" applyFill="1" applyBorder="1"/>
    <xf numFmtId="165" fontId="0" fillId="2" borderId="70" xfId="0" applyNumberFormat="1" applyFont="1" applyFill="1" applyBorder="1"/>
    <xf numFmtId="165" fontId="1" fillId="2" borderId="53" xfId="0" applyNumberFormat="1" applyFont="1" applyFill="1" applyBorder="1" applyAlignment="1">
      <alignment vertical="center"/>
    </xf>
    <xf numFmtId="165" fontId="0" fillId="0" borderId="25" xfId="0" applyNumberFormat="1" applyFont="1" applyFill="1" applyBorder="1" applyAlignment="1">
      <alignment horizontal="right" vertical="center"/>
    </xf>
    <xf numFmtId="165" fontId="0" fillId="0" borderId="21" xfId="0" applyNumberFormat="1" applyFont="1" applyFill="1" applyBorder="1" applyAlignment="1">
      <alignment vertical="center"/>
    </xf>
    <xf numFmtId="165" fontId="0" fillId="0" borderId="56" xfId="0" applyNumberFormat="1" applyFont="1" applyFill="1" applyBorder="1" applyAlignment="1">
      <alignment vertical="center"/>
    </xf>
    <xf numFmtId="165" fontId="0" fillId="0" borderId="21" xfId="0" applyNumberFormat="1" applyFont="1" applyFill="1" applyBorder="1"/>
    <xf numFmtId="165" fontId="0" fillId="0" borderId="17" xfId="0" applyNumberFormat="1" applyFont="1" applyFill="1" applyBorder="1" applyAlignment="1">
      <alignment horizontal="right" vertical="center"/>
    </xf>
    <xf numFmtId="165" fontId="0" fillId="0" borderId="8" xfId="0" applyNumberFormat="1" applyFont="1" applyFill="1" applyBorder="1" applyAlignment="1">
      <alignment vertical="center"/>
    </xf>
    <xf numFmtId="165" fontId="0" fillId="0" borderId="16" xfId="0" applyNumberFormat="1" applyFont="1" applyFill="1" applyBorder="1"/>
    <xf numFmtId="165" fontId="0" fillId="0" borderId="18" xfId="0" applyNumberFormat="1" applyFont="1" applyFill="1" applyBorder="1" applyAlignment="1">
      <alignment horizontal="right" vertical="center"/>
    </xf>
    <xf numFmtId="165" fontId="0" fillId="0" borderId="10" xfId="0" applyNumberFormat="1" applyFont="1" applyFill="1" applyBorder="1" applyAlignment="1">
      <alignment vertical="center"/>
    </xf>
    <xf numFmtId="165" fontId="0" fillId="2" borderId="3" xfId="0" applyNumberFormat="1" applyFont="1" applyFill="1" applyBorder="1" applyAlignment="1">
      <alignment vertical="center"/>
    </xf>
    <xf numFmtId="165" fontId="1" fillId="2" borderId="39" xfId="0" applyNumberFormat="1" applyFont="1" applyFill="1" applyBorder="1" applyAlignment="1">
      <alignment vertical="center"/>
    </xf>
    <xf numFmtId="165" fontId="0" fillId="0" borderId="25" xfId="0" applyNumberFormat="1" applyFont="1" applyBorder="1" applyAlignment="1">
      <alignment vertical="center"/>
    </xf>
    <xf numFmtId="165" fontId="0" fillId="0" borderId="68" xfId="0" applyNumberFormat="1" applyFont="1" applyBorder="1" applyAlignment="1">
      <alignment horizontal="right" vertical="center"/>
    </xf>
    <xf numFmtId="165" fontId="0" fillId="0" borderId="17" xfId="0" applyNumberFormat="1" applyFont="1" applyBorder="1" applyAlignment="1">
      <alignment vertical="center"/>
    </xf>
    <xf numFmtId="165" fontId="0" fillId="0" borderId="16" xfId="0" applyNumberFormat="1" applyFont="1" applyBorder="1" applyAlignment="1">
      <alignment horizontal="right" vertical="center"/>
    </xf>
    <xf numFmtId="165" fontId="0" fillId="0" borderId="18" xfId="0" applyNumberFormat="1" applyFont="1" applyBorder="1" applyAlignment="1">
      <alignment vertical="center"/>
    </xf>
    <xf numFmtId="165" fontId="0" fillId="0" borderId="20" xfId="0" applyNumberFormat="1" applyFont="1" applyBorder="1" applyAlignment="1">
      <alignment horizontal="right" vertical="center"/>
    </xf>
    <xf numFmtId="165" fontId="0" fillId="3" borderId="0" xfId="0" applyNumberFormat="1" applyFont="1" applyFill="1" applyBorder="1" applyAlignment="1">
      <alignment vertical="center"/>
    </xf>
    <xf numFmtId="165" fontId="0" fillId="3" borderId="0" xfId="0" applyNumberFormat="1" applyFont="1" applyFill="1" applyBorder="1" applyAlignment="1">
      <alignment horizontal="right" vertical="center"/>
    </xf>
    <xf numFmtId="165" fontId="1" fillId="0" borderId="0" xfId="0" applyNumberFormat="1" applyFont="1" applyAlignment="1">
      <alignment vertical="center"/>
    </xf>
    <xf numFmtId="165" fontId="12" fillId="0" borderId="12" xfId="0" applyNumberFormat="1" applyFont="1" applyFill="1" applyBorder="1" applyAlignment="1">
      <alignment horizontal="left" vertical="center" wrapText="1"/>
    </xf>
    <xf numFmtId="165" fontId="12" fillId="0" borderId="0" xfId="0" applyNumberFormat="1" applyFont="1" applyBorder="1"/>
    <xf numFmtId="165" fontId="12" fillId="0" borderId="0" xfId="0" applyNumberFormat="1" applyFont="1" applyFill="1" applyBorder="1" applyAlignment="1">
      <alignment horizontal="left" vertical="center" wrapText="1"/>
    </xf>
    <xf numFmtId="165" fontId="12" fillId="0" borderId="0" xfId="0" applyNumberFormat="1" applyFont="1" applyBorder="1" applyAlignment="1">
      <alignment horizontal="right"/>
    </xf>
    <xf numFmtId="165" fontId="1" fillId="0" borderId="0" xfId="0" applyNumberFormat="1" applyFont="1" applyBorder="1" applyAlignment="1">
      <alignment horizontal="right"/>
    </xf>
    <xf numFmtId="165" fontId="0" fillId="0" borderId="0" xfId="0" applyNumberFormat="1" applyFont="1" applyFill="1" applyBorder="1" applyAlignment="1">
      <alignment horizontal="left" vertical="center"/>
    </xf>
    <xf numFmtId="165" fontId="0" fillId="0" borderId="54" xfId="0" applyNumberFormat="1" applyFont="1" applyFill="1" applyBorder="1" applyAlignment="1">
      <alignment vertical="center"/>
    </xf>
    <xf numFmtId="165" fontId="0" fillId="0" borderId="37" xfId="0" applyNumberFormat="1" applyFont="1" applyFill="1" applyBorder="1" applyAlignment="1">
      <alignment horizontal="right" vertical="center"/>
    </xf>
    <xf numFmtId="165" fontId="1" fillId="2" borderId="50" xfId="0" applyNumberFormat="1" applyFont="1" applyFill="1" applyBorder="1" applyAlignment="1">
      <alignment horizontal="center" vertical="center"/>
    </xf>
    <xf numFmtId="165" fontId="1" fillId="2" borderId="7" xfId="0" applyNumberFormat="1" applyFont="1" applyFill="1" applyBorder="1" applyAlignment="1">
      <alignment horizontal="center" vertical="center"/>
    </xf>
    <xf numFmtId="165" fontId="1" fillId="2" borderId="78" xfId="0" applyNumberFormat="1" applyFont="1" applyFill="1" applyBorder="1" applyAlignment="1">
      <alignment horizontal="center" vertical="center"/>
    </xf>
    <xf numFmtId="165" fontId="0" fillId="0" borderId="36" xfId="0" applyNumberFormat="1" applyFont="1" applyBorder="1" applyAlignment="1">
      <alignment horizontal="right" vertical="center"/>
    </xf>
    <xf numFmtId="165" fontId="0" fillId="0" borderId="31" xfId="0" applyNumberFormat="1" applyFont="1" applyBorder="1" applyAlignment="1">
      <alignment vertical="center"/>
    </xf>
    <xf numFmtId="165" fontId="0" fillId="0" borderId="47" xfId="0" applyNumberFormat="1" applyFont="1" applyBorder="1" applyAlignment="1">
      <alignment vertical="center"/>
    </xf>
    <xf numFmtId="165" fontId="0" fillId="0" borderId="17" xfId="0" applyNumberFormat="1" applyFont="1" applyBorder="1" applyAlignment="1">
      <alignment horizontal="right" vertical="center"/>
    </xf>
    <xf numFmtId="165" fontId="0" fillId="0" borderId="15" xfId="0" applyNumberFormat="1" applyFont="1" applyBorder="1" applyAlignment="1">
      <alignment vertical="center"/>
    </xf>
    <xf numFmtId="165" fontId="0" fillId="0" borderId="16" xfId="0" applyNumberFormat="1" applyFont="1" applyBorder="1" applyAlignment="1">
      <alignment vertical="center"/>
    </xf>
    <xf numFmtId="165" fontId="0" fillId="0" borderId="20" xfId="0" applyNumberFormat="1" applyFont="1" applyBorder="1" applyAlignment="1">
      <alignment horizontal="center" vertical="center"/>
    </xf>
    <xf numFmtId="165" fontId="0" fillId="0" borderId="57" xfId="0" applyNumberFormat="1" applyFont="1" applyFill="1" applyBorder="1" applyAlignment="1">
      <alignment horizontal="center"/>
    </xf>
    <xf numFmtId="165" fontId="0" fillId="0" borderId="48" xfId="0" applyNumberFormat="1" applyFont="1" applyFill="1" applyBorder="1" applyAlignment="1">
      <alignment horizontal="right" vertical="center"/>
    </xf>
    <xf numFmtId="165" fontId="1" fillId="0" borderId="49" xfId="0" applyNumberFormat="1" applyFont="1" applyFill="1" applyBorder="1" applyAlignment="1">
      <alignment vertical="center"/>
    </xf>
    <xf numFmtId="165" fontId="1" fillId="0" borderId="38" xfId="0" applyNumberFormat="1" applyFont="1" applyFill="1" applyBorder="1" applyAlignment="1">
      <alignment vertical="center"/>
    </xf>
    <xf numFmtId="165" fontId="0" fillId="0" borderId="76" xfId="0" applyNumberFormat="1" applyFont="1" applyFill="1" applyBorder="1" applyAlignment="1">
      <alignment horizontal="left"/>
    </xf>
    <xf numFmtId="165" fontId="0" fillId="0" borderId="17" xfId="0" applyNumberFormat="1" applyFont="1" applyFill="1" applyBorder="1" applyAlignment="1">
      <alignment horizontal="left"/>
    </xf>
    <xf numFmtId="165" fontId="0" fillId="0" borderId="18" xfId="0" applyNumberFormat="1" applyFont="1" applyFill="1" applyBorder="1" applyAlignment="1">
      <alignment horizontal="left"/>
    </xf>
    <xf numFmtId="165" fontId="0" fillId="0" borderId="64" xfId="0" applyNumberFormat="1" applyFont="1" applyFill="1" applyBorder="1"/>
    <xf numFmtId="165" fontId="0" fillId="0" borderId="12" xfId="0" applyNumberFormat="1" applyFont="1" applyFill="1" applyBorder="1" applyAlignment="1">
      <alignment horizontal="right" vertical="center"/>
    </xf>
    <xf numFmtId="165" fontId="0" fillId="0" borderId="102" xfId="0" applyNumberFormat="1" applyFont="1" applyFill="1" applyBorder="1" applyAlignment="1">
      <alignment horizontal="right" vertical="center"/>
    </xf>
    <xf numFmtId="0" fontId="0" fillId="0" borderId="21" xfId="0" applyNumberFormat="1" applyFont="1" applyFill="1" applyBorder="1" applyAlignment="1">
      <alignment horizontal="left" vertical="center"/>
    </xf>
    <xf numFmtId="0" fontId="0" fillId="0" borderId="15" xfId="0" applyNumberFormat="1" applyFont="1" applyFill="1" applyBorder="1" applyAlignment="1">
      <alignment horizontal="left" vertical="center"/>
    </xf>
    <xf numFmtId="0" fontId="0" fillId="0" borderId="19" xfId="0" applyNumberFormat="1" applyFont="1" applyFill="1" applyBorder="1" applyAlignment="1">
      <alignment horizontal="left" vertical="center"/>
    </xf>
    <xf numFmtId="165" fontId="1" fillId="0" borderId="12" xfId="0" applyNumberFormat="1" applyFont="1" applyFill="1" applyBorder="1" applyAlignment="1">
      <alignment vertical="center"/>
    </xf>
    <xf numFmtId="0" fontId="0" fillId="0" borderId="0" xfId="0" applyAlignment="1"/>
    <xf numFmtId="0" fontId="0" fillId="3" borderId="0" xfId="0" applyFill="1" applyBorder="1"/>
    <xf numFmtId="165" fontId="0" fillId="0" borderId="23" xfId="0" applyNumberFormat="1" applyFont="1" applyFill="1" applyBorder="1" applyAlignment="1">
      <alignment horizontal="right"/>
    </xf>
    <xf numFmtId="165" fontId="0" fillId="0" borderId="22" xfId="0" applyNumberFormat="1" applyFont="1" applyFill="1" applyBorder="1" applyAlignment="1">
      <alignment horizontal="right"/>
    </xf>
    <xf numFmtId="0" fontId="0" fillId="0" borderId="17" xfId="0" applyFont="1" applyFill="1" applyBorder="1" applyAlignment="1">
      <alignment horizontal="left"/>
    </xf>
    <xf numFmtId="0" fontId="0" fillId="0" borderId="16" xfId="0" applyFont="1" applyFill="1" applyBorder="1" applyAlignment="1">
      <alignment horizontal="left"/>
    </xf>
    <xf numFmtId="165" fontId="0" fillId="0" borderId="8" xfId="0" applyNumberFormat="1" applyFont="1" applyFill="1" applyBorder="1" applyAlignment="1">
      <alignment horizontal="right"/>
    </xf>
    <xf numFmtId="165" fontId="0" fillId="0" borderId="8" xfId="0" applyNumberFormat="1" applyFont="1" applyFill="1" applyBorder="1" applyAlignment="1">
      <alignment horizontal="right" vertical="center"/>
    </xf>
    <xf numFmtId="165" fontId="0" fillId="0" borderId="9" xfId="0" applyNumberFormat="1" applyFont="1" applyFill="1" applyBorder="1" applyAlignment="1">
      <alignment horizontal="right" vertical="center"/>
    </xf>
    <xf numFmtId="0" fontId="0" fillId="0" borderId="18" xfId="0" applyFont="1" applyFill="1" applyBorder="1" applyAlignment="1">
      <alignment horizontal="left" vertical="center"/>
    </xf>
    <xf numFmtId="0" fontId="0" fillId="0" borderId="20" xfId="0" applyFont="1" applyFill="1" applyBorder="1" applyAlignment="1">
      <alignment horizontal="left" vertical="center"/>
    </xf>
    <xf numFmtId="165" fontId="0" fillId="0" borderId="10" xfId="0" applyNumberFormat="1" applyFont="1" applyFill="1" applyBorder="1" applyAlignment="1">
      <alignment horizontal="right" vertical="center"/>
    </xf>
    <xf numFmtId="165" fontId="0" fillId="0" borderId="11" xfId="0" applyNumberFormat="1" applyFont="1" applyFill="1" applyBorder="1" applyAlignment="1">
      <alignment horizontal="right" vertical="center"/>
    </xf>
    <xf numFmtId="10" fontId="0" fillId="0" borderId="65" xfId="0" applyNumberFormat="1" applyFont="1" applyBorder="1" applyAlignment="1">
      <alignment horizontal="right" vertical="center"/>
    </xf>
    <xf numFmtId="0" fontId="0" fillId="0" borderId="15" xfId="0" applyFont="1" applyFill="1" applyBorder="1" applyAlignment="1">
      <alignment horizontal="left"/>
    </xf>
    <xf numFmtId="0" fontId="0" fillId="0" borderId="19" xfId="0" applyFont="1" applyFill="1" applyBorder="1" applyAlignment="1">
      <alignment horizontal="left" vertical="center"/>
    </xf>
    <xf numFmtId="0" fontId="0" fillId="0" borderId="76" xfId="0" applyFont="1" applyFill="1" applyBorder="1"/>
    <xf numFmtId="0" fontId="0" fillId="0" borderId="35" xfId="0" applyFont="1" applyFill="1" applyBorder="1"/>
    <xf numFmtId="0" fontId="0" fillId="0" borderId="17" xfId="0" applyFont="1" applyFill="1" applyBorder="1" applyAlignment="1">
      <alignment horizontal="left" vertical="center"/>
    </xf>
    <xf numFmtId="0" fontId="0" fillId="0" borderId="16" xfId="0" applyFont="1" applyFill="1" applyBorder="1" applyAlignment="1">
      <alignment horizontal="left" vertical="center"/>
    </xf>
    <xf numFmtId="165" fontId="0" fillId="0" borderId="76" xfId="0" applyNumberFormat="1" applyFont="1" applyFill="1" applyBorder="1" applyAlignment="1">
      <alignment horizontal="right"/>
    </xf>
    <xf numFmtId="0" fontId="0" fillId="0" borderId="35" xfId="0" applyNumberFormat="1" applyFont="1" applyFill="1" applyBorder="1" applyAlignment="1">
      <alignment horizontal="left"/>
    </xf>
    <xf numFmtId="0" fontId="0" fillId="0" borderId="16" xfId="0" applyNumberFormat="1" applyFont="1" applyFill="1" applyBorder="1" applyAlignment="1">
      <alignment horizontal="left"/>
    </xf>
    <xf numFmtId="0" fontId="0" fillId="0" borderId="20" xfId="0" applyNumberFormat="1" applyFont="1" applyFill="1" applyBorder="1" applyAlignment="1">
      <alignment horizontal="left"/>
    </xf>
    <xf numFmtId="165" fontId="0" fillId="0" borderId="23" xfId="0" applyNumberFormat="1" applyFont="1" applyFill="1" applyBorder="1" applyAlignment="1">
      <alignment horizontal="center" vertical="center"/>
    </xf>
    <xf numFmtId="165" fontId="0" fillId="0" borderId="8" xfId="0" applyNumberFormat="1" applyFont="1" applyFill="1" applyBorder="1" applyAlignment="1">
      <alignment horizontal="center" vertical="center"/>
    </xf>
    <xf numFmtId="165" fontId="0" fillId="0" borderId="10" xfId="0" applyNumberFormat="1" applyFont="1" applyFill="1" applyBorder="1" applyAlignment="1">
      <alignment horizontal="center" vertical="center"/>
    </xf>
    <xf numFmtId="0" fontId="15" fillId="0" borderId="0" xfId="0" applyFont="1" applyFill="1" applyBorder="1" applyAlignment="1">
      <alignment vertical="top"/>
    </xf>
    <xf numFmtId="0" fontId="24" fillId="0" borderId="0" xfId="0" applyFont="1" applyAlignment="1">
      <alignment vertical="top"/>
    </xf>
    <xf numFmtId="165" fontId="0" fillId="0" borderId="31" xfId="0" applyNumberFormat="1" applyFont="1" applyFill="1" applyBorder="1" applyAlignment="1">
      <alignment vertical="top" wrapText="1"/>
    </xf>
    <xf numFmtId="165" fontId="0" fillId="0" borderId="47" xfId="0" applyNumberFormat="1" applyFont="1" applyFill="1" applyBorder="1" applyAlignment="1">
      <alignment vertical="top" wrapText="1"/>
    </xf>
    <xf numFmtId="165" fontId="0" fillId="0" borderId="0" xfId="0" applyNumberFormat="1" applyFont="1" applyFill="1" applyBorder="1" applyAlignment="1">
      <alignment vertical="top" wrapText="1"/>
    </xf>
    <xf numFmtId="165" fontId="0" fillId="0" borderId="38" xfId="0" applyNumberFormat="1" applyFont="1" applyFill="1" applyBorder="1" applyAlignment="1">
      <alignment vertical="top" wrapText="1"/>
    </xf>
    <xf numFmtId="165" fontId="0" fillId="0" borderId="0" xfId="0" applyNumberFormat="1" applyFont="1" applyFill="1" applyBorder="1" applyAlignment="1">
      <alignment horizontal="center" vertical="center" wrapText="1"/>
    </xf>
    <xf numFmtId="0" fontId="0" fillId="0" borderId="0" xfId="0" applyFont="1" applyFill="1" applyBorder="1" applyAlignment="1">
      <alignment vertical="center" wrapText="1"/>
    </xf>
    <xf numFmtId="165" fontId="0" fillId="0" borderId="17" xfId="0" applyNumberFormat="1" applyFont="1" applyFill="1" applyBorder="1" applyAlignment="1">
      <alignment horizontal="left" vertical="center"/>
    </xf>
    <xf numFmtId="165" fontId="0" fillId="0" borderId="15" xfId="0" applyNumberFormat="1" applyFont="1" applyFill="1" applyBorder="1" applyAlignment="1">
      <alignment horizontal="left" vertical="center"/>
    </xf>
    <xf numFmtId="165" fontId="0" fillId="0" borderId="18" xfId="0" applyNumberFormat="1" applyFont="1" applyFill="1" applyBorder="1" applyAlignment="1">
      <alignment horizontal="left" vertical="center"/>
    </xf>
    <xf numFmtId="165" fontId="0" fillId="0" borderId="19" xfId="0" applyNumberFormat="1" applyFont="1" applyFill="1" applyBorder="1" applyAlignment="1">
      <alignment horizontal="left" vertical="center"/>
    </xf>
    <xf numFmtId="165" fontId="0" fillId="0" borderId="25" xfId="0" applyNumberFormat="1" applyFont="1" applyFill="1" applyBorder="1" applyAlignment="1">
      <alignment horizontal="left" vertical="center"/>
    </xf>
    <xf numFmtId="165" fontId="0" fillId="0" borderId="21" xfId="0" applyNumberFormat="1" applyFont="1" applyFill="1" applyBorder="1" applyAlignment="1">
      <alignment horizontal="left" vertical="center"/>
    </xf>
    <xf numFmtId="165" fontId="1" fillId="3" borderId="46" xfId="0" applyNumberFormat="1" applyFont="1" applyFill="1" applyBorder="1" applyAlignment="1">
      <alignment horizontal="center" vertical="center"/>
    </xf>
    <xf numFmtId="165" fontId="1" fillId="3" borderId="47" xfId="0" applyNumberFormat="1" applyFont="1" applyFill="1" applyBorder="1" applyAlignment="1">
      <alignment horizontal="center" vertical="center"/>
    </xf>
    <xf numFmtId="165" fontId="1" fillId="3" borderId="83" xfId="0" applyNumberFormat="1" applyFont="1" applyFill="1" applyBorder="1" applyAlignment="1">
      <alignment horizontal="center" vertical="center"/>
    </xf>
    <xf numFmtId="165" fontId="1" fillId="3" borderId="36" xfId="0" applyNumberFormat="1" applyFont="1" applyFill="1" applyBorder="1" applyAlignment="1">
      <alignment horizontal="center" vertical="center"/>
    </xf>
    <xf numFmtId="165" fontId="14" fillId="0" borderId="0" xfId="0" applyNumberFormat="1" applyFont="1" applyFill="1" applyBorder="1" applyAlignment="1">
      <alignment horizontal="center" vertical="center"/>
    </xf>
    <xf numFmtId="165" fontId="0" fillId="0" borderId="0" xfId="0" applyNumberFormat="1" applyFont="1" applyBorder="1" applyAlignment="1">
      <alignment horizontal="center" vertical="center" wrapText="1"/>
    </xf>
    <xf numFmtId="165" fontId="9" fillId="0" borderId="0" xfId="0" applyNumberFormat="1" applyFont="1" applyBorder="1" applyAlignment="1">
      <alignment horizontal="center" vertical="center" wrapText="1"/>
    </xf>
    <xf numFmtId="0" fontId="5" fillId="0" borderId="0" xfId="0" applyFont="1" applyFill="1" applyAlignment="1">
      <alignment horizontal="center" vertical="center"/>
    </xf>
    <xf numFmtId="0" fontId="5" fillId="0" borderId="0" xfId="0" applyFont="1" applyFill="1" applyAlignment="1">
      <alignment vertical="center"/>
    </xf>
    <xf numFmtId="0" fontId="5" fillId="0" borderId="15" xfId="0" applyFont="1" applyFill="1" applyBorder="1" applyAlignment="1">
      <alignment vertical="center"/>
    </xf>
    <xf numFmtId="165" fontId="5" fillId="0" borderId="8" xfId="0" applyNumberFormat="1" applyFont="1" applyFill="1" applyBorder="1" applyAlignment="1">
      <alignment vertical="center"/>
    </xf>
    <xf numFmtId="0" fontId="5" fillId="0" borderId="18" xfId="0" applyFont="1" applyFill="1" applyBorder="1" applyAlignment="1">
      <alignment horizontal="right" vertical="center"/>
    </xf>
    <xf numFmtId="0" fontId="5" fillId="0" borderId="19" xfId="0" applyFont="1" applyFill="1" applyBorder="1" applyAlignment="1">
      <alignment vertical="center"/>
    </xf>
    <xf numFmtId="165" fontId="5" fillId="0" borderId="10" xfId="0" applyNumberFormat="1" applyFont="1" applyFill="1" applyBorder="1" applyAlignment="1">
      <alignment vertical="center"/>
    </xf>
    <xf numFmtId="165" fontId="5" fillId="0" borderId="87" xfId="0" applyNumberFormat="1" applyFont="1" applyFill="1" applyBorder="1" applyAlignment="1">
      <alignment vertical="center"/>
    </xf>
    <xf numFmtId="0" fontId="5" fillId="0" borderId="14" xfId="0" applyFont="1" applyFill="1" applyBorder="1" applyAlignment="1">
      <alignment vertical="center"/>
    </xf>
    <xf numFmtId="165" fontId="3" fillId="0" borderId="0" xfId="0" applyNumberFormat="1" applyFont="1" applyFill="1" applyBorder="1" applyAlignment="1">
      <alignment horizontal="center" vertical="center"/>
    </xf>
    <xf numFmtId="0" fontId="5" fillId="0" borderId="15" xfId="0" applyFont="1" applyFill="1" applyBorder="1" applyAlignment="1">
      <alignment horizontal="left" vertical="center"/>
    </xf>
    <xf numFmtId="0" fontId="5" fillId="0" borderId="15" xfId="0" applyFont="1" applyFill="1" applyBorder="1" applyAlignment="1">
      <alignment horizontal="right" vertical="center"/>
    </xf>
    <xf numFmtId="165" fontId="5" fillId="0" borderId="56" xfId="0" applyNumberFormat="1" applyFont="1" applyFill="1" applyBorder="1" applyAlignment="1">
      <alignment vertical="center"/>
    </xf>
    <xf numFmtId="0" fontId="5" fillId="0" borderId="19" xfId="0" applyFont="1" applyFill="1" applyBorder="1" applyAlignment="1">
      <alignment horizontal="left" vertical="center"/>
    </xf>
    <xf numFmtId="0" fontId="5" fillId="0" borderId="19" xfId="0" applyFont="1" applyFill="1" applyBorder="1" applyAlignment="1">
      <alignment horizontal="right" vertical="center"/>
    </xf>
    <xf numFmtId="0" fontId="5" fillId="0" borderId="0" xfId="0" applyFont="1" applyFill="1"/>
    <xf numFmtId="165" fontId="5" fillId="0" borderId="66" xfId="0" applyNumberFormat="1" applyFont="1" applyFill="1" applyBorder="1" applyAlignment="1">
      <alignment vertical="center"/>
    </xf>
    <xf numFmtId="0" fontId="0" fillId="0" borderId="0" xfId="0" applyFill="1" applyAlignment="1"/>
    <xf numFmtId="165" fontId="5" fillId="0" borderId="0" xfId="0" applyNumberFormat="1" applyFont="1" applyFill="1" applyBorder="1" applyAlignment="1">
      <alignment horizontal="center" vertical="center" wrapText="1"/>
    </xf>
    <xf numFmtId="0" fontId="18" fillId="0" borderId="0" xfId="0" applyFont="1" applyFill="1" applyAlignment="1">
      <alignment vertical="center" wrapText="1"/>
    </xf>
    <xf numFmtId="165" fontId="0" fillId="0" borderId="0" xfId="0" applyNumberFormat="1" applyFont="1" applyFill="1" applyBorder="1" applyAlignment="1"/>
    <xf numFmtId="165" fontId="0" fillId="0" borderId="54" xfId="0" applyNumberFormat="1" applyFont="1" applyFill="1" applyBorder="1" applyAlignment="1">
      <alignment vertical="center" wrapText="1"/>
    </xf>
    <xf numFmtId="165" fontId="0" fillId="2" borderId="53" xfId="0" applyNumberFormat="1" applyFont="1" applyFill="1" applyBorder="1" applyAlignment="1">
      <alignment horizontal="center" vertical="center"/>
    </xf>
    <xf numFmtId="165" fontId="14" fillId="0" borderId="13" xfId="0" applyNumberFormat="1" applyFont="1" applyFill="1" applyBorder="1" applyAlignment="1">
      <alignment vertical="center"/>
    </xf>
    <xf numFmtId="0" fontId="0" fillId="0" borderId="12" xfId="0" applyBorder="1"/>
    <xf numFmtId="0" fontId="0" fillId="0" borderId="13" xfId="0" applyBorder="1"/>
    <xf numFmtId="0" fontId="0" fillId="0" borderId="14" xfId="0" applyBorder="1"/>
    <xf numFmtId="0" fontId="0" fillId="0" borderId="37" xfId="0" applyBorder="1"/>
    <xf numFmtId="0" fontId="0" fillId="0" borderId="32" xfId="0" applyBorder="1"/>
    <xf numFmtId="165" fontId="0" fillId="0" borderId="64" xfId="0" applyNumberFormat="1" applyFont="1" applyFill="1" applyBorder="1" applyAlignment="1">
      <alignment horizontal="right" vertical="center"/>
    </xf>
    <xf numFmtId="165" fontId="0" fillId="0" borderId="102" xfId="0" applyNumberFormat="1" applyFont="1" applyFill="1" applyBorder="1" applyAlignment="1">
      <alignment vertical="center"/>
    </xf>
    <xf numFmtId="165" fontId="0" fillId="2" borderId="32" xfId="0" applyNumberFormat="1" applyFont="1" applyFill="1" applyBorder="1"/>
    <xf numFmtId="165" fontId="0" fillId="2" borderId="37" xfId="0" applyNumberFormat="1" applyFont="1" applyFill="1" applyBorder="1"/>
    <xf numFmtId="165" fontId="0" fillId="2" borderId="32" xfId="0" applyNumberFormat="1" applyFont="1" applyFill="1" applyBorder="1" applyAlignment="1"/>
    <xf numFmtId="165" fontId="0" fillId="2" borderId="102" xfId="0" applyNumberFormat="1" applyFont="1" applyFill="1" applyBorder="1"/>
    <xf numFmtId="165" fontId="0" fillId="2" borderId="64" xfId="0" applyNumberFormat="1" applyFont="1" applyFill="1" applyBorder="1"/>
    <xf numFmtId="165" fontId="0" fillId="2" borderId="102" xfId="0" applyNumberFormat="1" applyFont="1" applyFill="1" applyBorder="1" applyAlignment="1"/>
    <xf numFmtId="0" fontId="17" fillId="0" borderId="38" xfId="0" applyFont="1" applyBorder="1" applyAlignment="1">
      <alignment horizontal="center"/>
    </xf>
    <xf numFmtId="0" fontId="0" fillId="0" borderId="0" xfId="0" applyBorder="1" applyAlignment="1"/>
    <xf numFmtId="0" fontId="0" fillId="3" borderId="0" xfId="0" applyFill="1" applyBorder="1" applyAlignment="1"/>
    <xf numFmtId="0" fontId="18" fillId="3" borderId="0" xfId="0" applyFont="1" applyFill="1" applyBorder="1"/>
    <xf numFmtId="0" fontId="0" fillId="0" borderId="108" xfId="0" applyBorder="1"/>
    <xf numFmtId="0" fontId="0" fillId="0" borderId="94" xfId="0" applyBorder="1"/>
    <xf numFmtId="0" fontId="17" fillId="0" borderId="106" xfId="0" applyFont="1" applyBorder="1" applyAlignment="1">
      <alignment horizontal="center"/>
    </xf>
    <xf numFmtId="0" fontId="18" fillId="0" borderId="7" xfId="0" applyFont="1" applyBorder="1"/>
    <xf numFmtId="0" fontId="18" fillId="0" borderId="108" xfId="0" applyFont="1" applyBorder="1"/>
    <xf numFmtId="0" fontId="18" fillId="0" borderId="94" xfId="0" applyFont="1" applyBorder="1"/>
    <xf numFmtId="165" fontId="0" fillId="2" borderId="38" xfId="0" applyNumberFormat="1" applyFont="1" applyFill="1" applyBorder="1"/>
    <xf numFmtId="165" fontId="0" fillId="2" borderId="13" xfId="0" applyNumberFormat="1" applyFont="1" applyFill="1" applyBorder="1"/>
    <xf numFmtId="165" fontId="0" fillId="0" borderId="38" xfId="0" applyNumberFormat="1" applyFont="1" applyFill="1" applyBorder="1" applyAlignment="1">
      <alignment horizontal="center"/>
    </xf>
    <xf numFmtId="165" fontId="0" fillId="0" borderId="49" xfId="0" applyNumberFormat="1" applyFont="1" applyFill="1" applyBorder="1" applyAlignment="1">
      <alignment horizontal="center"/>
    </xf>
    <xf numFmtId="165" fontId="0" fillId="0" borderId="13" xfId="0" applyNumberFormat="1" applyFont="1" applyFill="1" applyBorder="1" applyAlignment="1">
      <alignment horizontal="center"/>
    </xf>
    <xf numFmtId="0" fontId="0" fillId="2" borderId="12" xfId="0" applyFill="1" applyBorder="1"/>
    <xf numFmtId="165" fontId="0" fillId="2" borderId="0" xfId="0" applyNumberFormat="1" applyFont="1" applyFill="1" applyBorder="1" applyAlignment="1">
      <alignment horizontal="right" vertical="center"/>
    </xf>
    <xf numFmtId="0" fontId="0" fillId="2" borderId="32" xfId="0" applyFill="1" applyBorder="1"/>
    <xf numFmtId="165" fontId="0" fillId="2" borderId="14" xfId="0" applyNumberFormat="1" applyFont="1" applyFill="1" applyBorder="1" applyAlignment="1">
      <alignment horizontal="right" vertical="center"/>
    </xf>
    <xf numFmtId="0" fontId="0" fillId="2" borderId="49" xfId="0" applyFill="1" applyBorder="1"/>
    <xf numFmtId="0" fontId="0" fillId="2" borderId="102" xfId="0" applyFill="1" applyBorder="1"/>
    <xf numFmtId="165" fontId="0" fillId="0" borderId="89" xfId="0" applyNumberFormat="1" applyFont="1" applyFill="1" applyBorder="1" applyAlignment="1">
      <alignment vertical="center" wrapText="1"/>
    </xf>
    <xf numFmtId="165" fontId="0" fillId="0" borderId="34" xfId="0" applyNumberFormat="1" applyFont="1" applyFill="1" applyBorder="1" applyAlignment="1">
      <alignment vertical="center" wrapText="1"/>
    </xf>
    <xf numFmtId="165" fontId="0" fillId="0" borderId="35" xfId="0" applyNumberFormat="1" applyFont="1" applyFill="1" applyBorder="1" applyAlignment="1">
      <alignment vertical="center" wrapText="1"/>
    </xf>
    <xf numFmtId="165" fontId="0" fillId="0" borderId="15" xfId="0" applyNumberFormat="1" applyFont="1" applyFill="1" applyBorder="1" applyAlignment="1">
      <alignment vertical="center" wrapText="1"/>
    </xf>
    <xf numFmtId="165" fontId="0" fillId="0" borderId="16" xfId="0" applyNumberFormat="1" applyFont="1" applyFill="1" applyBorder="1" applyAlignment="1">
      <alignment vertical="center" wrapText="1"/>
    </xf>
    <xf numFmtId="165" fontId="0" fillId="0" borderId="73" xfId="0" applyNumberFormat="1" applyFont="1" applyFill="1" applyBorder="1" applyAlignment="1">
      <alignment vertical="center" wrapText="1"/>
    </xf>
    <xf numFmtId="165" fontId="0" fillId="0" borderId="81" xfId="0" applyNumberFormat="1" applyFont="1" applyFill="1" applyBorder="1" applyAlignment="1">
      <alignment vertical="center" wrapText="1"/>
    </xf>
    <xf numFmtId="165" fontId="0" fillId="0" borderId="66" xfId="0" applyNumberFormat="1" applyFont="1" applyFill="1" applyBorder="1" applyAlignment="1">
      <alignment vertical="center" wrapText="1"/>
    </xf>
    <xf numFmtId="165" fontId="0" fillId="0" borderId="93" xfId="0" applyNumberFormat="1" applyFont="1" applyFill="1" applyBorder="1" applyAlignment="1">
      <alignment horizontal="left" vertical="center"/>
    </xf>
    <xf numFmtId="165" fontId="0" fillId="0" borderId="94" xfId="0" applyNumberFormat="1" applyFont="1" applyFill="1" applyBorder="1" applyAlignment="1">
      <alignment horizontal="left" vertical="center"/>
    </xf>
    <xf numFmtId="165" fontId="0" fillId="0" borderId="106" xfId="0" applyNumberFormat="1" applyFont="1" applyFill="1" applyBorder="1" applyAlignment="1">
      <alignment horizontal="left" vertical="center"/>
    </xf>
    <xf numFmtId="165" fontId="0" fillId="0" borderId="99" xfId="0" applyNumberFormat="1" applyFont="1" applyFill="1" applyBorder="1" applyAlignment="1">
      <alignment vertical="center"/>
    </xf>
    <xf numFmtId="0" fontId="29" fillId="0" borderId="0" xfId="0" applyFont="1" applyFill="1"/>
    <xf numFmtId="165" fontId="1" fillId="0" borderId="0" xfId="0" applyNumberFormat="1" applyFont="1" applyFill="1" applyBorder="1" applyAlignment="1">
      <alignment horizontal="center" vertical="center"/>
    </xf>
    <xf numFmtId="165" fontId="0" fillId="0" borderId="17" xfId="0" applyNumberFormat="1" applyFont="1" applyFill="1" applyBorder="1" applyAlignment="1">
      <alignment horizontal="left" vertical="center"/>
    </xf>
    <xf numFmtId="165" fontId="0" fillId="0" borderId="15" xfId="0" applyNumberFormat="1" applyFont="1" applyFill="1" applyBorder="1" applyAlignment="1">
      <alignment horizontal="left" vertical="center"/>
    </xf>
    <xf numFmtId="165" fontId="0" fillId="0" borderId="18" xfId="0" applyNumberFormat="1" applyFont="1" applyFill="1" applyBorder="1" applyAlignment="1">
      <alignment horizontal="left" vertical="center"/>
    </xf>
    <xf numFmtId="165" fontId="0" fillId="0" borderId="19" xfId="0" applyNumberFormat="1" applyFont="1" applyFill="1" applyBorder="1" applyAlignment="1">
      <alignment horizontal="left" vertical="center"/>
    </xf>
    <xf numFmtId="3" fontId="0" fillId="0" borderId="3" xfId="0" applyNumberFormat="1" applyFont="1" applyFill="1" applyBorder="1" applyAlignment="1">
      <alignment horizontal="center" vertical="center"/>
    </xf>
    <xf numFmtId="3" fontId="0" fillId="0" borderId="39" xfId="0" applyNumberFormat="1" applyFont="1" applyFill="1" applyBorder="1" applyAlignment="1">
      <alignment horizontal="center" vertical="center"/>
    </xf>
    <xf numFmtId="165" fontId="0" fillId="2" borderId="21" xfId="0" applyNumberFormat="1" applyFont="1" applyFill="1" applyBorder="1" applyAlignment="1">
      <alignment horizontal="center" vertical="center"/>
    </xf>
    <xf numFmtId="165" fontId="0" fillId="2" borderId="55" xfId="0" applyNumberFormat="1" applyFont="1" applyFill="1" applyBorder="1" applyAlignment="1">
      <alignment horizontal="center" vertical="center"/>
    </xf>
    <xf numFmtId="165" fontId="0" fillId="0" borderId="109" xfId="0" applyNumberFormat="1" applyFont="1" applyFill="1" applyBorder="1"/>
    <xf numFmtId="165" fontId="0" fillId="0" borderId="109" xfId="0" applyNumberFormat="1" applyFont="1" applyFill="1" applyBorder="1" applyAlignment="1">
      <alignment horizontal="right" vertical="center"/>
    </xf>
    <xf numFmtId="165" fontId="0" fillId="0" borderId="110" xfId="0" applyNumberFormat="1" applyFont="1" applyFill="1" applyBorder="1" applyAlignment="1">
      <alignment horizontal="right" vertical="center"/>
    </xf>
    <xf numFmtId="165" fontId="0" fillId="0" borderId="27" xfId="0" applyNumberFormat="1" applyFont="1" applyFill="1" applyBorder="1" applyAlignment="1">
      <alignment vertical="center"/>
    </xf>
    <xf numFmtId="165" fontId="0" fillId="0" borderId="27" xfId="0" applyNumberFormat="1" applyFont="1" applyFill="1" applyBorder="1"/>
    <xf numFmtId="165" fontId="0" fillId="0" borderId="111" xfId="0" applyNumberFormat="1" applyFont="1" applyFill="1" applyBorder="1" applyAlignment="1">
      <alignment vertical="center"/>
    </xf>
    <xf numFmtId="165" fontId="0" fillId="0" borderId="73" xfId="0" applyNumberFormat="1" applyFont="1" applyFill="1" applyBorder="1"/>
    <xf numFmtId="165" fontId="0" fillId="0" borderId="75" xfId="0" applyNumberFormat="1" applyFont="1" applyFill="1" applyBorder="1" applyAlignment="1">
      <alignment vertical="center"/>
    </xf>
    <xf numFmtId="165" fontId="0" fillId="0" borderId="0" xfId="0" applyNumberFormat="1" applyFont="1" applyFill="1" applyBorder="1" applyAlignment="1">
      <alignment wrapText="1"/>
    </xf>
    <xf numFmtId="165" fontId="5" fillId="0" borderId="8" xfId="0" applyNumberFormat="1" applyFont="1" applyBorder="1" applyAlignment="1">
      <alignment horizontal="center" vertical="center"/>
    </xf>
    <xf numFmtId="0" fontId="0" fillId="0" borderId="0" xfId="0" applyAlignment="1">
      <alignment horizontal="center"/>
    </xf>
    <xf numFmtId="0" fontId="6" fillId="0" borderId="14" xfId="0" applyFont="1" applyBorder="1" applyAlignment="1"/>
    <xf numFmtId="0" fontId="6" fillId="0" borderId="14" xfId="0" applyFont="1" applyBorder="1" applyAlignment="1">
      <alignment wrapText="1"/>
    </xf>
    <xf numFmtId="0" fontId="0" fillId="0" borderId="0" xfId="0" applyAlignment="1">
      <alignment textRotation="45"/>
    </xf>
    <xf numFmtId="0" fontId="6" fillId="0" borderId="14" xfId="0" applyFont="1" applyBorder="1" applyAlignment="1">
      <alignment horizontal="center" textRotation="45" wrapText="1"/>
    </xf>
    <xf numFmtId="0" fontId="6" fillId="0" borderId="14" xfId="0" applyFont="1" applyBorder="1" applyAlignment="1">
      <alignment textRotation="45" wrapText="1"/>
    </xf>
    <xf numFmtId="0" fontId="6" fillId="0" borderId="37" xfId="0" applyFont="1" applyBorder="1" applyAlignment="1">
      <alignment textRotation="45" wrapText="1"/>
    </xf>
    <xf numFmtId="0" fontId="6" fillId="0" borderId="37" xfId="0" applyFont="1" applyBorder="1" applyAlignment="1">
      <alignment textRotation="45"/>
    </xf>
    <xf numFmtId="0" fontId="6" fillId="0" borderId="37" xfId="0" applyFont="1" applyBorder="1" applyAlignment="1">
      <alignment horizontal="center" textRotation="45" wrapText="1"/>
    </xf>
    <xf numFmtId="0" fontId="6" fillId="0" borderId="14" xfId="0" applyFont="1" applyBorder="1" applyAlignment="1">
      <alignment horizontal="left" textRotation="45"/>
    </xf>
    <xf numFmtId="0" fontId="6" fillId="0" borderId="37" xfId="0" applyFont="1" applyBorder="1" applyAlignment="1">
      <alignment horizontal="left" textRotation="45"/>
    </xf>
    <xf numFmtId="0" fontId="6" fillId="0" borderId="14" xfId="0" applyFont="1" applyBorder="1" applyAlignment="1">
      <alignment textRotation="45"/>
    </xf>
    <xf numFmtId="0" fontId="0" fillId="0" borderId="0" xfId="0" applyAlignment="1">
      <alignment horizontal="center" textRotation="45"/>
    </xf>
    <xf numFmtId="0" fontId="5" fillId="0" borderId="43" xfId="0" applyFont="1" applyBorder="1" applyAlignment="1">
      <alignment horizontal="center" textRotation="60" wrapText="1"/>
    </xf>
    <xf numFmtId="0" fontId="5" fillId="0" borderId="44" xfId="0" applyFont="1" applyBorder="1" applyAlignment="1">
      <alignment horizontal="center" textRotation="60" wrapText="1"/>
    </xf>
    <xf numFmtId="0" fontId="5" fillId="0" borderId="42" xfId="0" applyFont="1" applyBorder="1" applyAlignment="1">
      <alignment horizontal="center" textRotation="60" wrapText="1"/>
    </xf>
    <xf numFmtId="0" fontId="5" fillId="0" borderId="107" xfId="0" applyFont="1" applyBorder="1" applyAlignment="1">
      <alignment horizontal="center" textRotation="60" wrapText="1"/>
    </xf>
    <xf numFmtId="0" fontId="11" fillId="0" borderId="44" xfId="0" applyFont="1" applyBorder="1" applyAlignment="1">
      <alignment horizontal="center" textRotation="60" wrapText="1"/>
    </xf>
    <xf numFmtId="0" fontId="11" fillId="0" borderId="52" xfId="0" applyFont="1" applyBorder="1" applyAlignment="1">
      <alignment horizontal="center" textRotation="60" wrapText="1"/>
    </xf>
    <xf numFmtId="0" fontId="5" fillId="0" borderId="52" xfId="0" applyFont="1" applyBorder="1" applyAlignment="1">
      <alignment horizontal="center" textRotation="60" wrapText="1"/>
    </xf>
    <xf numFmtId="165" fontId="5" fillId="0" borderId="0" xfId="0" applyNumberFormat="1" applyFont="1" applyFill="1" applyBorder="1" applyAlignment="1"/>
    <xf numFmtId="0" fontId="3" fillId="2" borderId="4" xfId="0" applyFont="1" applyFill="1" applyBorder="1" applyAlignment="1">
      <alignment horizontal="left"/>
    </xf>
    <xf numFmtId="165" fontId="3" fillId="0" borderId="0" xfId="0" applyNumberFormat="1" applyFont="1" applyFill="1" applyBorder="1" applyAlignment="1">
      <alignment horizontal="center" vertical="center"/>
    </xf>
    <xf numFmtId="165" fontId="0" fillId="0" borderId="0" xfId="0" applyNumberFormat="1"/>
    <xf numFmtId="0" fontId="5" fillId="0" borderId="112" xfId="0" applyFont="1" applyBorder="1" applyAlignment="1">
      <alignment horizontal="center" textRotation="60" wrapText="1"/>
    </xf>
    <xf numFmtId="0" fontId="5" fillId="0" borderId="113" xfId="0" applyFont="1" applyBorder="1" applyAlignment="1">
      <alignment horizontal="center" textRotation="60" wrapText="1"/>
    </xf>
    <xf numFmtId="165" fontId="3" fillId="2" borderId="114" xfId="0" applyNumberFormat="1" applyFont="1" applyFill="1" applyBorder="1" applyAlignment="1">
      <alignment horizontal="center" vertical="center"/>
    </xf>
    <xf numFmtId="165" fontId="5" fillId="2" borderId="117" xfId="0" applyNumberFormat="1" applyFont="1" applyFill="1" applyBorder="1" applyAlignment="1">
      <alignment vertical="center"/>
    </xf>
    <xf numFmtId="165" fontId="5" fillId="0" borderId="118" xfId="0" applyNumberFormat="1" applyFont="1" applyBorder="1" applyAlignment="1">
      <alignment vertical="center"/>
    </xf>
    <xf numFmtId="0" fontId="5" fillId="0" borderId="123" xfId="0" applyFont="1" applyBorder="1" applyAlignment="1">
      <alignment horizontal="right" vertical="center"/>
    </xf>
    <xf numFmtId="0" fontId="5" fillId="0" borderId="124" xfId="0" applyFont="1" applyBorder="1" applyAlignment="1">
      <alignment horizontal="right" vertical="center"/>
    </xf>
    <xf numFmtId="0" fontId="5" fillId="0" borderId="125" xfId="0" applyFont="1" applyBorder="1" applyAlignment="1">
      <alignment horizontal="right" vertical="center"/>
    </xf>
    <xf numFmtId="0" fontId="5" fillId="0" borderId="126" xfId="0" applyFont="1" applyBorder="1" applyAlignment="1">
      <alignment vertical="center"/>
    </xf>
    <xf numFmtId="0" fontId="5" fillId="0" borderId="127" xfId="0" applyFont="1" applyBorder="1" applyAlignment="1">
      <alignment horizontal="center" textRotation="60" wrapText="1"/>
    </xf>
    <xf numFmtId="0" fontId="5" fillId="0" borderId="128" xfId="0" applyFont="1" applyBorder="1" applyAlignment="1">
      <alignment horizontal="center" textRotation="60" wrapText="1"/>
    </xf>
    <xf numFmtId="3" fontId="0" fillId="3" borderId="0" xfId="0" applyNumberFormat="1" applyFont="1" applyFill="1"/>
    <xf numFmtId="3" fontId="0" fillId="3" borderId="0" xfId="0" applyNumberFormat="1" applyFont="1" applyFill="1" applyBorder="1" applyAlignment="1">
      <alignment vertical="center"/>
    </xf>
    <xf numFmtId="3" fontId="0" fillId="3" borderId="0" xfId="0" applyNumberFormat="1" applyFont="1" applyFill="1" applyBorder="1"/>
    <xf numFmtId="165" fontId="5" fillId="0" borderId="88" xfId="0" applyNumberFormat="1" applyFont="1" applyBorder="1" applyAlignment="1">
      <alignment horizontal="center" vertical="center"/>
    </xf>
    <xf numFmtId="165" fontId="5" fillId="0" borderId="40" xfId="0" applyNumberFormat="1" applyFont="1" applyBorder="1" applyAlignment="1">
      <alignment horizontal="center" vertical="center"/>
    </xf>
    <xf numFmtId="165" fontId="5" fillId="0" borderId="65" xfId="0" applyNumberFormat="1" applyFont="1" applyBorder="1" applyAlignment="1">
      <alignment horizontal="center" vertical="center"/>
    </xf>
    <xf numFmtId="0" fontId="3" fillId="2" borderId="4" xfId="0" applyFont="1" applyFill="1" applyBorder="1" applyAlignment="1">
      <alignment horizontal="left"/>
    </xf>
    <xf numFmtId="165" fontId="5" fillId="0" borderId="56" xfId="0" applyNumberFormat="1" applyFont="1" applyBorder="1" applyAlignment="1">
      <alignment horizontal="center" vertical="center"/>
    </xf>
    <xf numFmtId="165" fontId="5" fillId="0" borderId="88" xfId="0" applyNumberFormat="1" applyFont="1" applyBorder="1" applyAlignment="1">
      <alignment vertical="center"/>
    </xf>
    <xf numFmtId="0" fontId="5" fillId="0" borderId="129" xfId="0" applyFont="1" applyBorder="1" applyAlignment="1">
      <alignment horizontal="center" textRotation="60" wrapText="1"/>
    </xf>
    <xf numFmtId="165" fontId="3" fillId="2" borderId="130" xfId="0" applyNumberFormat="1" applyFont="1" applyFill="1" applyBorder="1" applyAlignment="1">
      <alignment horizontal="center" vertical="center"/>
    </xf>
    <xf numFmtId="165" fontId="5" fillId="0" borderId="88" xfId="0" applyNumberFormat="1" applyFont="1" applyBorder="1" applyAlignment="1">
      <alignment vertical="center" wrapText="1"/>
    </xf>
    <xf numFmtId="165" fontId="5" fillId="0" borderId="40" xfId="0" applyNumberFormat="1" applyFont="1" applyBorder="1" applyAlignment="1">
      <alignment vertical="center" wrapText="1"/>
    </xf>
    <xf numFmtId="165" fontId="5" fillId="0" borderId="65" xfId="0" applyNumberFormat="1" applyFont="1" applyBorder="1" applyAlignment="1">
      <alignment vertical="center" wrapText="1"/>
    </xf>
    <xf numFmtId="165" fontId="11" fillId="0" borderId="62" xfId="0" applyNumberFormat="1" applyFont="1" applyBorder="1" applyAlignment="1">
      <alignment horizontal="center" vertical="center"/>
    </xf>
    <xf numFmtId="165" fontId="33" fillId="0" borderId="62" xfId="0" applyNumberFormat="1" applyFont="1" applyBorder="1" applyAlignment="1">
      <alignment horizontal="center" vertical="center"/>
    </xf>
    <xf numFmtId="165" fontId="5" fillId="0" borderId="89" xfId="0" applyNumberFormat="1" applyFont="1" applyBorder="1" applyAlignment="1">
      <alignment vertical="center"/>
    </xf>
    <xf numFmtId="165" fontId="5" fillId="0" borderId="66" xfId="0" applyNumberFormat="1" applyFont="1" applyBorder="1" applyAlignment="1">
      <alignment vertical="center"/>
    </xf>
    <xf numFmtId="165" fontId="5" fillId="0" borderId="115" xfId="0" applyNumberFormat="1" applyFont="1" applyBorder="1" applyAlignment="1">
      <alignment vertical="center"/>
    </xf>
    <xf numFmtId="165" fontId="5" fillId="0" borderId="116" xfId="0" applyNumberFormat="1" applyFont="1" applyBorder="1" applyAlignment="1">
      <alignment vertical="center"/>
    </xf>
    <xf numFmtId="165" fontId="5" fillId="0" borderId="119" xfId="0" applyNumberFormat="1" applyFont="1" applyBorder="1" applyAlignment="1">
      <alignment vertical="center"/>
    </xf>
    <xf numFmtId="165" fontId="5" fillId="0" borderId="120" xfId="0" applyNumberFormat="1" applyFont="1" applyBorder="1" applyAlignment="1">
      <alignment vertical="center"/>
    </xf>
    <xf numFmtId="165" fontId="5" fillId="0" borderId="10" xfId="0" applyNumberFormat="1" applyFont="1" applyBorder="1" applyAlignment="1">
      <alignment horizontal="center" vertical="center"/>
    </xf>
    <xf numFmtId="165" fontId="32" fillId="0" borderId="23" xfId="0" applyNumberFormat="1" applyFont="1" applyBorder="1" applyAlignment="1">
      <alignment horizontal="center" vertical="center"/>
    </xf>
    <xf numFmtId="165" fontId="0" fillId="4" borderId="54" xfId="0" applyNumberFormat="1" applyFont="1" applyFill="1" applyBorder="1" applyAlignment="1"/>
    <xf numFmtId="165" fontId="23" fillId="4" borderId="25" xfId="0" applyNumberFormat="1" applyFont="1" applyFill="1" applyBorder="1" applyAlignment="1"/>
    <xf numFmtId="0" fontId="0" fillId="3" borderId="0" xfId="0" applyFont="1" applyFill="1"/>
    <xf numFmtId="165" fontId="0" fillId="0" borderId="84" xfId="0" applyNumberFormat="1" applyFont="1" applyFill="1" applyBorder="1" applyAlignment="1">
      <alignment horizontal="right"/>
    </xf>
    <xf numFmtId="165" fontId="0" fillId="0" borderId="84" xfId="0" applyNumberFormat="1" applyFont="1" applyFill="1" applyBorder="1" applyAlignment="1">
      <alignment horizontal="right" vertical="center"/>
    </xf>
    <xf numFmtId="165" fontId="13" fillId="0" borderId="84" xfId="0" applyNumberFormat="1" applyFont="1" applyFill="1" applyBorder="1" applyAlignment="1">
      <alignment horizontal="right"/>
    </xf>
    <xf numFmtId="165" fontId="13" fillId="0" borderId="84" xfId="0" applyNumberFormat="1" applyFont="1" applyFill="1" applyBorder="1" applyAlignment="1">
      <alignment horizontal="right" vertical="center"/>
    </xf>
    <xf numFmtId="0" fontId="0" fillId="0" borderId="25" xfId="0" applyFont="1" applyFill="1" applyBorder="1" applyAlignment="1">
      <alignment horizontal="left"/>
    </xf>
    <xf numFmtId="0" fontId="0" fillId="0" borderId="68" xfId="0" applyFont="1" applyFill="1" applyBorder="1" applyAlignment="1">
      <alignment horizontal="left"/>
    </xf>
    <xf numFmtId="165" fontId="0" fillId="0" borderId="56" xfId="0" applyNumberFormat="1" applyFont="1" applyFill="1" applyBorder="1" applyAlignment="1">
      <alignment horizontal="right"/>
    </xf>
    <xf numFmtId="165" fontId="13" fillId="0" borderId="40" xfId="0" applyNumberFormat="1" applyFont="1" applyFill="1" applyBorder="1" applyAlignment="1">
      <alignment horizontal="right"/>
    </xf>
    <xf numFmtId="0" fontId="0" fillId="0" borderId="21" xfId="0" applyFont="1" applyFill="1" applyBorder="1" applyAlignment="1">
      <alignment horizontal="left"/>
    </xf>
    <xf numFmtId="165" fontId="0" fillId="0" borderId="40" xfId="0" applyNumberFormat="1" applyFont="1" applyFill="1" applyBorder="1" applyAlignment="1">
      <alignment horizontal="right"/>
    </xf>
    <xf numFmtId="0" fontId="5" fillId="0" borderId="93" xfId="0" applyFont="1" applyFill="1" applyBorder="1" applyAlignment="1">
      <alignment horizontal="right" vertical="center"/>
    </xf>
    <xf numFmtId="0" fontId="5" fillId="0" borderId="94" xfId="0" applyFont="1" applyFill="1" applyBorder="1" applyAlignment="1">
      <alignment vertical="center"/>
    </xf>
    <xf numFmtId="0" fontId="5" fillId="0" borderId="94" xfId="0" applyFont="1" applyFill="1" applyBorder="1" applyAlignment="1">
      <alignment horizontal="right" vertical="center"/>
    </xf>
    <xf numFmtId="165" fontId="5" fillId="0" borderId="90" xfId="0" applyNumberFormat="1" applyFont="1" applyFill="1" applyBorder="1" applyAlignment="1">
      <alignment vertical="center"/>
    </xf>
    <xf numFmtId="1" fontId="0" fillId="0" borderId="0" xfId="0" applyNumberFormat="1" applyFont="1" applyFill="1" applyBorder="1"/>
    <xf numFmtId="0" fontId="5" fillId="0" borderId="25" xfId="0" applyFont="1" applyFill="1" applyBorder="1" applyAlignment="1">
      <alignment horizontal="right" vertical="center"/>
    </xf>
    <xf numFmtId="0" fontId="5" fillId="0" borderId="21" xfId="0" applyFont="1" applyFill="1" applyBorder="1" applyAlignment="1">
      <alignment vertical="center"/>
    </xf>
    <xf numFmtId="0" fontId="5" fillId="0" borderId="31" xfId="0" applyFont="1" applyFill="1" applyBorder="1" applyAlignment="1">
      <alignment vertical="center"/>
    </xf>
    <xf numFmtId="165" fontId="5" fillId="0" borderId="23" xfId="0" applyNumberFormat="1" applyFont="1" applyFill="1" applyBorder="1" applyAlignment="1">
      <alignment vertical="center"/>
    </xf>
    <xf numFmtId="0" fontId="5" fillId="0" borderId="26" xfId="0" applyFont="1" applyFill="1" applyBorder="1" applyAlignment="1">
      <alignment horizontal="right" vertical="center"/>
    </xf>
    <xf numFmtId="0" fontId="5" fillId="0" borderId="27" xfId="0" applyFont="1" applyFill="1" applyBorder="1" applyAlignment="1">
      <alignment horizontal="left" vertical="center"/>
    </xf>
    <xf numFmtId="0" fontId="5" fillId="0" borderId="27" xfId="0" applyFont="1" applyFill="1" applyBorder="1" applyAlignment="1">
      <alignment horizontal="right" vertical="center"/>
    </xf>
    <xf numFmtId="0" fontId="5" fillId="0" borderId="27" xfId="0" applyFont="1" applyFill="1" applyBorder="1" applyAlignment="1">
      <alignment vertical="center"/>
    </xf>
    <xf numFmtId="165" fontId="5" fillId="0" borderId="24" xfId="0" applyNumberFormat="1" applyFont="1" applyFill="1" applyBorder="1" applyAlignment="1">
      <alignment vertical="center"/>
    </xf>
    <xf numFmtId="0" fontId="5" fillId="0" borderId="76" xfId="0" applyFont="1" applyFill="1" applyBorder="1" applyAlignment="1">
      <alignment horizontal="right" vertical="center"/>
    </xf>
    <xf numFmtId="0" fontId="5" fillId="0" borderId="34" xfId="0" applyFont="1" applyFill="1" applyBorder="1" applyAlignment="1">
      <alignment vertical="center"/>
    </xf>
    <xf numFmtId="0" fontId="5" fillId="0" borderId="34" xfId="0" applyFont="1" applyFill="1" applyBorder="1" applyAlignment="1">
      <alignment horizontal="right" vertical="center"/>
    </xf>
    <xf numFmtId="165" fontId="13" fillId="0" borderId="0" xfId="0" applyNumberFormat="1" applyFont="1" applyFill="1" applyBorder="1"/>
    <xf numFmtId="165" fontId="13" fillId="0" borderId="0" xfId="0" applyNumberFormat="1" applyFont="1" applyFill="1" applyBorder="1" applyAlignment="1">
      <alignment vertical="center"/>
    </xf>
    <xf numFmtId="0" fontId="37" fillId="0" borderId="0" xfId="0" applyFont="1"/>
    <xf numFmtId="0" fontId="37" fillId="0" borderId="0" xfId="0" applyFont="1" applyFill="1"/>
    <xf numFmtId="1" fontId="37" fillId="0" borderId="0" xfId="0" applyNumberFormat="1" applyFont="1" applyFill="1"/>
    <xf numFmtId="1" fontId="37" fillId="0" borderId="0" xfId="0" applyNumberFormat="1" applyFont="1" applyFill="1" applyBorder="1" applyAlignment="1">
      <alignment vertical="center"/>
    </xf>
    <xf numFmtId="1" fontId="37" fillId="0" borderId="0" xfId="0" applyNumberFormat="1" applyFont="1" applyFill="1" applyBorder="1"/>
    <xf numFmtId="1" fontId="37" fillId="0" borderId="0" xfId="0" applyNumberFormat="1" applyFont="1" applyAlignment="1">
      <alignment vertical="center"/>
    </xf>
    <xf numFmtId="165" fontId="37" fillId="0" borderId="0" xfId="0" applyNumberFormat="1" applyFont="1" applyFill="1" applyBorder="1"/>
    <xf numFmtId="165" fontId="1" fillId="2" borderId="6" xfId="0" applyNumberFormat="1" applyFont="1" applyFill="1" applyBorder="1" applyAlignment="1">
      <alignment horizontal="left"/>
    </xf>
    <xf numFmtId="165" fontId="1" fillId="2" borderId="7" xfId="0" applyNumberFormat="1" applyFont="1" applyFill="1" applyBorder="1" applyAlignment="1">
      <alignment horizontal="left"/>
    </xf>
    <xf numFmtId="165" fontId="0" fillId="0" borderId="32" xfId="0" applyNumberFormat="1" applyFont="1" applyFill="1" applyBorder="1" applyAlignment="1">
      <alignment horizontal="left"/>
    </xf>
    <xf numFmtId="165" fontId="0" fillId="0" borderId="64" xfId="0" applyNumberFormat="1" applyFont="1" applyFill="1" applyBorder="1" applyAlignment="1">
      <alignment horizontal="left"/>
    </xf>
    <xf numFmtId="165" fontId="0" fillId="0" borderId="30" xfId="0" applyNumberFormat="1" applyFont="1" applyFill="1" applyBorder="1" applyAlignment="1"/>
    <xf numFmtId="165" fontId="0" fillId="0" borderId="19" xfId="0" applyNumberFormat="1" applyFont="1" applyFill="1" applyBorder="1" applyAlignment="1"/>
    <xf numFmtId="165" fontId="0" fillId="0" borderId="20" xfId="0" applyNumberFormat="1" applyFont="1" applyFill="1" applyBorder="1" applyAlignment="1"/>
    <xf numFmtId="165" fontId="1" fillId="3" borderId="60" xfId="0" applyNumberFormat="1" applyFont="1" applyFill="1" applyBorder="1" applyAlignment="1">
      <alignment vertical="center"/>
    </xf>
    <xf numFmtId="165" fontId="1" fillId="3" borderId="61" xfId="0" applyNumberFormat="1" applyFont="1" applyFill="1" applyBorder="1" applyAlignment="1">
      <alignment vertical="center"/>
    </xf>
    <xf numFmtId="165" fontId="1" fillId="3" borderId="12" xfId="0" applyNumberFormat="1" applyFont="1" applyFill="1" applyBorder="1" applyAlignment="1">
      <alignment vertical="center"/>
    </xf>
    <xf numFmtId="165" fontId="1" fillId="3" borderId="0" xfId="0" applyNumberFormat="1" applyFont="1" applyFill="1" applyBorder="1" applyAlignment="1">
      <alignment vertical="center"/>
    </xf>
    <xf numFmtId="165" fontId="1" fillId="2" borderId="6" xfId="0" applyNumberFormat="1" applyFont="1" applyFill="1" applyBorder="1" applyAlignment="1"/>
    <xf numFmtId="165" fontId="1" fillId="2" borderId="7" xfId="0" applyNumberFormat="1" applyFont="1" applyFill="1" applyBorder="1" applyAlignment="1"/>
    <xf numFmtId="165" fontId="5" fillId="0" borderId="89" xfId="0" applyNumberFormat="1" applyFont="1" applyBorder="1" applyAlignment="1">
      <alignment horizontal="center" vertical="center"/>
    </xf>
    <xf numFmtId="165" fontId="5" fillId="0" borderId="88" xfId="0" applyNumberFormat="1" applyFont="1" applyBorder="1" applyAlignment="1">
      <alignment horizontal="center" vertical="center"/>
    </xf>
    <xf numFmtId="0" fontId="0" fillId="0" borderId="12" xfId="0" applyFont="1" applyFill="1" applyBorder="1" applyAlignment="1">
      <alignment horizontal="left"/>
    </xf>
    <xf numFmtId="166" fontId="0" fillId="0" borderId="45" xfId="0" applyNumberFormat="1" applyBorder="1"/>
    <xf numFmtId="166" fontId="0" fillId="0" borderId="85" xfId="0" applyNumberFormat="1" applyBorder="1"/>
    <xf numFmtId="166" fontId="0" fillId="0" borderId="78" xfId="0" applyNumberFormat="1" applyFill="1" applyBorder="1"/>
    <xf numFmtId="165" fontId="0" fillId="0" borderId="138" xfId="0" applyNumberFormat="1" applyFont="1" applyFill="1" applyBorder="1" applyAlignment="1">
      <alignment horizontal="right"/>
    </xf>
    <xf numFmtId="165" fontId="0" fillId="0" borderId="138" xfId="0" applyNumberFormat="1" applyFont="1" applyFill="1" applyBorder="1" applyAlignment="1">
      <alignment horizontal="right" vertical="center"/>
    </xf>
    <xf numFmtId="166" fontId="0" fillId="0" borderId="82" xfId="0" applyNumberFormat="1" applyBorder="1"/>
    <xf numFmtId="0" fontId="0" fillId="4" borderId="0" xfId="0" applyFill="1"/>
    <xf numFmtId="0" fontId="7" fillId="4" borderId="0" xfId="0" applyFont="1" applyFill="1" applyAlignment="1">
      <alignment vertical="center"/>
    </xf>
    <xf numFmtId="0" fontId="7" fillId="4" borderId="0" xfId="0" applyFont="1" applyFill="1" applyBorder="1" applyAlignment="1">
      <alignment vertical="center"/>
    </xf>
    <xf numFmtId="0" fontId="8" fillId="4" borderId="0" xfId="0" applyFont="1" applyFill="1" applyAlignment="1">
      <alignment vertical="center"/>
    </xf>
    <xf numFmtId="0" fontId="0" fillId="4" borderId="0" xfId="0" applyFill="1" applyAlignment="1"/>
    <xf numFmtId="165" fontId="5" fillId="4" borderId="23" xfId="0" applyNumberFormat="1" applyFont="1" applyFill="1" applyBorder="1" applyAlignment="1">
      <alignment vertical="center"/>
    </xf>
    <xf numFmtId="165" fontId="5" fillId="0" borderId="0" xfId="0" applyNumberFormat="1" applyFont="1" applyBorder="1" applyAlignment="1">
      <alignment vertical="center" wrapText="1"/>
    </xf>
    <xf numFmtId="165" fontId="5" fillId="0" borderId="65" xfId="0" applyNumberFormat="1" applyFont="1" applyBorder="1" applyAlignment="1">
      <alignment horizontal="center" vertical="center"/>
    </xf>
    <xf numFmtId="165" fontId="39" fillId="0" borderId="115" xfId="0" applyNumberFormat="1" applyFont="1" applyBorder="1" applyAlignment="1">
      <alignment horizontal="center" vertical="center"/>
    </xf>
    <xf numFmtId="165" fontId="13" fillId="0" borderId="0" xfId="0" applyNumberFormat="1" applyFont="1" applyBorder="1" applyAlignment="1">
      <alignment horizontal="center" vertical="center"/>
    </xf>
    <xf numFmtId="165" fontId="30" fillId="0" borderId="62" xfId="0" applyNumberFormat="1" applyFont="1" applyBorder="1" applyAlignment="1">
      <alignment vertical="center"/>
    </xf>
    <xf numFmtId="165" fontId="30" fillId="0" borderId="63" xfId="0" applyNumberFormat="1" applyFont="1" applyBorder="1" applyAlignment="1">
      <alignment vertical="center"/>
    </xf>
    <xf numFmtId="165" fontId="40" fillId="0" borderId="88" xfId="0" applyNumberFormat="1" applyFont="1" applyBorder="1" applyAlignment="1">
      <alignment horizontal="center" vertical="center"/>
    </xf>
    <xf numFmtId="165" fontId="40" fillId="0" borderId="89" xfId="0" applyNumberFormat="1" applyFont="1" applyBorder="1" applyAlignment="1">
      <alignment horizontal="center" vertical="center"/>
    </xf>
    <xf numFmtId="0" fontId="37" fillId="0" borderId="65" xfId="0" applyFont="1" applyFill="1" applyBorder="1"/>
    <xf numFmtId="0" fontId="37" fillId="0" borderId="66" xfId="0" applyFont="1" applyFill="1" applyBorder="1"/>
    <xf numFmtId="165" fontId="36" fillId="0" borderId="62" xfId="0" applyNumberFormat="1" applyFont="1" applyBorder="1" applyAlignment="1">
      <alignment horizontal="center" vertical="top" wrapText="1"/>
    </xf>
    <xf numFmtId="165" fontId="23" fillId="0" borderId="65" xfId="0" applyNumberFormat="1" applyFont="1" applyBorder="1" applyAlignment="1">
      <alignment horizontal="center" vertical="center" wrapText="1"/>
    </xf>
    <xf numFmtId="0" fontId="6" fillId="0" borderId="0" xfId="0" applyFont="1"/>
    <xf numFmtId="0" fontId="6" fillId="0" borderId="0" xfId="0" applyFont="1" applyAlignment="1">
      <alignment textRotation="45"/>
    </xf>
    <xf numFmtId="0" fontId="6" fillId="0" borderId="13" xfId="0" applyFont="1" applyBorder="1" applyAlignment="1">
      <alignment textRotation="45"/>
    </xf>
    <xf numFmtId="0" fontId="3" fillId="5" borderId="0" xfId="0" applyFont="1" applyFill="1" applyAlignment="1">
      <alignment horizontal="left" vertical="center"/>
    </xf>
    <xf numFmtId="0" fontId="3" fillId="5" borderId="0" xfId="0" applyFont="1" applyFill="1" applyAlignment="1">
      <alignment horizontal="center" vertical="center"/>
    </xf>
    <xf numFmtId="0" fontId="5" fillId="0" borderId="139" xfId="0" applyFont="1" applyBorder="1" applyAlignment="1">
      <alignment horizontal="right" vertical="center"/>
    </xf>
    <xf numFmtId="0" fontId="5" fillId="0" borderId="140" xfId="0" applyFont="1" applyBorder="1" applyAlignment="1">
      <alignment vertical="center"/>
    </xf>
    <xf numFmtId="0" fontId="5" fillId="0" borderId="141" xfId="0" applyFont="1" applyBorder="1" applyAlignment="1">
      <alignment vertical="center"/>
    </xf>
    <xf numFmtId="165" fontId="5" fillId="0" borderId="142" xfId="0" applyNumberFormat="1" applyFont="1" applyBorder="1" applyAlignment="1">
      <alignment vertical="center"/>
    </xf>
    <xf numFmtId="0" fontId="5" fillId="0" borderId="0" xfId="0" applyFont="1" applyAlignment="1">
      <alignment horizontal="right" vertical="top"/>
    </xf>
    <xf numFmtId="0" fontId="3" fillId="0" borderId="0" xfId="0" applyFont="1" applyAlignment="1">
      <alignment vertical="center"/>
    </xf>
    <xf numFmtId="166" fontId="5" fillId="0" borderId="142" xfId="0" applyNumberFormat="1" applyFont="1" applyBorder="1" applyAlignment="1">
      <alignment vertical="center"/>
    </xf>
    <xf numFmtId="0" fontId="5" fillId="0" borderId="19" xfId="0" applyFont="1" applyBorder="1" applyAlignment="1">
      <alignment horizontal="right" vertical="center"/>
    </xf>
    <xf numFmtId="49" fontId="5" fillId="0" borderId="42" xfId="0" applyNumberFormat="1" applyFont="1" applyBorder="1" applyAlignment="1">
      <alignment horizontal="center" textRotation="60" wrapText="1"/>
    </xf>
    <xf numFmtId="0" fontId="3" fillId="2" borderId="0" xfId="0" applyFont="1" applyFill="1" applyAlignment="1">
      <alignment horizontal="left"/>
    </xf>
    <xf numFmtId="165" fontId="5" fillId="2" borderId="0" xfId="0" applyNumberFormat="1" applyFont="1" applyFill="1" applyAlignment="1">
      <alignment horizontal="center" vertical="center"/>
    </xf>
    <xf numFmtId="165" fontId="5" fillId="2" borderId="13" xfId="0" applyNumberFormat="1" applyFont="1" applyFill="1" applyBorder="1" applyAlignment="1">
      <alignment horizontal="center" vertical="center"/>
    </xf>
    <xf numFmtId="0" fontId="5" fillId="0" borderId="61" xfId="0" applyFont="1" applyBorder="1" applyAlignment="1">
      <alignment vertical="center"/>
    </xf>
    <xf numFmtId="0" fontId="5" fillId="0" borderId="0" xfId="0" applyFont="1" applyAlignment="1">
      <alignment horizontal="right" vertical="center"/>
    </xf>
    <xf numFmtId="165" fontId="5" fillId="0" borderId="0" xfId="0" applyNumberFormat="1" applyFont="1" applyAlignment="1">
      <alignment vertical="center"/>
    </xf>
    <xf numFmtId="165" fontId="0" fillId="0" borderId="0" xfId="0" applyNumberFormat="1" applyAlignment="1">
      <alignment horizontal="center" vertical="center" wrapText="1"/>
    </xf>
    <xf numFmtId="165" fontId="5" fillId="0" borderId="0" xfId="0" applyNumberFormat="1" applyFont="1" applyAlignment="1">
      <alignment vertical="center" wrapText="1"/>
    </xf>
    <xf numFmtId="0" fontId="5" fillId="0" borderId="139" xfId="0" applyFont="1" applyBorder="1" applyAlignment="1">
      <alignment horizontal="left" vertical="center"/>
    </xf>
    <xf numFmtId="0" fontId="36" fillId="0" borderId="17" xfId="0" applyFont="1" applyBorder="1" applyAlignment="1">
      <alignment horizontal="left" vertical="center"/>
    </xf>
    <xf numFmtId="0" fontId="5" fillId="0" borderId="18" xfId="0" applyFont="1" applyBorder="1" applyAlignment="1">
      <alignment horizontal="left" vertical="center"/>
    </xf>
    <xf numFmtId="0" fontId="18" fillId="0" borderId="0" xfId="0" applyFont="1" applyFill="1" applyBorder="1" applyAlignment="1">
      <alignment horizontal="left" vertical="center"/>
    </xf>
    <xf numFmtId="0" fontId="1" fillId="2" borderId="60" xfId="0" applyFont="1" applyFill="1" applyBorder="1" applyAlignment="1">
      <alignment horizontal="center"/>
    </xf>
    <xf numFmtId="0" fontId="1" fillId="2" borderId="103" xfId="0" applyFont="1" applyFill="1" applyBorder="1" applyAlignment="1">
      <alignment horizontal="center"/>
    </xf>
    <xf numFmtId="0" fontId="1" fillId="2" borderId="32" xfId="0" applyFont="1" applyFill="1" applyBorder="1" applyAlignment="1">
      <alignment horizontal="center"/>
    </xf>
    <xf numFmtId="0" fontId="1" fillId="2" borderId="64" xfId="0" applyFont="1" applyFill="1" applyBorder="1" applyAlignment="1">
      <alignment horizontal="center"/>
    </xf>
    <xf numFmtId="0" fontId="0" fillId="2" borderId="43" xfId="0" applyFont="1" applyFill="1" applyBorder="1" applyAlignment="1">
      <alignment horizontal="center" wrapText="1"/>
    </xf>
    <xf numFmtId="0" fontId="0" fillId="2" borderId="65" xfId="0" applyFont="1" applyFill="1" applyBorder="1" applyAlignment="1">
      <alignment horizontal="center" wrapText="1"/>
    </xf>
    <xf numFmtId="0" fontId="18" fillId="0" borderId="0" xfId="0" applyFont="1" applyFill="1" applyBorder="1" applyAlignment="1">
      <alignment horizontal="center" vertical="center" wrapText="1"/>
    </xf>
    <xf numFmtId="0" fontId="0" fillId="2" borderId="69" xfId="0" applyFont="1" applyFill="1" applyBorder="1" applyAlignment="1">
      <alignment horizontal="center" wrapText="1"/>
    </xf>
    <xf numFmtId="0" fontId="0" fillId="2" borderId="37" xfId="0" applyFont="1" applyFill="1" applyBorder="1" applyAlignment="1">
      <alignment horizontal="center" wrapText="1"/>
    </xf>
    <xf numFmtId="0" fontId="0" fillId="2" borderId="69" xfId="0" applyFont="1" applyFill="1" applyBorder="1" applyAlignment="1">
      <alignment horizontal="center" vertical="center" wrapText="1"/>
    </xf>
    <xf numFmtId="0" fontId="0" fillId="2" borderId="37" xfId="0" applyFont="1" applyFill="1" applyBorder="1" applyAlignment="1">
      <alignment horizontal="center" vertical="center" wrapText="1"/>
    </xf>
    <xf numFmtId="0" fontId="1" fillId="2" borderId="33" xfId="0" applyFont="1" applyFill="1" applyBorder="1" applyAlignment="1">
      <alignment horizontal="center"/>
    </xf>
    <xf numFmtId="0" fontId="1" fillId="2" borderId="41" xfId="0" applyFont="1" applyFill="1" applyBorder="1" applyAlignment="1">
      <alignment horizontal="center"/>
    </xf>
    <xf numFmtId="0" fontId="0" fillId="2" borderId="40" xfId="0" applyFont="1" applyFill="1" applyBorder="1" applyAlignment="1">
      <alignment horizontal="center" wrapText="1"/>
    </xf>
    <xf numFmtId="0" fontId="0" fillId="2" borderId="5" xfId="0" applyFont="1" applyFill="1" applyBorder="1" applyAlignment="1">
      <alignment horizontal="center" wrapText="1"/>
    </xf>
    <xf numFmtId="0" fontId="5" fillId="0" borderId="43" xfId="0" applyFont="1" applyBorder="1" applyAlignment="1">
      <alignment horizontal="left" textRotation="60" wrapText="1"/>
    </xf>
    <xf numFmtId="0" fontId="5" fillId="0" borderId="44" xfId="0" applyFont="1" applyBorder="1" applyAlignment="1">
      <alignment horizontal="left" textRotation="60" wrapText="1"/>
    </xf>
    <xf numFmtId="0" fontId="5" fillId="0" borderId="16" xfId="0" applyFont="1" applyBorder="1" applyAlignment="1">
      <alignment vertical="center"/>
    </xf>
    <xf numFmtId="0" fontId="5" fillId="0" borderId="20" xfId="0" applyFont="1" applyBorder="1" applyAlignment="1">
      <alignment vertical="center"/>
    </xf>
    <xf numFmtId="0" fontId="0" fillId="0" borderId="0" xfId="0" applyAlignment="1">
      <alignment textRotation="60"/>
    </xf>
    <xf numFmtId="0" fontId="6" fillId="0" borderId="14" xfId="0" applyFont="1" applyBorder="1"/>
    <xf numFmtId="1" fontId="37" fillId="0" borderId="0" xfId="0" applyNumberFormat="1" applyFont="1"/>
    <xf numFmtId="165" fontId="5" fillId="0" borderId="62" xfId="0" applyNumberFormat="1" applyFont="1" applyBorder="1" applyAlignment="1">
      <alignment vertical="center"/>
    </xf>
    <xf numFmtId="0" fontId="0" fillId="5" borderId="62" xfId="0" applyFill="1" applyBorder="1"/>
    <xf numFmtId="165" fontId="41" fillId="0" borderId="62" xfId="0" applyNumberFormat="1" applyFont="1" applyBorder="1" applyAlignment="1">
      <alignment horizontal="center" vertical="center"/>
    </xf>
    <xf numFmtId="0" fontId="42" fillId="0" borderId="0" xfId="0" applyFont="1"/>
    <xf numFmtId="0" fontId="5" fillId="0" borderId="34" xfId="0" applyFont="1" applyBorder="1" applyAlignment="1">
      <alignment horizontal="right" vertical="center"/>
    </xf>
    <xf numFmtId="0" fontId="5" fillId="3" borderId="0" xfId="0" applyFont="1" applyFill="1" applyAlignment="1">
      <alignment vertical="center"/>
    </xf>
    <xf numFmtId="0" fontId="5" fillId="0" borderId="76" xfId="0" applyFont="1" applyBorder="1" applyAlignment="1">
      <alignment vertical="center"/>
    </xf>
    <xf numFmtId="0" fontId="5" fillId="0" borderId="18" xfId="0" applyFont="1" applyBorder="1" applyAlignment="1">
      <alignment vertical="center"/>
    </xf>
    <xf numFmtId="165" fontId="5" fillId="0" borderId="28" xfId="0" applyNumberFormat="1" applyFont="1" applyBorder="1" applyAlignment="1">
      <alignment vertical="center"/>
    </xf>
    <xf numFmtId="165" fontId="5" fillId="0" borderId="30" xfId="0" applyNumberFormat="1" applyFont="1" applyBorder="1" applyAlignment="1">
      <alignment vertical="center"/>
    </xf>
    <xf numFmtId="165" fontId="5" fillId="0" borderId="20" xfId="0" applyNumberFormat="1" applyFont="1" applyBorder="1" applyAlignment="1">
      <alignment vertical="center"/>
    </xf>
    <xf numFmtId="165" fontId="43" fillId="0" borderId="0" xfId="0" applyNumberFormat="1" applyFont="1" applyFill="1" applyBorder="1" applyAlignment="1">
      <alignment vertical="center"/>
    </xf>
    <xf numFmtId="0" fontId="6" fillId="0" borderId="14" xfId="0" applyFont="1" applyBorder="1" applyAlignment="1">
      <alignment wrapText="1"/>
    </xf>
    <xf numFmtId="165" fontId="36" fillId="0" borderId="56" xfId="0" applyNumberFormat="1" applyFont="1" applyFill="1" applyBorder="1" applyAlignment="1">
      <alignment vertical="center"/>
    </xf>
    <xf numFmtId="165" fontId="36" fillId="0" borderId="56" xfId="0" applyNumberFormat="1" applyFont="1" applyBorder="1" applyAlignment="1">
      <alignment vertical="center"/>
    </xf>
    <xf numFmtId="165" fontId="5" fillId="2" borderId="86" xfId="0" applyNumberFormat="1" applyFont="1" applyFill="1" applyBorder="1" applyAlignment="1">
      <alignment horizontal="center" vertical="center"/>
    </xf>
    <xf numFmtId="165" fontId="5" fillId="2" borderId="96" xfId="0" applyNumberFormat="1" applyFont="1" applyFill="1" applyBorder="1" applyAlignment="1">
      <alignment horizontal="center" vertical="center"/>
    </xf>
    <xf numFmtId="165" fontId="18" fillId="0" borderId="65" xfId="0" applyNumberFormat="1" applyFont="1" applyBorder="1" applyAlignment="1">
      <alignment horizontal="center" vertical="center"/>
    </xf>
    <xf numFmtId="165" fontId="18" fillId="0" borderId="88" xfId="0" applyNumberFormat="1" applyFont="1" applyBorder="1" applyAlignment="1">
      <alignment horizontal="center" vertical="center"/>
    </xf>
    <xf numFmtId="165" fontId="36" fillId="0" borderId="8" xfId="0" applyNumberFormat="1" applyFont="1" applyFill="1" applyBorder="1" applyAlignment="1">
      <alignment vertical="center"/>
    </xf>
    <xf numFmtId="0" fontId="18" fillId="0" borderId="0" xfId="0" applyFont="1" applyFill="1" applyBorder="1" applyAlignment="1">
      <alignment horizontal="left" vertical="center"/>
    </xf>
    <xf numFmtId="0" fontId="0" fillId="0" borderId="0" xfId="0" applyAlignment="1">
      <alignment horizontal="center"/>
    </xf>
    <xf numFmtId="0" fontId="1" fillId="0" borderId="0" xfId="0" applyFont="1" applyFill="1" applyAlignment="1">
      <alignment horizontal="center"/>
    </xf>
    <xf numFmtId="0" fontId="1" fillId="2" borderId="60" xfId="0" applyFont="1" applyFill="1" applyBorder="1" applyAlignment="1">
      <alignment horizontal="center"/>
    </xf>
    <xf numFmtId="0" fontId="1" fillId="2" borderId="103" xfId="0" applyFont="1" applyFill="1" applyBorder="1" applyAlignment="1">
      <alignment horizontal="center"/>
    </xf>
    <xf numFmtId="0" fontId="18" fillId="0" borderId="0" xfId="0" applyFont="1" applyFill="1" applyBorder="1" applyAlignment="1">
      <alignment horizontal="center" vertical="center" wrapText="1"/>
    </xf>
    <xf numFmtId="165" fontId="5" fillId="2" borderId="87" xfId="0" applyNumberFormat="1" applyFont="1" applyFill="1" applyBorder="1" applyAlignment="1">
      <alignment horizontal="center" vertical="center"/>
    </xf>
    <xf numFmtId="165" fontId="5" fillId="2" borderId="143" xfId="0" applyNumberFormat="1" applyFont="1" applyFill="1" applyBorder="1" applyAlignment="1">
      <alignment vertical="center"/>
    </xf>
    <xf numFmtId="165" fontId="19" fillId="2" borderId="86" xfId="0" applyNumberFormat="1" applyFont="1" applyFill="1" applyBorder="1" applyAlignment="1">
      <alignment vertical="center"/>
    </xf>
    <xf numFmtId="166" fontId="5" fillId="2" borderId="146" xfId="0" applyNumberFormat="1" applyFont="1" applyFill="1" applyBorder="1" applyAlignment="1">
      <alignment vertical="center"/>
    </xf>
    <xf numFmtId="165" fontId="5" fillId="2" borderId="147" xfId="0" applyNumberFormat="1" applyFont="1" applyFill="1" applyBorder="1" applyAlignment="1">
      <alignment vertical="center"/>
    </xf>
    <xf numFmtId="166" fontId="5" fillId="0" borderId="142" xfId="0" applyNumberFormat="1" applyFont="1" applyBorder="1" applyAlignment="1">
      <alignment horizontal="center" vertical="center"/>
    </xf>
    <xf numFmtId="165" fontId="5" fillId="0" borderId="34" xfId="0" applyNumberFormat="1" applyFont="1" applyBorder="1" applyAlignment="1">
      <alignment vertical="center"/>
    </xf>
    <xf numFmtId="165" fontId="5" fillId="0" borderId="15" xfId="0" applyNumberFormat="1" applyFont="1" applyBorder="1" applyAlignment="1">
      <alignment vertical="center"/>
    </xf>
    <xf numFmtId="165" fontId="5" fillId="0" borderId="19" xfId="0" applyNumberFormat="1" applyFont="1" applyBorder="1" applyAlignment="1">
      <alignment vertical="center"/>
    </xf>
    <xf numFmtId="0" fontId="0" fillId="2" borderId="3" xfId="0" applyFill="1" applyBorder="1"/>
    <xf numFmtId="0" fontId="0" fillId="0" borderId="35" xfId="0" applyBorder="1"/>
    <xf numFmtId="0" fontId="0" fillId="0" borderId="16" xfId="0" applyBorder="1"/>
    <xf numFmtId="0" fontId="0" fillId="0" borderId="20" xfId="0" applyBorder="1"/>
    <xf numFmtId="0" fontId="0" fillId="5" borderId="23" xfId="0" applyFill="1" applyBorder="1"/>
    <xf numFmtId="0" fontId="1" fillId="0" borderId="1" xfId="0" applyFont="1" applyFill="1" applyBorder="1" applyAlignment="1">
      <alignment textRotation="60" readingOrder="1"/>
    </xf>
    <xf numFmtId="0" fontId="1" fillId="0" borderId="59" xfId="0" applyFont="1" applyFill="1" applyBorder="1" applyAlignment="1">
      <alignment textRotation="60" readingOrder="1"/>
    </xf>
    <xf numFmtId="0" fontId="1" fillId="0" borderId="59" xfId="0" applyFont="1" applyFill="1" applyBorder="1" applyAlignment="1">
      <alignment textRotation="60" wrapText="1" readingOrder="1"/>
    </xf>
    <xf numFmtId="0" fontId="1" fillId="0" borderId="53" xfId="0" applyFont="1" applyFill="1" applyBorder="1" applyAlignment="1">
      <alignment textRotation="60" wrapText="1" readingOrder="1"/>
    </xf>
    <xf numFmtId="0" fontId="0" fillId="0" borderId="0" xfId="0" applyAlignment="1">
      <alignment horizontal="center"/>
    </xf>
    <xf numFmtId="0" fontId="1" fillId="0" borderId="0" xfId="0" applyFont="1" applyFill="1" applyAlignment="1"/>
    <xf numFmtId="165" fontId="5" fillId="0" borderId="0" xfId="0" applyNumberFormat="1" applyFont="1" applyAlignment="1">
      <alignment horizontal="right" vertical="center"/>
    </xf>
    <xf numFmtId="0" fontId="5" fillId="3" borderId="0" xfId="0" applyFont="1" applyFill="1" applyBorder="1" applyAlignment="1">
      <alignment horizontal="right" vertical="center"/>
    </xf>
    <xf numFmtId="0" fontId="5" fillId="3" borderId="0" xfId="0" applyFont="1" applyFill="1" applyBorder="1" applyAlignment="1">
      <alignment vertical="center"/>
    </xf>
    <xf numFmtId="165" fontId="5" fillId="3" borderId="0" xfId="0" applyNumberFormat="1" applyFont="1" applyFill="1" applyBorder="1" applyAlignment="1">
      <alignment vertical="center"/>
    </xf>
    <xf numFmtId="0" fontId="45" fillId="0" borderId="0" xfId="0" applyFont="1" applyAlignment="1">
      <alignment vertical="center"/>
    </xf>
    <xf numFmtId="165" fontId="45" fillId="0" borderId="0" xfId="0" applyNumberFormat="1" applyFont="1" applyFill="1" applyBorder="1" applyAlignment="1">
      <alignment vertical="center"/>
    </xf>
    <xf numFmtId="0" fontId="1" fillId="2" borderId="12" xfId="0" applyFont="1" applyFill="1" applyBorder="1" applyAlignment="1">
      <alignment horizontal="center"/>
    </xf>
    <xf numFmtId="0" fontId="1" fillId="2" borderId="38" xfId="0" applyFont="1" applyFill="1" applyBorder="1" applyAlignment="1">
      <alignment horizontal="center"/>
    </xf>
    <xf numFmtId="0" fontId="0" fillId="0" borderId="139" xfId="0" applyFont="1" applyFill="1" applyBorder="1"/>
    <xf numFmtId="0" fontId="0" fillId="0" borderId="141" xfId="0" applyFont="1" applyFill="1" applyBorder="1"/>
    <xf numFmtId="165" fontId="0" fillId="0" borderId="145" xfId="0" applyNumberFormat="1" applyFont="1" applyFill="1" applyBorder="1" applyAlignment="1">
      <alignment horizontal="right"/>
    </xf>
    <xf numFmtId="0" fontId="0" fillId="0" borderId="61" xfId="0" applyFont="1" applyFill="1" applyBorder="1" applyAlignment="1">
      <alignment horizontal="left" vertical="center"/>
    </xf>
    <xf numFmtId="165" fontId="0" fillId="0" borderId="61" xfId="0" applyNumberFormat="1" applyFont="1" applyFill="1" applyBorder="1" applyAlignment="1">
      <alignment horizontal="right" vertical="center"/>
    </xf>
    <xf numFmtId="0" fontId="45" fillId="0" borderId="0" xfId="0" applyFont="1" applyAlignment="1">
      <alignment horizontal="center" vertical="center"/>
    </xf>
    <xf numFmtId="166" fontId="35" fillId="0" borderId="45" xfId="2" applyNumberFormat="1" applyFont="1" applyBorder="1" applyAlignment="1">
      <alignment vertical="center"/>
    </xf>
    <xf numFmtId="166" fontId="35" fillId="0" borderId="85" xfId="2" applyNumberFormat="1" applyFont="1" applyBorder="1" applyAlignment="1">
      <alignment vertical="center"/>
    </xf>
    <xf numFmtId="165" fontId="13" fillId="0" borderId="138" xfId="0" applyNumberFormat="1" applyFont="1" applyFill="1" applyBorder="1" applyAlignment="1">
      <alignment horizontal="right"/>
    </xf>
    <xf numFmtId="165" fontId="13" fillId="0" borderId="138" xfId="0" applyNumberFormat="1" applyFont="1" applyFill="1" applyBorder="1" applyAlignment="1">
      <alignment horizontal="right" vertical="center"/>
    </xf>
    <xf numFmtId="166" fontId="35" fillId="0" borderId="82" xfId="2" applyNumberFormat="1" applyFont="1" applyBorder="1" applyAlignment="1">
      <alignment vertical="center"/>
    </xf>
    <xf numFmtId="0" fontId="14" fillId="0" borderId="0" xfId="0" applyFont="1" applyAlignment="1">
      <alignment vertical="center"/>
    </xf>
    <xf numFmtId="0" fontId="14" fillId="0" borderId="0" xfId="0" applyFont="1" applyAlignment="1">
      <alignment horizontal="center" vertical="center"/>
    </xf>
    <xf numFmtId="165" fontId="0" fillId="0" borderId="12" xfId="0" applyNumberFormat="1" applyFont="1" applyFill="1" applyBorder="1" applyAlignment="1">
      <alignment horizontal="left"/>
    </xf>
    <xf numFmtId="165" fontId="0" fillId="0" borderId="38" xfId="0" applyNumberFormat="1" applyFont="1" applyFill="1" applyBorder="1" applyAlignment="1">
      <alignment horizontal="left"/>
    </xf>
    <xf numFmtId="165" fontId="1" fillId="2" borderId="60" xfId="0" applyNumberFormat="1" applyFont="1" applyFill="1" applyBorder="1" applyAlignment="1">
      <alignment horizontal="left"/>
    </xf>
    <xf numFmtId="165" fontId="1" fillId="2" borderId="103" xfId="0" applyNumberFormat="1" applyFont="1" applyFill="1" applyBorder="1" applyAlignment="1">
      <alignment horizontal="left"/>
    </xf>
    <xf numFmtId="0" fontId="0" fillId="0" borderId="12" xfId="0" applyFont="1" applyFill="1" applyBorder="1" applyAlignment="1">
      <alignment horizontal="left" vertical="center"/>
    </xf>
    <xf numFmtId="3" fontId="0" fillId="0" borderId="0" xfId="0" applyNumberFormat="1" applyFont="1" applyFill="1"/>
    <xf numFmtId="1" fontId="0" fillId="3" borderId="0" xfId="0" applyNumberFormat="1" applyFont="1" applyFill="1"/>
    <xf numFmtId="165" fontId="31" fillId="0" borderId="0" xfId="0" applyNumberFormat="1" applyFont="1" applyFill="1" applyBorder="1" applyAlignment="1">
      <alignment vertical="center"/>
    </xf>
    <xf numFmtId="0" fontId="0" fillId="3" borderId="0" xfId="0" applyNumberFormat="1" applyFont="1" applyFill="1"/>
    <xf numFmtId="165" fontId="46" fillId="0" borderId="0" xfId="0" applyNumberFormat="1" applyFont="1" applyBorder="1"/>
    <xf numFmtId="165" fontId="47" fillId="0" borderId="0" xfId="0" applyNumberFormat="1" applyFont="1" applyFill="1" applyBorder="1" applyAlignment="1">
      <alignment vertical="center"/>
    </xf>
    <xf numFmtId="165" fontId="47" fillId="0" borderId="0" xfId="0" applyNumberFormat="1" applyFont="1" applyFill="1" applyBorder="1"/>
    <xf numFmtId="165" fontId="47" fillId="0" borderId="0" xfId="0" applyNumberFormat="1" applyFont="1" applyBorder="1"/>
    <xf numFmtId="165" fontId="47" fillId="0" borderId="0" xfId="0" applyNumberFormat="1" applyFont="1" applyFill="1" applyBorder="1" applyAlignment="1">
      <alignment horizontal="right" vertical="center"/>
    </xf>
    <xf numFmtId="165" fontId="5" fillId="0" borderId="65" xfId="0" applyNumberFormat="1" applyFont="1" applyBorder="1" applyAlignment="1">
      <alignment horizontal="center" vertical="center"/>
    </xf>
    <xf numFmtId="165" fontId="19" fillId="0" borderId="62" xfId="0" applyNumberFormat="1" applyFont="1" applyBorder="1" applyAlignment="1">
      <alignment horizontal="center" vertical="center" wrapText="1"/>
    </xf>
    <xf numFmtId="165" fontId="19" fillId="0" borderId="88"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6" xfId="0" applyNumberFormat="1" applyFont="1" applyBorder="1" applyAlignment="1">
      <alignment horizontal="center" vertical="center" wrapText="1"/>
    </xf>
    <xf numFmtId="165" fontId="19" fillId="0" borderId="49" xfId="0" applyNumberFormat="1" applyFont="1" applyBorder="1" applyAlignment="1">
      <alignment horizontal="center" vertical="center" wrapText="1"/>
    </xf>
    <xf numFmtId="165" fontId="19" fillId="0" borderId="102" xfId="0" applyNumberFormat="1" applyFont="1" applyBorder="1" applyAlignment="1">
      <alignment horizontal="center" vertical="center" wrapText="1"/>
    </xf>
    <xf numFmtId="165" fontId="44" fillId="0" borderId="62" xfId="0" applyNumberFormat="1" applyFont="1" applyBorder="1" applyAlignment="1">
      <alignment horizontal="center" vertical="center"/>
    </xf>
    <xf numFmtId="165" fontId="44" fillId="0" borderId="88" xfId="0" applyNumberFormat="1" applyFont="1" applyBorder="1" applyAlignment="1">
      <alignment horizontal="center" vertical="center"/>
    </xf>
    <xf numFmtId="165" fontId="5" fillId="0" borderId="88" xfId="0" applyNumberFormat="1" applyFont="1" applyBorder="1" applyAlignment="1">
      <alignment horizontal="center" vertical="top"/>
    </xf>
    <xf numFmtId="165" fontId="5" fillId="0" borderId="40" xfId="0" applyNumberFormat="1" applyFont="1" applyBorder="1" applyAlignment="1">
      <alignment horizontal="center" vertical="top"/>
    </xf>
    <xf numFmtId="165" fontId="5" fillId="0" borderId="65" xfId="0" applyNumberFormat="1" applyFont="1" applyBorder="1" applyAlignment="1">
      <alignment horizontal="center" vertical="top"/>
    </xf>
    <xf numFmtId="165" fontId="0" fillId="0" borderId="62" xfId="0" applyNumberFormat="1" applyFont="1" applyBorder="1" applyAlignment="1">
      <alignment horizontal="center" vertical="center" wrapText="1"/>
    </xf>
    <xf numFmtId="165" fontId="0" fillId="0" borderId="88" xfId="0" applyNumberFormat="1" applyFont="1" applyBorder="1" applyAlignment="1">
      <alignment horizontal="center" vertical="center" wrapText="1"/>
    </xf>
    <xf numFmtId="165" fontId="0" fillId="0" borderId="40" xfId="0" applyNumberFormat="1" applyFont="1" applyBorder="1" applyAlignment="1">
      <alignment horizontal="center" vertical="center" wrapText="1"/>
    </xf>
    <xf numFmtId="165" fontId="0" fillId="0" borderId="62" xfId="0" applyNumberFormat="1" applyFont="1" applyFill="1" applyBorder="1" applyAlignment="1">
      <alignment horizontal="center" vertical="center" wrapText="1"/>
    </xf>
    <xf numFmtId="165" fontId="0" fillId="0" borderId="88" xfId="0" applyNumberFormat="1" applyFont="1" applyFill="1" applyBorder="1" applyAlignment="1">
      <alignment horizontal="center" vertical="center" wrapText="1"/>
    </xf>
    <xf numFmtId="165" fontId="0" fillId="0" borderId="65" xfId="0" applyNumberFormat="1" applyFont="1" applyFill="1" applyBorder="1" applyAlignment="1">
      <alignment horizontal="center" vertical="center" wrapText="1"/>
    </xf>
    <xf numFmtId="165" fontId="0" fillId="0" borderId="65" xfId="0" applyNumberFormat="1" applyFont="1" applyBorder="1" applyAlignment="1">
      <alignment horizontal="center" vertical="center" wrapText="1"/>
    </xf>
    <xf numFmtId="165" fontId="0" fillId="0" borderId="88" xfId="0" applyNumberFormat="1" applyFont="1" applyBorder="1" applyAlignment="1">
      <alignment horizontal="center" vertical="top" wrapText="1"/>
    </xf>
    <xf numFmtId="165" fontId="0" fillId="0" borderId="40" xfId="0" applyNumberFormat="1" applyFont="1" applyBorder="1" applyAlignment="1">
      <alignment horizontal="center" vertical="top" wrapText="1"/>
    </xf>
    <xf numFmtId="165" fontId="0" fillId="0" borderId="40" xfId="0" applyNumberFormat="1" applyFont="1" applyFill="1" applyBorder="1" applyAlignment="1">
      <alignment horizontal="center" vertical="center" wrapText="1"/>
    </xf>
    <xf numFmtId="165" fontId="0" fillId="0" borderId="65" xfId="0" applyNumberFormat="1" applyFont="1" applyBorder="1" applyAlignment="1">
      <alignment horizontal="center" vertical="top" wrapText="1"/>
    </xf>
    <xf numFmtId="165" fontId="31" fillId="0" borderId="62" xfId="0" applyNumberFormat="1" applyFont="1" applyBorder="1" applyAlignment="1">
      <alignment horizontal="center" vertical="center" wrapText="1"/>
    </xf>
    <xf numFmtId="165" fontId="31" fillId="0" borderId="88" xfId="0" applyNumberFormat="1" applyFont="1" applyBorder="1" applyAlignment="1">
      <alignment horizontal="center" vertical="center" wrapText="1"/>
    </xf>
    <xf numFmtId="165" fontId="5" fillId="0" borderId="88" xfId="0" applyNumberFormat="1" applyFont="1" applyBorder="1" applyAlignment="1">
      <alignment horizontal="center" vertical="top" wrapText="1"/>
    </xf>
    <xf numFmtId="165" fontId="5" fillId="0" borderId="65" xfId="0" applyNumberFormat="1" applyFont="1" applyBorder="1" applyAlignment="1">
      <alignment horizontal="center" vertical="top" wrapText="1"/>
    </xf>
    <xf numFmtId="165" fontId="44" fillId="0" borderId="62" xfId="0" applyNumberFormat="1" applyFont="1" applyBorder="1" applyAlignment="1">
      <alignment horizontal="center" vertical="center" wrapText="1"/>
    </xf>
    <xf numFmtId="165" fontId="44" fillId="0" borderId="88" xfId="0" applyNumberFormat="1" applyFont="1" applyBorder="1" applyAlignment="1">
      <alignment horizontal="center" vertical="center" wrapText="1"/>
    </xf>
    <xf numFmtId="165" fontId="5" fillId="0" borderId="40" xfId="0" applyNumberFormat="1" applyFont="1" applyBorder="1" applyAlignment="1">
      <alignment horizontal="center" vertical="top" wrapText="1"/>
    </xf>
    <xf numFmtId="165" fontId="19" fillId="0" borderId="65" xfId="0" applyNumberFormat="1" applyFont="1" applyBorder="1" applyAlignment="1">
      <alignment horizontal="center" vertical="center" wrapText="1"/>
    </xf>
    <xf numFmtId="165" fontId="5" fillId="0" borderId="63" xfId="0" applyNumberFormat="1" applyFont="1" applyBorder="1" applyAlignment="1">
      <alignment horizontal="center" vertical="center"/>
    </xf>
    <xf numFmtId="165" fontId="5" fillId="0" borderId="89" xfId="0" applyNumberFormat="1" applyFont="1" applyBorder="1" applyAlignment="1">
      <alignment horizontal="center" vertical="center"/>
    </xf>
    <xf numFmtId="165" fontId="5" fillId="0" borderId="66" xfId="0" applyNumberFormat="1" applyFont="1" applyBorder="1" applyAlignment="1">
      <alignment horizontal="center" vertical="center"/>
    </xf>
    <xf numFmtId="165" fontId="5" fillId="0" borderId="45" xfId="0" applyNumberFormat="1" applyFont="1" applyBorder="1" applyAlignment="1">
      <alignment horizontal="center" vertical="center"/>
    </xf>
    <xf numFmtId="165" fontId="5" fillId="0" borderId="131" xfId="0" applyNumberFormat="1" applyFont="1" applyBorder="1" applyAlignment="1">
      <alignment horizontal="center" vertical="center" wrapText="1"/>
    </xf>
    <xf numFmtId="165" fontId="5" fillId="0" borderId="132" xfId="0" applyNumberFormat="1" applyFont="1" applyBorder="1" applyAlignment="1">
      <alignment horizontal="center" vertical="center" wrapText="1"/>
    </xf>
    <xf numFmtId="165" fontId="5" fillId="0" borderId="133" xfId="0" applyNumberFormat="1" applyFont="1" applyBorder="1" applyAlignment="1">
      <alignment horizontal="center" vertical="center" wrapText="1"/>
    </xf>
    <xf numFmtId="165" fontId="5" fillId="0" borderId="134" xfId="0" applyNumberFormat="1" applyFont="1" applyBorder="1" applyAlignment="1">
      <alignment horizontal="center" vertical="center" wrapText="1"/>
    </xf>
    <xf numFmtId="165" fontId="13" fillId="0" borderId="62" xfId="0" applyNumberFormat="1" applyFont="1" applyBorder="1" applyAlignment="1">
      <alignment horizontal="center" vertical="center" wrapText="1"/>
    </xf>
    <xf numFmtId="165" fontId="13" fillId="0" borderId="88" xfId="0" applyNumberFormat="1" applyFont="1" applyBorder="1" applyAlignment="1">
      <alignment horizontal="center" vertical="center" wrapText="1"/>
    </xf>
    <xf numFmtId="165" fontId="13" fillId="0" borderId="65" xfId="0" applyNumberFormat="1" applyFont="1" applyBorder="1" applyAlignment="1">
      <alignment horizontal="center" vertical="center" wrapText="1"/>
    </xf>
    <xf numFmtId="165" fontId="5" fillId="0" borderId="88" xfId="0" applyNumberFormat="1" applyFont="1" applyBorder="1" applyAlignment="1">
      <alignment horizontal="center" vertical="center" wrapText="1"/>
    </xf>
    <xf numFmtId="165" fontId="44" fillId="0" borderId="90" xfId="0" applyNumberFormat="1" applyFont="1" applyBorder="1" applyAlignment="1">
      <alignment horizontal="center" vertical="center"/>
    </xf>
    <xf numFmtId="165" fontId="5" fillId="0" borderId="62" xfId="0" applyNumberFormat="1" applyFont="1" applyBorder="1" applyAlignment="1">
      <alignment horizontal="center" vertical="center"/>
    </xf>
    <xf numFmtId="165" fontId="5" fillId="0" borderId="65" xfId="0" applyNumberFormat="1" applyFont="1" applyBorder="1" applyAlignment="1">
      <alignment horizontal="center" vertical="center"/>
    </xf>
    <xf numFmtId="165" fontId="31" fillId="0" borderId="135" xfId="0" applyNumberFormat="1" applyFont="1" applyBorder="1" applyAlignment="1">
      <alignment horizontal="center" vertical="center" wrapText="1"/>
    </xf>
    <xf numFmtId="165" fontId="31" fillId="0" borderId="136" xfId="0" applyNumberFormat="1" applyFont="1" applyBorder="1" applyAlignment="1">
      <alignment horizontal="center" vertical="center" wrapText="1"/>
    </xf>
    <xf numFmtId="165" fontId="5" fillId="0" borderId="136" xfId="0" applyNumberFormat="1" applyFont="1" applyBorder="1" applyAlignment="1">
      <alignment horizontal="center" vertical="top" wrapText="1"/>
    </xf>
    <xf numFmtId="165" fontId="5" fillId="0" borderId="137" xfId="0" applyNumberFormat="1" applyFont="1" applyBorder="1" applyAlignment="1">
      <alignment horizontal="center" vertical="top" wrapText="1"/>
    </xf>
    <xf numFmtId="165" fontId="44" fillId="0" borderId="63" xfId="0" applyNumberFormat="1" applyFont="1" applyBorder="1" applyAlignment="1">
      <alignment horizontal="center" vertical="center"/>
    </xf>
    <xf numFmtId="165" fontId="44" fillId="0" borderId="89" xfId="0" applyNumberFormat="1" applyFont="1" applyBorder="1" applyAlignment="1">
      <alignment horizontal="center" vertical="center"/>
    </xf>
    <xf numFmtId="165" fontId="44" fillId="0" borderId="13" xfId="0" applyNumberFormat="1" applyFont="1" applyBorder="1" applyAlignment="1">
      <alignment horizontal="center" vertical="center" wrapText="1"/>
    </xf>
    <xf numFmtId="165" fontId="5" fillId="0" borderId="13" xfId="0" applyNumberFormat="1" applyFont="1" applyBorder="1" applyAlignment="1">
      <alignment horizontal="center" vertical="top" wrapText="1"/>
    </xf>
    <xf numFmtId="165" fontId="5" fillId="0" borderId="37" xfId="0" applyNumberFormat="1" applyFont="1" applyBorder="1" applyAlignment="1">
      <alignment horizontal="center" vertical="top" wrapText="1"/>
    </xf>
    <xf numFmtId="165" fontId="13" fillId="0" borderId="43" xfId="0" applyNumberFormat="1" applyFont="1" applyBorder="1" applyAlignment="1">
      <alignment horizontal="center" vertical="center" wrapText="1"/>
    </xf>
    <xf numFmtId="165" fontId="19" fillId="0" borderId="43" xfId="0" applyNumberFormat="1" applyFont="1" applyBorder="1" applyAlignment="1">
      <alignment horizontal="center" vertical="center" wrapText="1"/>
    </xf>
    <xf numFmtId="165" fontId="39" fillId="0" borderId="43" xfId="0" applyNumberFormat="1" applyFont="1" applyBorder="1" applyAlignment="1">
      <alignment horizontal="center" vertical="center"/>
    </xf>
    <xf numFmtId="165" fontId="39" fillId="0" borderId="88" xfId="0" applyNumberFormat="1" applyFont="1" applyBorder="1" applyAlignment="1">
      <alignment horizontal="center" vertical="center"/>
    </xf>
    <xf numFmtId="166" fontId="5" fillId="0" borderId="43" xfId="2" applyNumberFormat="1" applyFont="1" applyFill="1" applyBorder="1" applyAlignment="1">
      <alignment horizontal="center" vertical="center" wrapText="1"/>
    </xf>
    <xf numFmtId="166" fontId="5" fillId="0" borderId="88" xfId="2" applyNumberFormat="1" applyFont="1" applyFill="1" applyBorder="1" applyAlignment="1">
      <alignment horizontal="center" vertical="center" wrapText="1"/>
    </xf>
    <xf numFmtId="166" fontId="5" fillId="0" borderId="65" xfId="2" applyNumberFormat="1" applyFont="1" applyFill="1" applyBorder="1" applyAlignment="1">
      <alignment horizontal="center" vertical="center" wrapText="1"/>
    </xf>
    <xf numFmtId="165" fontId="0" fillId="0" borderId="8" xfId="0" applyNumberFormat="1" applyBorder="1" applyAlignment="1">
      <alignment horizontal="center" vertical="center" wrapText="1"/>
    </xf>
    <xf numFmtId="165" fontId="0" fillId="0" borderId="10" xfId="0" applyNumberFormat="1" applyBorder="1" applyAlignment="1">
      <alignment horizontal="center" vertical="center" wrapText="1"/>
    </xf>
    <xf numFmtId="49" fontId="5" fillId="0" borderId="43" xfId="0" applyNumberFormat="1" applyFont="1" applyBorder="1" applyAlignment="1">
      <alignment horizontal="center" vertical="center" wrapText="1"/>
    </xf>
    <xf numFmtId="49" fontId="5" fillId="0" borderId="88"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165" fontId="13" fillId="0" borderId="88" xfId="0" applyNumberFormat="1" applyFont="1" applyBorder="1" applyAlignment="1">
      <alignment horizontal="center" vertical="center"/>
    </xf>
    <xf numFmtId="165" fontId="13" fillId="0" borderId="40" xfId="0" applyNumberFormat="1" applyFont="1" applyBorder="1" applyAlignment="1">
      <alignment horizontal="center" vertical="center"/>
    </xf>
    <xf numFmtId="165" fontId="13" fillId="0" borderId="119" xfId="0" applyNumberFormat="1" applyFont="1" applyBorder="1" applyAlignment="1">
      <alignment horizontal="center" vertical="center"/>
    </xf>
    <xf numFmtId="165" fontId="5" fillId="0" borderId="89" xfId="0" applyNumberFormat="1" applyFont="1" applyBorder="1" applyAlignment="1">
      <alignment horizontal="center" vertical="center" wrapText="1"/>
    </xf>
    <xf numFmtId="165" fontId="5" fillId="0" borderId="66" xfId="0" applyNumberFormat="1" applyFont="1" applyBorder="1" applyAlignment="1">
      <alignment horizontal="center" vertical="center" wrapText="1"/>
    </xf>
    <xf numFmtId="165" fontId="5" fillId="0" borderId="45" xfId="0" applyNumberFormat="1" applyFont="1" applyBorder="1" applyAlignment="1">
      <alignment horizontal="center" vertical="center" wrapText="1"/>
    </xf>
    <xf numFmtId="165" fontId="5" fillId="0" borderId="88" xfId="0" applyNumberFormat="1" applyFont="1" applyBorder="1" applyAlignment="1">
      <alignment horizontal="center" vertical="center"/>
    </xf>
    <xf numFmtId="165" fontId="5" fillId="0" borderId="40" xfId="0" applyNumberFormat="1" applyFont="1" applyBorder="1" applyAlignment="1">
      <alignment horizontal="center" vertical="center"/>
    </xf>
    <xf numFmtId="0" fontId="1" fillId="0" borderId="46" xfId="0" applyFont="1" applyFill="1" applyBorder="1" applyAlignment="1">
      <alignment horizontal="left"/>
    </xf>
    <xf numFmtId="0" fontId="1" fillId="0" borderId="31" xfId="0" applyFont="1" applyFill="1" applyBorder="1" applyAlignment="1">
      <alignment horizontal="left"/>
    </xf>
    <xf numFmtId="165" fontId="19" fillId="0" borderId="62" xfId="0" applyNumberFormat="1" applyFont="1" applyBorder="1" applyAlignment="1">
      <alignment horizontal="center" vertical="center" wrapText="1"/>
    </xf>
    <xf numFmtId="165" fontId="0" fillId="0" borderId="88" xfId="0" applyNumberFormat="1" applyFont="1" applyBorder="1" applyAlignment="1">
      <alignment horizontal="center" vertical="center" wrapText="1"/>
    </xf>
    <xf numFmtId="165" fontId="0" fillId="0" borderId="40" xfId="0" applyNumberFormat="1" applyFont="1" applyBorder="1" applyAlignment="1">
      <alignment horizontal="center" vertical="center" wrapText="1"/>
    </xf>
    <xf numFmtId="165" fontId="0" fillId="0" borderId="63" xfId="0" applyNumberFormat="1" applyFont="1" applyBorder="1" applyAlignment="1">
      <alignment horizontal="center" vertical="center" wrapText="1"/>
    </xf>
    <xf numFmtId="165" fontId="0" fillId="0" borderId="89" xfId="0" applyNumberFormat="1" applyFont="1" applyBorder="1" applyAlignment="1">
      <alignment horizontal="center" vertical="center" wrapText="1"/>
    </xf>
    <xf numFmtId="165" fontId="0" fillId="0" borderId="45" xfId="0" applyNumberFormat="1" applyFont="1" applyBorder="1" applyAlignment="1">
      <alignment horizontal="center" vertical="center" wrapText="1"/>
    </xf>
    <xf numFmtId="165" fontId="0" fillId="0" borderId="66" xfId="0" applyNumberFormat="1" applyFont="1" applyBorder="1" applyAlignment="1">
      <alignment horizontal="center" vertical="center" wrapText="1"/>
    </xf>
    <xf numFmtId="165" fontId="0" fillId="0" borderId="65" xfId="0" applyNumberFormat="1" applyFont="1" applyBorder="1" applyAlignment="1">
      <alignment horizontal="center" vertical="center" wrapText="1"/>
    </xf>
    <xf numFmtId="165" fontId="9" fillId="0" borderId="62" xfId="0" applyNumberFormat="1" applyFont="1" applyBorder="1" applyAlignment="1">
      <alignment horizontal="center" vertical="center" wrapText="1"/>
    </xf>
    <xf numFmtId="165" fontId="9" fillId="0" borderId="65" xfId="0" applyNumberFormat="1" applyFont="1" applyBorder="1" applyAlignment="1">
      <alignment horizontal="center" vertical="center" wrapText="1"/>
    </xf>
    <xf numFmtId="0" fontId="0" fillId="0" borderId="0" xfId="0" applyAlignment="1">
      <alignment horizontal="center"/>
    </xf>
    <xf numFmtId="165" fontId="5" fillId="0" borderId="62" xfId="0" applyNumberFormat="1" applyFont="1" applyBorder="1" applyAlignment="1">
      <alignment horizontal="center" vertical="center" wrapText="1"/>
    </xf>
    <xf numFmtId="165" fontId="5" fillId="0" borderId="62" xfId="0" applyNumberFormat="1" applyFont="1" applyBorder="1" applyAlignment="1">
      <alignment horizontal="center" vertical="center"/>
    </xf>
    <xf numFmtId="165" fontId="5" fillId="0" borderId="65" xfId="0" applyNumberFormat="1" applyFont="1" applyBorder="1" applyAlignment="1">
      <alignment horizontal="center" vertical="center"/>
    </xf>
    <xf numFmtId="0" fontId="3" fillId="2" borderId="4" xfId="0" applyFont="1" applyFill="1" applyBorder="1" applyAlignment="1">
      <alignment horizontal="left" vertical="center"/>
    </xf>
    <xf numFmtId="165" fontId="9" fillId="0" borderId="88" xfId="0" applyNumberFormat="1" applyFont="1" applyBorder="1" applyAlignment="1">
      <alignment horizontal="center" vertical="center" wrapText="1"/>
    </xf>
    <xf numFmtId="165" fontId="9" fillId="0" borderId="40" xfId="0" applyNumberFormat="1" applyFont="1" applyBorder="1" applyAlignment="1">
      <alignment horizontal="center" vertical="center" wrapText="1"/>
    </xf>
    <xf numFmtId="165" fontId="5" fillId="0" borderId="88" xfId="0" applyNumberFormat="1" applyFont="1" applyBorder="1" applyAlignment="1">
      <alignment horizontal="center" vertical="center"/>
    </xf>
    <xf numFmtId="165" fontId="5" fillId="0" borderId="40" xfId="0" applyNumberFormat="1" applyFont="1" applyBorder="1" applyAlignment="1">
      <alignment horizontal="center" vertical="center"/>
    </xf>
    <xf numFmtId="0" fontId="3" fillId="2" borderId="7" xfId="0" applyFont="1" applyFill="1" applyBorder="1" applyAlignment="1">
      <alignment horizontal="left" vertical="center"/>
    </xf>
    <xf numFmtId="165" fontId="5" fillId="0" borderId="40" xfId="0" applyNumberFormat="1" applyFont="1" applyBorder="1" applyAlignment="1">
      <alignment horizontal="center" vertical="center" wrapText="1"/>
    </xf>
    <xf numFmtId="0" fontId="5" fillId="0" borderId="0" xfId="0" applyNumberFormat="1" applyFont="1" applyBorder="1" applyAlignment="1">
      <alignment vertical="center"/>
    </xf>
    <xf numFmtId="0" fontId="0" fillId="0" borderId="0" xfId="0" applyNumberFormat="1" applyAlignment="1">
      <alignment horizontal="center" vertical="center" wrapText="1"/>
    </xf>
    <xf numFmtId="0" fontId="5" fillId="0" borderId="0" xfId="0" applyNumberFormat="1" applyFont="1" applyAlignment="1">
      <alignment vertical="center"/>
    </xf>
    <xf numFmtId="165" fontId="0" fillId="0" borderId="43" xfId="0" applyNumberFormat="1" applyBorder="1" applyAlignment="1">
      <alignment horizontal="center" vertical="center" wrapText="1"/>
    </xf>
    <xf numFmtId="0" fontId="5" fillId="0" borderId="0" xfId="0" applyNumberFormat="1" applyFont="1" applyFill="1" applyBorder="1" applyAlignment="1">
      <alignment vertical="center"/>
    </xf>
    <xf numFmtId="0" fontId="0" fillId="0" borderId="0" xfId="0" applyNumberFormat="1" applyFont="1" applyFill="1" applyBorder="1" applyAlignment="1">
      <alignment horizontal="right"/>
    </xf>
    <xf numFmtId="0" fontId="0" fillId="0" borderId="0" xfId="0" applyNumberFormat="1" applyFont="1" applyFill="1" applyBorder="1"/>
    <xf numFmtId="0" fontId="0" fillId="0" borderId="0" xfId="0" applyNumberFormat="1" applyFont="1"/>
    <xf numFmtId="0" fontId="0" fillId="0" borderId="0" xfId="0" applyNumberFormat="1" applyFont="1" applyFill="1" applyBorder="1" applyAlignment="1">
      <alignment vertical="center"/>
    </xf>
    <xf numFmtId="165" fontId="41" fillId="0" borderId="83" xfId="0" applyNumberFormat="1" applyFont="1" applyBorder="1" applyAlignment="1">
      <alignment horizontal="center" vertical="center" wrapText="1"/>
    </xf>
    <xf numFmtId="165" fontId="39" fillId="0" borderId="62" xfId="0" applyNumberFormat="1" applyFont="1" applyBorder="1" applyAlignment="1">
      <alignment horizontal="center" vertical="center" wrapText="1"/>
    </xf>
    <xf numFmtId="165" fontId="19" fillId="0" borderId="90" xfId="0" applyNumberFormat="1" applyFont="1" applyBorder="1" applyAlignment="1">
      <alignment horizontal="center" vertical="center" wrapText="1"/>
    </xf>
    <xf numFmtId="0" fontId="49" fillId="4" borderId="0" xfId="3" applyFont="1" applyFill="1" applyAlignment="1" applyProtection="1"/>
    <xf numFmtId="0" fontId="18" fillId="4" borderId="0" xfId="0" applyFont="1" applyFill="1" applyAlignment="1"/>
    <xf numFmtId="0" fontId="7" fillId="4" borderId="0" xfId="0" applyFont="1" applyFill="1" applyBorder="1" applyAlignment="1">
      <alignment horizontal="center" vertical="center"/>
    </xf>
    <xf numFmtId="0" fontId="0" fillId="4" borderId="0" xfId="0" applyFill="1" applyAlignment="1">
      <alignment horizontal="center"/>
    </xf>
    <xf numFmtId="0" fontId="27" fillId="0" borderId="0" xfId="0" applyFont="1" applyBorder="1" applyAlignment="1">
      <alignment horizontal="center" vertical="center"/>
    </xf>
    <xf numFmtId="0" fontId="18" fillId="0" borderId="49" xfId="0" applyFont="1" applyFill="1" applyBorder="1" applyAlignment="1">
      <alignment horizontal="left" vertical="center"/>
    </xf>
    <xf numFmtId="0" fontId="18" fillId="0" borderId="0" xfId="0" applyFont="1" applyFill="1" applyBorder="1" applyAlignment="1">
      <alignment horizontal="left" vertical="center"/>
    </xf>
    <xf numFmtId="0" fontId="26" fillId="0" borderId="49" xfId="0" applyFont="1" applyBorder="1" applyAlignment="1">
      <alignment horizontal="left" vertical="center"/>
    </xf>
    <xf numFmtId="0" fontId="26" fillId="0" borderId="0" xfId="0" applyFont="1" applyBorder="1" applyAlignment="1">
      <alignment horizontal="left" vertical="center"/>
    </xf>
    <xf numFmtId="1" fontId="18" fillId="0" borderId="38" xfId="0" applyNumberFormat="1" applyFont="1" applyFill="1" applyBorder="1" applyAlignment="1">
      <alignment horizontal="center" vertical="center"/>
    </xf>
    <xf numFmtId="1" fontId="18" fillId="0" borderId="41" xfId="0" applyNumberFormat="1" applyFont="1" applyFill="1" applyBorder="1" applyAlignment="1">
      <alignment horizontal="center" vertical="center"/>
    </xf>
    <xf numFmtId="0" fontId="18" fillId="0" borderId="38" xfId="0" applyFont="1" applyFill="1" applyBorder="1" applyAlignment="1">
      <alignment horizontal="center" vertical="center"/>
    </xf>
    <xf numFmtId="0" fontId="26" fillId="0" borderId="48" xfId="0" applyFont="1" applyBorder="1" applyAlignment="1">
      <alignment horizontal="left" vertical="center"/>
    </xf>
    <xf numFmtId="0" fontId="26" fillId="0" borderId="4" xfId="0" applyFont="1" applyBorder="1" applyAlignment="1">
      <alignment horizontal="left" vertical="center"/>
    </xf>
    <xf numFmtId="0" fontId="28" fillId="7" borderId="46" xfId="0" applyFont="1" applyFill="1" applyBorder="1" applyAlignment="1">
      <alignment horizontal="center" vertical="center"/>
    </xf>
    <xf numFmtId="0" fontId="28" fillId="7" borderId="31" xfId="0" applyFont="1" applyFill="1" applyBorder="1" applyAlignment="1">
      <alignment horizontal="center" vertical="center"/>
    </xf>
    <xf numFmtId="0" fontId="28" fillId="7" borderId="47" xfId="0" applyFont="1" applyFill="1" applyBorder="1" applyAlignment="1">
      <alignment horizontal="center" vertical="center"/>
    </xf>
    <xf numFmtId="0" fontId="18" fillId="0" borderId="48" xfId="0" applyFont="1" applyFill="1" applyBorder="1" applyAlignment="1">
      <alignment horizontal="left" vertical="center"/>
    </xf>
    <xf numFmtId="0" fontId="18" fillId="0" borderId="4" xfId="0" applyFont="1" applyFill="1" applyBorder="1" applyAlignment="1">
      <alignment horizontal="left" vertical="center"/>
    </xf>
    <xf numFmtId="0" fontId="27" fillId="0" borderId="4" xfId="0" applyFont="1" applyBorder="1" applyAlignment="1">
      <alignment horizontal="center" vertical="center"/>
    </xf>
    <xf numFmtId="0" fontId="18" fillId="0" borderId="49"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8" xfId="0" applyFont="1" applyFill="1" applyBorder="1" applyAlignment="1">
      <alignment horizontal="left" vertical="center" wrapText="1"/>
    </xf>
    <xf numFmtId="0" fontId="18" fillId="0" borderId="4" xfId="0" applyFont="1" applyFill="1" applyBorder="1" applyAlignment="1">
      <alignment horizontal="left" vertical="center" wrapText="1"/>
    </xf>
    <xf numFmtId="0" fontId="18" fillId="0" borderId="38" xfId="0" applyFont="1" applyBorder="1" applyAlignment="1">
      <alignment horizontal="center" vertical="center"/>
    </xf>
    <xf numFmtId="0" fontId="17" fillId="3" borderId="46" xfId="0" applyFont="1" applyFill="1" applyBorder="1" applyAlignment="1">
      <alignment horizontal="center"/>
    </xf>
    <xf numFmtId="0" fontId="17" fillId="3" borderId="31" xfId="0" applyFont="1" applyFill="1" applyBorder="1" applyAlignment="1">
      <alignment horizontal="center"/>
    </xf>
    <xf numFmtId="0" fontId="17" fillId="3" borderId="47" xfId="0" applyFont="1" applyFill="1" applyBorder="1" applyAlignment="1">
      <alignment horizontal="center"/>
    </xf>
    <xf numFmtId="165" fontId="1" fillId="0" borderId="36" xfId="0" applyNumberFormat="1" applyFont="1" applyFill="1" applyBorder="1" applyAlignment="1">
      <alignment horizontal="center" vertical="center"/>
    </xf>
    <xf numFmtId="165" fontId="1" fillId="0" borderId="31" xfId="0" applyNumberFormat="1" applyFont="1" applyFill="1" applyBorder="1" applyAlignment="1">
      <alignment horizontal="center" vertical="center"/>
    </xf>
    <xf numFmtId="165" fontId="1" fillId="0" borderId="83" xfId="0" applyNumberFormat="1" applyFont="1" applyFill="1" applyBorder="1" applyAlignment="1">
      <alignment horizontal="center" vertical="center"/>
    </xf>
    <xf numFmtId="0" fontId="0" fillId="0" borderId="60" xfId="0" applyFill="1" applyBorder="1" applyAlignment="1">
      <alignment horizontal="center" wrapText="1"/>
    </xf>
    <xf numFmtId="0" fontId="0" fillId="0" borderId="61" xfId="0" applyFont="1" applyFill="1" applyBorder="1" applyAlignment="1">
      <alignment horizontal="center" wrapText="1"/>
    </xf>
    <xf numFmtId="0" fontId="0" fillId="0" borderId="69" xfId="0" applyFont="1" applyFill="1" applyBorder="1" applyAlignment="1">
      <alignment horizontal="center" wrapText="1"/>
    </xf>
    <xf numFmtId="0" fontId="0" fillId="0" borderId="32" xfId="0" applyFont="1" applyFill="1" applyBorder="1" applyAlignment="1">
      <alignment horizontal="center" wrapText="1"/>
    </xf>
    <xf numFmtId="0" fontId="0" fillId="0" borderId="14" xfId="0" applyFont="1" applyFill="1" applyBorder="1" applyAlignment="1">
      <alignment horizontal="center" wrapText="1"/>
    </xf>
    <xf numFmtId="0" fontId="0" fillId="0" borderId="37" xfId="0" applyFont="1" applyFill="1" applyBorder="1" applyAlignment="1">
      <alignment horizontal="center" wrapText="1"/>
    </xf>
    <xf numFmtId="0" fontId="10" fillId="3" borderId="60" xfId="0" applyFont="1" applyFill="1" applyBorder="1" applyAlignment="1">
      <alignment horizontal="center"/>
    </xf>
    <xf numFmtId="0" fontId="10" fillId="3" borderId="61" xfId="0" applyFont="1" applyFill="1" applyBorder="1" applyAlignment="1">
      <alignment horizontal="center"/>
    </xf>
    <xf numFmtId="0" fontId="10" fillId="3" borderId="69" xfId="0" applyFont="1" applyFill="1" applyBorder="1" applyAlignment="1">
      <alignment horizontal="center"/>
    </xf>
    <xf numFmtId="0" fontId="10" fillId="3" borderId="2" xfId="0" applyFont="1" applyFill="1" applyBorder="1" applyAlignment="1">
      <alignment horizontal="center"/>
    </xf>
    <xf numFmtId="0" fontId="10" fillId="3" borderId="3" xfId="0" applyFont="1" applyFill="1" applyBorder="1" applyAlignment="1">
      <alignment horizontal="center"/>
    </xf>
    <xf numFmtId="0" fontId="10" fillId="3" borderId="39" xfId="0" applyFont="1" applyFill="1" applyBorder="1" applyAlignment="1">
      <alignment horizontal="center"/>
    </xf>
    <xf numFmtId="165" fontId="20" fillId="3" borderId="2" xfId="0" applyNumberFormat="1" applyFont="1" applyFill="1" applyBorder="1" applyAlignment="1">
      <alignment horizontal="center" vertical="center"/>
    </xf>
    <xf numFmtId="165" fontId="20" fillId="3" borderId="3" xfId="0" applyNumberFormat="1" applyFont="1" applyFill="1" applyBorder="1" applyAlignment="1">
      <alignment horizontal="center" vertical="center"/>
    </xf>
    <xf numFmtId="165" fontId="20" fillId="3" borderId="39" xfId="0" applyNumberFormat="1" applyFont="1" applyFill="1" applyBorder="1" applyAlignment="1">
      <alignment horizontal="center" vertical="center"/>
    </xf>
    <xf numFmtId="0" fontId="0" fillId="0" borderId="36"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32" xfId="0" applyFont="1" applyFill="1" applyBorder="1" applyAlignment="1">
      <alignment horizontal="center" vertical="center" wrapText="1"/>
    </xf>
    <xf numFmtId="0" fontId="0" fillId="0" borderId="14" xfId="0" applyFont="1" applyFill="1" applyBorder="1" applyAlignment="1">
      <alignment horizontal="center" vertical="center" wrapText="1"/>
    </xf>
    <xf numFmtId="165" fontId="13" fillId="0" borderId="46" xfId="0" applyNumberFormat="1" applyFont="1" applyFill="1" applyBorder="1" applyAlignment="1">
      <alignment horizontal="center" vertical="center" wrapText="1"/>
    </xf>
    <xf numFmtId="165" fontId="13" fillId="0" borderId="31" xfId="0" applyNumberFormat="1" applyFont="1" applyFill="1" applyBorder="1" applyAlignment="1">
      <alignment horizontal="center" vertical="center" wrapText="1"/>
    </xf>
    <xf numFmtId="165" fontId="13" fillId="0" borderId="49" xfId="0" applyNumberFormat="1" applyFont="1" applyFill="1" applyBorder="1" applyAlignment="1">
      <alignment horizontal="center" vertical="center" wrapText="1"/>
    </xf>
    <xf numFmtId="165" fontId="13" fillId="0" borderId="0" xfId="0" applyNumberFormat="1" applyFont="1" applyFill="1" applyBorder="1" applyAlignment="1">
      <alignment horizontal="center" vertical="center" wrapText="1"/>
    </xf>
    <xf numFmtId="165" fontId="13" fillId="0" borderId="102" xfId="0" applyNumberFormat="1" applyFont="1" applyFill="1" applyBorder="1" applyAlignment="1">
      <alignment horizontal="center" vertical="center" wrapText="1"/>
    </xf>
    <xf numFmtId="165" fontId="13" fillId="0" borderId="14" xfId="0" applyNumberFormat="1" applyFont="1" applyFill="1" applyBorder="1" applyAlignment="1">
      <alignment horizontal="center" vertical="center" wrapText="1"/>
    </xf>
    <xf numFmtId="165" fontId="0" fillId="0" borderId="36" xfId="0" applyNumberFormat="1" applyFill="1" applyBorder="1" applyAlignment="1">
      <alignment horizontal="center" vertical="center" wrapText="1"/>
    </xf>
    <xf numFmtId="165" fontId="0" fillId="0" borderId="31" xfId="0" applyNumberFormat="1" applyFont="1" applyFill="1" applyBorder="1" applyAlignment="1">
      <alignment horizontal="center" vertical="center" wrapText="1"/>
    </xf>
    <xf numFmtId="165" fontId="0" fillId="0" borderId="12" xfId="0" applyNumberFormat="1" applyFont="1" applyFill="1" applyBorder="1" applyAlignment="1">
      <alignment horizontal="center" vertical="center" wrapText="1"/>
    </xf>
    <xf numFmtId="165" fontId="0" fillId="0" borderId="0" xfId="0" applyNumberFormat="1" applyFont="1" applyFill="1" applyBorder="1" applyAlignment="1">
      <alignment horizontal="center" vertical="center" wrapText="1"/>
    </xf>
    <xf numFmtId="165" fontId="0" fillId="0" borderId="32" xfId="0" applyNumberFormat="1" applyFont="1" applyFill="1" applyBorder="1" applyAlignment="1">
      <alignment horizontal="center" vertical="center" wrapText="1"/>
    </xf>
    <xf numFmtId="165" fontId="0" fillId="0" borderId="14" xfId="0" applyNumberFormat="1" applyFont="1" applyFill="1" applyBorder="1" applyAlignment="1">
      <alignment horizontal="center" vertical="center" wrapText="1"/>
    </xf>
    <xf numFmtId="165" fontId="1" fillId="0" borderId="36" xfId="0" applyNumberFormat="1" applyFont="1" applyFill="1" applyBorder="1" applyAlignment="1">
      <alignment horizontal="left" vertical="center"/>
    </xf>
    <xf numFmtId="165" fontId="1" fillId="0" borderId="31" xfId="0" applyNumberFormat="1" applyFont="1" applyFill="1" applyBorder="1" applyAlignment="1">
      <alignment horizontal="left" vertical="center"/>
    </xf>
    <xf numFmtId="165" fontId="1" fillId="0" borderId="47" xfId="0" applyNumberFormat="1" applyFont="1" applyFill="1" applyBorder="1" applyAlignment="1">
      <alignment horizontal="left" vertical="center"/>
    </xf>
    <xf numFmtId="0" fontId="1" fillId="0" borderId="46" xfId="0" applyFont="1" applyFill="1" applyBorder="1" applyAlignment="1">
      <alignment horizontal="left"/>
    </xf>
    <xf numFmtId="0" fontId="1" fillId="0" borderId="31" xfId="0" applyFont="1" applyFill="1" applyBorder="1" applyAlignment="1">
      <alignment horizontal="left"/>
    </xf>
    <xf numFmtId="0" fontId="1" fillId="0" borderId="47" xfId="0" applyFont="1" applyFill="1" applyBorder="1" applyAlignment="1">
      <alignment horizontal="left"/>
    </xf>
    <xf numFmtId="165" fontId="0" fillId="0" borderId="12" xfId="0" applyNumberFormat="1" applyFill="1" applyBorder="1" applyAlignment="1">
      <alignment horizontal="center" vertical="center" wrapText="1"/>
    </xf>
    <xf numFmtId="165" fontId="0" fillId="0" borderId="33" xfId="0" applyNumberFormat="1" applyFont="1" applyFill="1" applyBorder="1" applyAlignment="1">
      <alignment horizontal="center" vertical="center" wrapText="1"/>
    </xf>
    <xf numFmtId="165" fontId="0" fillId="0" borderId="4" xfId="0" applyNumberFormat="1" applyFont="1" applyFill="1" applyBorder="1" applyAlignment="1">
      <alignment horizontal="center" vertical="center" wrapText="1"/>
    </xf>
    <xf numFmtId="0" fontId="0" fillId="0" borderId="49" xfId="0" applyFill="1" applyBorder="1" applyAlignment="1">
      <alignment horizontal="center" vertical="center" wrapText="1"/>
    </xf>
    <xf numFmtId="0" fontId="0" fillId="0" borderId="0" xfId="0" applyFill="1" applyBorder="1" applyAlignment="1">
      <alignment horizontal="center" vertical="center" wrapText="1"/>
    </xf>
    <xf numFmtId="0" fontId="0" fillId="0" borderId="48" xfId="0" applyFill="1" applyBorder="1" applyAlignment="1">
      <alignment horizontal="center" vertical="center" wrapText="1"/>
    </xf>
    <xf numFmtId="0" fontId="0" fillId="0" borderId="4" xfId="0" applyFill="1" applyBorder="1" applyAlignment="1">
      <alignment horizontal="center" vertical="center" wrapText="1"/>
    </xf>
    <xf numFmtId="0" fontId="1" fillId="0" borderId="33" xfId="0" applyFont="1" applyFill="1" applyBorder="1" applyAlignment="1">
      <alignment horizontal="center" wrapText="1"/>
    </xf>
    <xf numFmtId="0" fontId="1" fillId="0" borderId="4" xfId="0" applyFont="1" applyFill="1" applyBorder="1" applyAlignment="1">
      <alignment horizontal="center" wrapText="1"/>
    </xf>
    <xf numFmtId="165" fontId="21" fillId="0" borderId="4" xfId="0" applyNumberFormat="1" applyFont="1" applyFill="1" applyBorder="1" applyAlignment="1">
      <alignment horizontal="center" vertical="center"/>
    </xf>
    <xf numFmtId="165" fontId="21" fillId="0" borderId="5" xfId="0" applyNumberFormat="1" applyFont="1" applyFill="1" applyBorder="1" applyAlignment="1">
      <alignment horizontal="center" vertical="center"/>
    </xf>
    <xf numFmtId="165" fontId="0" fillId="0" borderId="46" xfId="0" applyNumberFormat="1" applyFill="1" applyBorder="1" applyAlignment="1">
      <alignment horizontal="center" vertical="top" wrapText="1"/>
    </xf>
    <xf numFmtId="165" fontId="0" fillId="0" borderId="31" xfId="0" applyNumberFormat="1" applyFont="1" applyFill="1" applyBorder="1" applyAlignment="1">
      <alignment horizontal="center" vertical="top" wrapText="1"/>
    </xf>
    <xf numFmtId="165" fontId="0" fillId="0" borderId="49" xfId="0" applyNumberFormat="1" applyFont="1" applyFill="1" applyBorder="1" applyAlignment="1">
      <alignment horizontal="center" vertical="top" wrapText="1"/>
    </xf>
    <xf numFmtId="165" fontId="0" fillId="0" borderId="0" xfId="0" applyNumberFormat="1" applyFont="1" applyFill="1" applyBorder="1" applyAlignment="1">
      <alignment horizontal="center" vertical="top" wrapText="1"/>
    </xf>
    <xf numFmtId="165" fontId="0" fillId="0" borderId="46" xfId="0" applyNumberFormat="1" applyFill="1" applyBorder="1" applyAlignment="1">
      <alignment horizontal="center" vertical="center" wrapText="1"/>
    </xf>
    <xf numFmtId="165" fontId="0" fillId="0" borderId="49" xfId="0" applyNumberFormat="1" applyFont="1" applyFill="1" applyBorder="1" applyAlignment="1">
      <alignment horizontal="center" vertical="center" wrapText="1"/>
    </xf>
    <xf numFmtId="165" fontId="0" fillId="0" borderId="102" xfId="0" applyNumberFormat="1" applyFont="1" applyFill="1" applyBorder="1" applyAlignment="1">
      <alignment horizontal="center" vertical="center" wrapText="1"/>
    </xf>
    <xf numFmtId="165" fontId="0" fillId="0" borderId="102" xfId="0" applyNumberFormat="1" applyFont="1" applyFill="1" applyBorder="1" applyAlignment="1">
      <alignment horizontal="center" vertical="top" wrapText="1"/>
    </xf>
    <xf numFmtId="165" fontId="0" fillId="0" borderId="14" xfId="0" applyNumberFormat="1" applyFont="1" applyFill="1" applyBorder="1" applyAlignment="1">
      <alignment horizontal="center" vertical="top" wrapText="1"/>
    </xf>
    <xf numFmtId="165" fontId="19" fillId="0" borderId="49" xfId="0" applyNumberFormat="1" applyFont="1" applyFill="1" applyBorder="1" applyAlignment="1">
      <alignment horizontal="center" vertical="center" wrapText="1"/>
    </xf>
    <xf numFmtId="165" fontId="19" fillId="0" borderId="0" xfId="0" applyNumberFormat="1" applyFont="1" applyFill="1" applyBorder="1" applyAlignment="1">
      <alignment horizontal="center" vertical="center" wrapText="1"/>
    </xf>
    <xf numFmtId="0" fontId="0" fillId="0" borderId="12" xfId="0" applyFill="1" applyBorder="1" applyAlignment="1">
      <alignment horizontal="center" vertical="center" wrapText="1"/>
    </xf>
    <xf numFmtId="0" fontId="0" fillId="0" borderId="38" xfId="0" applyFill="1" applyBorder="1" applyAlignment="1">
      <alignment horizontal="center" vertical="center" wrapText="1"/>
    </xf>
    <xf numFmtId="165" fontId="0" fillId="0" borderId="49" xfId="0" applyNumberFormat="1" applyFill="1" applyBorder="1" applyAlignment="1">
      <alignment horizontal="center" vertical="center" wrapText="1"/>
    </xf>
    <xf numFmtId="165" fontId="0" fillId="0" borderId="38" xfId="0" applyNumberFormat="1" applyFont="1" applyFill="1" applyBorder="1" applyAlignment="1">
      <alignment horizontal="center" vertical="center" wrapText="1"/>
    </xf>
    <xf numFmtId="165" fontId="19" fillId="0" borderId="46" xfId="0" applyNumberFormat="1" applyFont="1" applyBorder="1" applyAlignment="1">
      <alignment horizontal="center" vertical="center" wrapText="1"/>
    </xf>
    <xf numFmtId="165" fontId="19" fillId="0" borderId="49" xfId="0" applyNumberFormat="1" applyFont="1" applyBorder="1" applyAlignment="1">
      <alignment horizontal="center" vertical="center" wrapText="1"/>
    </xf>
    <xf numFmtId="165" fontId="19" fillId="0" borderId="102" xfId="0" applyNumberFormat="1" applyFont="1" applyBorder="1" applyAlignment="1">
      <alignment horizontal="center" vertical="center" wrapText="1"/>
    </xf>
    <xf numFmtId="165" fontId="19" fillId="0" borderId="63" xfId="0" applyNumberFormat="1" applyFont="1" applyBorder="1" applyAlignment="1">
      <alignment horizontal="center" vertical="center" wrapText="1"/>
    </xf>
    <xf numFmtId="165" fontId="19" fillId="0" borderId="89" xfId="0" applyNumberFormat="1" applyFont="1" applyBorder="1" applyAlignment="1">
      <alignment horizontal="center" vertical="center" wrapText="1"/>
    </xf>
    <xf numFmtId="165" fontId="19" fillId="0" borderId="66" xfId="0" applyNumberFormat="1" applyFont="1" applyBorder="1" applyAlignment="1">
      <alignment horizontal="center" vertical="center" wrapText="1"/>
    </xf>
    <xf numFmtId="0" fontId="6" fillId="0" borderId="14" xfId="0" applyFont="1" applyBorder="1" applyAlignment="1"/>
    <xf numFmtId="0" fontId="6" fillId="0" borderId="37" xfId="0" applyFont="1" applyBorder="1" applyAlignment="1"/>
    <xf numFmtId="0" fontId="3" fillId="2" borderId="6" xfId="0" applyFont="1" applyFill="1" applyBorder="1" applyAlignment="1"/>
    <xf numFmtId="0" fontId="3" fillId="2" borderId="7" xfId="0" applyFont="1" applyFill="1" applyBorder="1" applyAlignment="1"/>
    <xf numFmtId="165" fontId="19" fillId="0" borderId="62" xfId="0" applyNumberFormat="1" applyFont="1" applyBorder="1" applyAlignment="1">
      <alignment horizontal="center" vertical="center" wrapText="1"/>
    </xf>
    <xf numFmtId="165" fontId="19" fillId="0" borderId="88" xfId="0" applyNumberFormat="1" applyFont="1" applyBorder="1" applyAlignment="1">
      <alignment horizontal="center" vertical="center" wrapText="1"/>
    </xf>
    <xf numFmtId="165" fontId="19" fillId="0" borderId="40" xfId="0" applyNumberFormat="1" applyFont="1" applyBorder="1" applyAlignment="1">
      <alignment horizontal="center" vertical="center" wrapText="1"/>
    </xf>
    <xf numFmtId="165" fontId="19" fillId="0" borderId="45" xfId="0" applyNumberFormat="1" applyFont="1" applyBorder="1" applyAlignment="1">
      <alignment horizontal="center" vertical="center" wrapText="1"/>
    </xf>
    <xf numFmtId="0" fontId="39" fillId="0" borderId="0" xfId="0" applyFont="1" applyAlignment="1">
      <alignment horizontal="left"/>
    </xf>
    <xf numFmtId="165" fontId="0" fillId="0" borderId="62" xfId="0" applyNumberFormat="1" applyFont="1" applyBorder="1" applyAlignment="1">
      <alignment horizontal="center" vertical="center" wrapText="1"/>
    </xf>
    <xf numFmtId="165" fontId="0" fillId="0" borderId="88" xfId="0" applyNumberFormat="1" applyFont="1" applyBorder="1" applyAlignment="1">
      <alignment horizontal="center" vertical="center" wrapText="1"/>
    </xf>
    <xf numFmtId="165" fontId="0" fillId="0" borderId="40" xfId="0" applyNumberFormat="1" applyFont="1" applyBorder="1" applyAlignment="1">
      <alignment horizontal="center" vertical="center" wrapText="1"/>
    </xf>
    <xf numFmtId="165" fontId="0" fillId="0" borderId="63" xfId="0" applyNumberFormat="1" applyFont="1" applyBorder="1" applyAlignment="1">
      <alignment horizontal="center" vertical="center" wrapText="1"/>
    </xf>
    <xf numFmtId="165" fontId="0" fillId="0" borderId="89" xfId="0" applyNumberFormat="1" applyFont="1" applyBorder="1" applyAlignment="1">
      <alignment horizontal="center" vertical="center" wrapText="1"/>
    </xf>
    <xf numFmtId="165" fontId="0" fillId="0" borderId="45" xfId="0" applyNumberFormat="1" applyFont="1" applyBorder="1" applyAlignment="1">
      <alignment horizontal="center" vertical="center" wrapText="1"/>
    </xf>
    <xf numFmtId="165" fontId="0" fillId="0" borderId="66" xfId="0" applyNumberFormat="1" applyFont="1" applyBorder="1" applyAlignment="1">
      <alignment horizontal="center" vertical="center" wrapText="1"/>
    </xf>
    <xf numFmtId="165" fontId="0" fillId="0" borderId="65" xfId="0" applyNumberFormat="1" applyFont="1" applyBorder="1" applyAlignment="1">
      <alignment horizontal="center" vertical="center" wrapText="1"/>
    </xf>
    <xf numFmtId="165" fontId="9" fillId="0" borderId="62" xfId="0" applyNumberFormat="1" applyFont="1" applyBorder="1" applyAlignment="1">
      <alignment horizontal="center" vertical="center" wrapText="1"/>
    </xf>
    <xf numFmtId="165" fontId="9" fillId="0" borderId="65" xfId="0" applyNumberFormat="1" applyFont="1" applyBorder="1" applyAlignment="1">
      <alignment horizontal="center" vertical="center" wrapText="1"/>
    </xf>
    <xf numFmtId="165" fontId="44" fillId="0" borderId="62" xfId="0" applyNumberFormat="1" applyFont="1" applyBorder="1" applyAlignment="1">
      <alignment horizontal="center" vertical="center"/>
    </xf>
    <xf numFmtId="165" fontId="44" fillId="0" borderId="88" xfId="0" applyNumberFormat="1" applyFont="1" applyBorder="1" applyAlignment="1">
      <alignment horizontal="center" vertical="center"/>
    </xf>
    <xf numFmtId="165" fontId="5" fillId="0" borderId="88" xfId="0" applyNumberFormat="1" applyFont="1" applyBorder="1" applyAlignment="1">
      <alignment horizontal="center" vertical="top"/>
    </xf>
    <xf numFmtId="165" fontId="5" fillId="0" borderId="40" xfId="0" applyNumberFormat="1" applyFont="1" applyBorder="1" applyAlignment="1">
      <alignment horizontal="center" vertical="top"/>
    </xf>
    <xf numFmtId="165" fontId="5" fillId="0" borderId="65" xfId="0" applyNumberFormat="1" applyFont="1" applyBorder="1" applyAlignment="1">
      <alignment horizontal="center" vertical="top"/>
    </xf>
    <xf numFmtId="0" fontId="6" fillId="0" borderId="14" xfId="0" applyFont="1" applyBorder="1" applyAlignment="1">
      <alignment horizontal="left" wrapText="1"/>
    </xf>
    <xf numFmtId="0" fontId="6" fillId="0" borderId="37" xfId="0" applyFont="1" applyBorder="1" applyAlignment="1">
      <alignment horizontal="left" wrapText="1"/>
    </xf>
    <xf numFmtId="0" fontId="3" fillId="2" borderId="2" xfId="0" applyFont="1" applyFill="1" applyBorder="1" applyAlignment="1">
      <alignment horizontal="left"/>
    </xf>
    <xf numFmtId="0" fontId="3" fillId="2" borderId="3" xfId="0" applyFont="1" applyFill="1" applyBorder="1" applyAlignment="1">
      <alignment horizontal="left"/>
    </xf>
    <xf numFmtId="165" fontId="19" fillId="0" borderId="65" xfId="0" applyNumberFormat="1" applyFont="1" applyBorder="1" applyAlignment="1">
      <alignment horizontal="center" vertical="center" wrapText="1"/>
    </xf>
    <xf numFmtId="0" fontId="3" fillId="2" borderId="2" xfId="0" applyFont="1" applyFill="1" applyBorder="1" applyAlignment="1"/>
    <xf numFmtId="0" fontId="3" fillId="2" borderId="3" xfId="0" applyFont="1" applyFill="1" applyBorder="1" applyAlignment="1"/>
    <xf numFmtId="0" fontId="3" fillId="2" borderId="3" xfId="0" applyFont="1" applyFill="1" applyBorder="1" applyAlignment="1">
      <alignment horizontal="center"/>
    </xf>
    <xf numFmtId="165" fontId="30" fillId="0" borderId="62" xfId="0" applyNumberFormat="1" applyFont="1" applyBorder="1" applyAlignment="1">
      <alignment horizontal="center" vertical="center"/>
    </xf>
    <xf numFmtId="165" fontId="30" fillId="0" borderId="88" xfId="0" applyNumberFormat="1" applyFont="1" applyBorder="1" applyAlignment="1">
      <alignment horizontal="center" vertical="center"/>
    </xf>
    <xf numFmtId="165" fontId="31" fillId="0" borderId="62" xfId="0" applyNumberFormat="1" applyFont="1" applyBorder="1" applyAlignment="1">
      <alignment horizontal="center" vertical="center"/>
    </xf>
    <xf numFmtId="165" fontId="31" fillId="0" borderId="88" xfId="0" applyNumberFormat="1" applyFont="1" applyBorder="1" applyAlignment="1">
      <alignment horizontal="center" vertical="center"/>
    </xf>
    <xf numFmtId="165" fontId="5" fillId="0" borderId="62" xfId="0" applyNumberFormat="1" applyFont="1" applyBorder="1" applyAlignment="1">
      <alignment horizontal="center" vertical="center" wrapText="1"/>
    </xf>
    <xf numFmtId="165" fontId="5" fillId="0" borderId="88" xfId="0" applyNumberFormat="1" applyFont="1" applyBorder="1" applyAlignment="1">
      <alignment horizontal="center" vertical="center" wrapText="1"/>
    </xf>
    <xf numFmtId="165" fontId="5" fillId="0" borderId="65" xfId="0" applyNumberFormat="1" applyFont="1" applyBorder="1" applyAlignment="1">
      <alignment horizontal="center" vertical="center" wrapText="1"/>
    </xf>
    <xf numFmtId="0" fontId="3" fillId="5" borderId="6" xfId="0" applyFont="1" applyFill="1" applyBorder="1" applyAlignment="1">
      <alignment horizontal="left" vertical="center"/>
    </xf>
    <xf numFmtId="0" fontId="3" fillId="5" borderId="7" xfId="0" applyFont="1" applyFill="1" applyBorder="1" applyAlignment="1">
      <alignment horizontal="left" vertical="center"/>
    </xf>
    <xf numFmtId="0" fontId="6" fillId="0" borderId="0" xfId="0" applyFont="1" applyAlignment="1">
      <alignment horizontal="left"/>
    </xf>
    <xf numFmtId="0" fontId="42" fillId="0" borderId="0" xfId="0" applyFont="1" applyAlignment="1">
      <alignment horizontal="left"/>
    </xf>
    <xf numFmtId="0" fontId="3" fillId="5" borderId="2" xfId="0" applyFont="1" applyFill="1" applyBorder="1" applyAlignment="1">
      <alignment horizontal="left" vertical="center"/>
    </xf>
    <xf numFmtId="0" fontId="3" fillId="5" borderId="3" xfId="0" applyFont="1" applyFill="1" applyBorder="1" applyAlignment="1">
      <alignment horizontal="left" vertical="center"/>
    </xf>
    <xf numFmtId="0" fontId="3" fillId="5" borderId="60" xfId="0" applyFont="1" applyFill="1" applyBorder="1" applyAlignment="1">
      <alignment horizontal="left" vertical="center"/>
    </xf>
    <xf numFmtId="0" fontId="3" fillId="5" borderId="61" xfId="0" applyFont="1" applyFill="1" applyBorder="1" applyAlignment="1">
      <alignment horizontal="left" vertical="center"/>
    </xf>
    <xf numFmtId="165" fontId="13" fillId="0" borderId="43" xfId="0" applyNumberFormat="1" applyFont="1" applyBorder="1" applyAlignment="1">
      <alignment horizontal="center" vertical="center" wrapText="1"/>
    </xf>
    <xf numFmtId="165" fontId="13" fillId="0" borderId="88" xfId="0" applyNumberFormat="1" applyFont="1" applyBorder="1" applyAlignment="1">
      <alignment horizontal="center" vertical="center" wrapText="1"/>
    </xf>
    <xf numFmtId="165" fontId="13" fillId="0" borderId="65" xfId="0" applyNumberFormat="1" applyFont="1" applyBorder="1" applyAlignment="1">
      <alignment horizontal="center" vertical="center" wrapText="1"/>
    </xf>
    <xf numFmtId="165" fontId="13" fillId="0" borderId="44" xfId="0" applyNumberFormat="1" applyFont="1" applyBorder="1" applyAlignment="1">
      <alignment horizontal="center" vertical="center" wrapText="1"/>
    </xf>
    <xf numFmtId="165" fontId="13" fillId="0" borderId="89" xfId="0" applyNumberFormat="1" applyFont="1" applyBorder="1" applyAlignment="1">
      <alignment horizontal="center" vertical="center" wrapText="1"/>
    </xf>
    <xf numFmtId="165" fontId="13" fillId="0" borderId="66" xfId="0" applyNumberFormat="1" applyFont="1" applyBorder="1" applyAlignment="1">
      <alignment horizontal="center" vertical="center" wrapText="1"/>
    </xf>
    <xf numFmtId="0" fontId="3" fillId="5" borderId="144" xfId="0" applyFont="1" applyFill="1" applyBorder="1" applyAlignment="1">
      <alignment horizontal="left" vertical="center"/>
    </xf>
    <xf numFmtId="0" fontId="3" fillId="5" borderId="109" xfId="0" applyFont="1" applyFill="1" applyBorder="1" applyAlignment="1">
      <alignment horizontal="left" vertical="center"/>
    </xf>
    <xf numFmtId="165" fontId="13" fillId="0" borderId="145" xfId="0" applyNumberFormat="1" applyFont="1" applyBorder="1" applyAlignment="1">
      <alignment horizontal="center" vertical="center" wrapText="1"/>
    </xf>
    <xf numFmtId="165" fontId="13" fillId="0" borderId="9" xfId="0" applyNumberFormat="1" applyFont="1" applyBorder="1" applyAlignment="1">
      <alignment horizontal="center" vertical="center" wrapText="1"/>
    </xf>
    <xf numFmtId="165" fontId="13" fillId="0" borderId="11" xfId="0" applyNumberFormat="1" applyFont="1" applyBorder="1" applyAlignment="1">
      <alignment horizontal="center" vertical="center" wrapText="1"/>
    </xf>
    <xf numFmtId="0" fontId="3" fillId="2" borderId="60" xfId="0" applyFont="1" applyFill="1" applyBorder="1" applyAlignment="1">
      <alignment horizontal="left"/>
    </xf>
    <xf numFmtId="0" fontId="3" fillId="2" borderId="61" xfId="0" applyFont="1" applyFill="1" applyBorder="1" applyAlignment="1">
      <alignment horizontal="left"/>
    </xf>
    <xf numFmtId="165" fontId="0" fillId="0" borderId="44" xfId="0" applyNumberFormat="1" applyBorder="1" applyAlignment="1">
      <alignment horizontal="center" vertical="center" wrapText="1"/>
    </xf>
    <xf numFmtId="165" fontId="0" fillId="0" borderId="89" xfId="0" applyNumberFormat="1" applyBorder="1" applyAlignment="1">
      <alignment horizontal="center" vertical="center" wrapText="1"/>
    </xf>
    <xf numFmtId="165" fontId="0" fillId="0" borderId="66" xfId="0" applyNumberFormat="1" applyBorder="1" applyAlignment="1">
      <alignment horizontal="center" vertical="center" wrapText="1"/>
    </xf>
    <xf numFmtId="0" fontId="0" fillId="0" borderId="0" xfId="0" applyFill="1" applyAlignment="1">
      <alignment horizontal="center"/>
    </xf>
    <xf numFmtId="165" fontId="9" fillId="0" borderId="63" xfId="0" applyNumberFormat="1" applyFont="1" applyBorder="1" applyAlignment="1">
      <alignment horizontal="center" vertical="center" wrapText="1"/>
    </xf>
    <xf numFmtId="165" fontId="9" fillId="0" borderId="66" xfId="0" applyNumberFormat="1" applyFont="1" applyBorder="1" applyAlignment="1">
      <alignment horizontal="center" vertical="center" wrapText="1"/>
    </xf>
    <xf numFmtId="0" fontId="3" fillId="2" borderId="121" xfId="0" applyFont="1" applyFill="1" applyBorder="1" applyAlignment="1">
      <alignment horizontal="left" vertical="center"/>
    </xf>
    <xf numFmtId="0" fontId="3" fillId="2" borderId="122" xfId="0" applyFont="1" applyFill="1" applyBorder="1" applyAlignment="1">
      <alignment horizontal="left" vertical="center"/>
    </xf>
    <xf numFmtId="0" fontId="6" fillId="0" borderId="0" xfId="0" applyFont="1" applyBorder="1" applyAlignment="1">
      <alignment horizontal="left" wrapText="1"/>
    </xf>
    <xf numFmtId="0" fontId="1" fillId="0" borderId="0" xfId="0" applyFont="1" applyFill="1" applyAlignment="1">
      <alignment horizontal="center"/>
    </xf>
    <xf numFmtId="165" fontId="3" fillId="0" borderId="0" xfId="0" applyNumberFormat="1" applyFont="1" applyFill="1" applyBorder="1" applyAlignment="1">
      <alignment horizontal="center" vertical="center"/>
    </xf>
    <xf numFmtId="0" fontId="3" fillId="2" borderId="33" xfId="0" applyFont="1" applyFill="1" applyBorder="1" applyAlignment="1">
      <alignment horizontal="left" vertical="center"/>
    </xf>
    <xf numFmtId="0" fontId="3" fillId="2" borderId="4" xfId="0" applyFont="1" applyFill="1" applyBorder="1" applyAlignment="1">
      <alignment horizontal="left" vertical="center"/>
    </xf>
    <xf numFmtId="0" fontId="3" fillId="2" borderId="2" xfId="0" applyFont="1" applyFill="1" applyBorder="1" applyAlignment="1">
      <alignment horizontal="left" vertical="center"/>
    </xf>
    <xf numFmtId="0" fontId="3" fillId="2" borderId="3" xfId="0" applyFont="1" applyFill="1" applyBorder="1" applyAlignment="1">
      <alignment horizontal="left" vertical="center"/>
    </xf>
    <xf numFmtId="0" fontId="3" fillId="2" borderId="6" xfId="0" applyFont="1" applyFill="1" applyBorder="1" applyAlignment="1">
      <alignment horizontal="left" vertical="center"/>
    </xf>
    <xf numFmtId="0" fontId="3" fillId="2" borderId="7" xfId="0" applyFont="1" applyFill="1" applyBorder="1" applyAlignment="1">
      <alignment horizontal="left" vertical="center"/>
    </xf>
    <xf numFmtId="165" fontId="9" fillId="0" borderId="88" xfId="0" applyNumberFormat="1" applyFont="1" applyBorder="1" applyAlignment="1">
      <alignment horizontal="center" vertical="center" wrapText="1"/>
    </xf>
    <xf numFmtId="165" fontId="9" fillId="0" borderId="40" xfId="0" applyNumberFormat="1" applyFont="1" applyBorder="1" applyAlignment="1">
      <alignment horizontal="center" vertical="center" wrapText="1"/>
    </xf>
    <xf numFmtId="165" fontId="9" fillId="0" borderId="45" xfId="0" applyNumberFormat="1" applyFont="1" applyBorder="1" applyAlignment="1">
      <alignment horizontal="center" vertical="center" wrapText="1"/>
    </xf>
    <xf numFmtId="165" fontId="13" fillId="0" borderId="63" xfId="0" applyNumberFormat="1" applyFont="1" applyBorder="1" applyAlignment="1">
      <alignment horizontal="center" vertical="center" wrapText="1"/>
    </xf>
    <xf numFmtId="165" fontId="0" fillId="0" borderId="99" xfId="0" applyNumberFormat="1" applyFont="1" applyBorder="1" applyAlignment="1">
      <alignment horizontal="center" vertical="center" wrapText="1"/>
    </xf>
    <xf numFmtId="0" fontId="6" fillId="0" borderId="14" xfId="0" applyFont="1" applyBorder="1" applyAlignment="1">
      <alignment wrapText="1"/>
    </xf>
    <xf numFmtId="0" fontId="6" fillId="0" borderId="37" xfId="0" applyFont="1" applyBorder="1" applyAlignment="1">
      <alignment wrapText="1"/>
    </xf>
    <xf numFmtId="0" fontId="3" fillId="2" borderId="33" xfId="0" applyFont="1" applyFill="1" applyBorder="1" applyAlignment="1">
      <alignment horizontal="left"/>
    </xf>
    <xf numFmtId="0" fontId="3" fillId="2" borderId="4" xfId="0" applyFont="1" applyFill="1" applyBorder="1" applyAlignment="1">
      <alignment horizontal="left"/>
    </xf>
    <xf numFmtId="0" fontId="3" fillId="2" borderId="41" xfId="0" applyFont="1" applyFill="1" applyBorder="1" applyAlignment="1">
      <alignment horizontal="left"/>
    </xf>
    <xf numFmtId="0" fontId="0" fillId="0" borderId="0" xfId="0" applyAlignment="1">
      <alignment horizontal="center"/>
    </xf>
    <xf numFmtId="165" fontId="5" fillId="0" borderId="62" xfId="0" applyNumberFormat="1" applyFont="1" applyBorder="1" applyAlignment="1">
      <alignment horizontal="center" vertical="center"/>
    </xf>
    <xf numFmtId="165" fontId="5" fillId="0" borderId="88" xfId="0" applyNumberFormat="1" applyFont="1" applyBorder="1" applyAlignment="1">
      <alignment horizontal="center" vertical="center"/>
    </xf>
    <xf numFmtId="165" fontId="5" fillId="0" borderId="65" xfId="0" applyNumberFormat="1" applyFont="1" applyBorder="1" applyAlignment="1">
      <alignment horizontal="center" vertical="center"/>
    </xf>
    <xf numFmtId="0" fontId="18" fillId="0" borderId="0" xfId="0" applyFont="1" applyAlignment="1">
      <alignment horizontal="center" vertical="center" wrapText="1"/>
    </xf>
    <xf numFmtId="0" fontId="16" fillId="3" borderId="0" xfId="0" applyFont="1" applyFill="1" applyBorder="1" applyAlignment="1">
      <alignment horizontal="center" vertical="center" wrapText="1"/>
    </xf>
    <xf numFmtId="0" fontId="1" fillId="2" borderId="60" xfId="0" applyFont="1" applyFill="1" applyBorder="1" applyAlignment="1">
      <alignment horizontal="center"/>
    </xf>
    <xf numFmtId="0" fontId="1" fillId="2" borderId="103" xfId="0" applyFont="1" applyFill="1" applyBorder="1" applyAlignment="1">
      <alignment horizontal="center"/>
    </xf>
    <xf numFmtId="0" fontId="1" fillId="2" borderId="32" xfId="0" applyFont="1" applyFill="1" applyBorder="1" applyAlignment="1">
      <alignment horizontal="center"/>
    </xf>
    <xf numFmtId="0" fontId="1" fillId="2" borderId="64" xfId="0" applyFont="1" applyFill="1" applyBorder="1" applyAlignment="1">
      <alignment horizontal="center"/>
    </xf>
    <xf numFmtId="0" fontId="0" fillId="2" borderId="43" xfId="0" applyFont="1" applyFill="1" applyBorder="1" applyAlignment="1">
      <alignment horizontal="center" wrapText="1"/>
    </xf>
    <xf numFmtId="0" fontId="0" fillId="2" borderId="65" xfId="0" applyFont="1" applyFill="1" applyBorder="1" applyAlignment="1">
      <alignment horizontal="center" wrapText="1"/>
    </xf>
    <xf numFmtId="0" fontId="0" fillId="2" borderId="59" xfId="0" applyFont="1" applyFill="1" applyBorder="1" applyAlignment="1">
      <alignment horizontal="center" wrapText="1"/>
    </xf>
    <xf numFmtId="0" fontId="0" fillId="2" borderId="138" xfId="0" applyFont="1" applyFill="1" applyBorder="1" applyAlignment="1">
      <alignment horizontal="center" wrapText="1"/>
    </xf>
    <xf numFmtId="0" fontId="18" fillId="0" borderId="0" xfId="0" applyFont="1" applyFill="1" applyBorder="1" applyAlignment="1">
      <alignment horizontal="center" vertical="center" wrapText="1"/>
    </xf>
    <xf numFmtId="0" fontId="14" fillId="2" borderId="53" xfId="0" applyFont="1" applyFill="1" applyBorder="1" applyAlignment="1">
      <alignment horizontal="center" vertical="center"/>
    </xf>
    <xf numFmtId="0" fontId="14" fillId="2" borderId="82" xfId="0" applyFont="1" applyFill="1" applyBorder="1" applyAlignment="1">
      <alignment horizontal="center" vertical="center"/>
    </xf>
    <xf numFmtId="0" fontId="0" fillId="2" borderId="44" xfId="0" applyFont="1" applyFill="1" applyBorder="1" applyAlignment="1">
      <alignment horizontal="center" vertical="center" wrapText="1"/>
    </xf>
    <xf numFmtId="0" fontId="0" fillId="2" borderId="89" xfId="0" applyFont="1" applyFill="1" applyBorder="1" applyAlignment="1">
      <alignment horizontal="center" vertical="center" wrapText="1"/>
    </xf>
    <xf numFmtId="165" fontId="1" fillId="3" borderId="0" xfId="0" applyNumberFormat="1" applyFont="1" applyFill="1" applyBorder="1" applyAlignment="1">
      <alignment horizontal="center" vertical="center"/>
    </xf>
    <xf numFmtId="165" fontId="0" fillId="0" borderId="62" xfId="0" applyNumberFormat="1" applyFont="1" applyBorder="1" applyAlignment="1">
      <alignment horizontal="center" vertical="center"/>
    </xf>
    <xf numFmtId="0" fontId="0" fillId="0" borderId="88" xfId="0" applyBorder="1" applyAlignment="1">
      <alignment horizontal="center" vertical="center"/>
    </xf>
    <xf numFmtId="0" fontId="0" fillId="0" borderId="65" xfId="0" applyBorder="1" applyAlignment="1">
      <alignment horizontal="center" vertical="center"/>
    </xf>
    <xf numFmtId="165" fontId="0" fillId="0" borderId="63" xfId="0" applyNumberFormat="1" applyFont="1" applyBorder="1" applyAlignment="1">
      <alignment horizontal="center" vertical="center"/>
    </xf>
    <xf numFmtId="165" fontId="0" fillId="0" borderId="89" xfId="0" applyNumberFormat="1" applyFont="1" applyBorder="1" applyAlignment="1">
      <alignment horizontal="center" vertical="center"/>
    </xf>
    <xf numFmtId="165" fontId="0" fillId="0" borderId="66" xfId="0" applyNumberFormat="1" applyFont="1" applyBorder="1" applyAlignment="1">
      <alignment horizontal="center" vertical="center"/>
    </xf>
    <xf numFmtId="165" fontId="0" fillId="0" borderId="18" xfId="0" applyNumberFormat="1" applyFont="1" applyBorder="1" applyAlignment="1">
      <alignment horizontal="center" vertical="center"/>
    </xf>
    <xf numFmtId="165" fontId="0" fillId="0" borderId="19" xfId="0" applyNumberFormat="1" applyFont="1" applyBorder="1" applyAlignment="1">
      <alignment horizontal="center" vertical="center"/>
    </xf>
    <xf numFmtId="165" fontId="1" fillId="0" borderId="0" xfId="0" applyNumberFormat="1" applyFont="1" applyFill="1" applyBorder="1" applyAlignment="1">
      <alignment horizontal="center" vertical="center"/>
    </xf>
    <xf numFmtId="165" fontId="1" fillId="0" borderId="2" xfId="0" applyNumberFormat="1" applyFont="1" applyFill="1" applyBorder="1" applyAlignment="1">
      <alignment horizontal="center" vertical="center"/>
    </xf>
    <xf numFmtId="165" fontId="1" fillId="0" borderId="3" xfId="0" applyNumberFormat="1" applyFont="1" applyFill="1" applyBorder="1" applyAlignment="1">
      <alignment horizontal="center" vertical="center"/>
    </xf>
    <xf numFmtId="165" fontId="0" fillId="2" borderId="25" xfId="0" applyNumberFormat="1" applyFont="1" applyFill="1" applyBorder="1" applyAlignment="1">
      <alignment horizontal="center"/>
    </xf>
    <xf numFmtId="165" fontId="0" fillId="2" borderId="21" xfId="0" applyNumberFormat="1" applyFont="1" applyFill="1" applyBorder="1" applyAlignment="1">
      <alignment horizontal="center"/>
    </xf>
    <xf numFmtId="165" fontId="0" fillId="2" borderId="2" xfId="0" applyNumberFormat="1" applyFont="1" applyFill="1" applyBorder="1" applyAlignment="1">
      <alignment horizontal="center"/>
    </xf>
    <xf numFmtId="165" fontId="0" fillId="2" borderId="3" xfId="0" applyNumberFormat="1" applyFont="1" applyFill="1" applyBorder="1" applyAlignment="1">
      <alignment horizontal="center"/>
    </xf>
    <xf numFmtId="165" fontId="0" fillId="2" borderId="70" xfId="0" applyNumberFormat="1" applyFont="1" applyFill="1" applyBorder="1" applyAlignment="1">
      <alignment horizontal="center"/>
    </xf>
    <xf numFmtId="165" fontId="0" fillId="0" borderId="0" xfId="0" applyNumberFormat="1" applyFont="1" applyAlignment="1">
      <alignment horizontal="center" wrapText="1"/>
    </xf>
    <xf numFmtId="165" fontId="0" fillId="0" borderId="0" xfId="0" applyNumberFormat="1" applyFont="1" applyFill="1" applyBorder="1" applyAlignment="1">
      <alignment horizontal="center" wrapText="1"/>
    </xf>
    <xf numFmtId="165" fontId="0" fillId="0" borderId="0" xfId="0" applyNumberFormat="1" applyFont="1" applyFill="1" applyBorder="1" applyAlignment="1">
      <alignment horizontal="center"/>
    </xf>
    <xf numFmtId="165" fontId="0" fillId="0" borderId="76" xfId="0" applyNumberFormat="1" applyFont="1" applyFill="1" applyBorder="1" applyAlignment="1">
      <alignment horizontal="left" vertical="center" wrapText="1"/>
    </xf>
    <xf numFmtId="165" fontId="0" fillId="0" borderId="34" xfId="0" applyNumberFormat="1" applyFont="1" applyFill="1" applyBorder="1" applyAlignment="1">
      <alignment horizontal="left" vertical="center" wrapText="1"/>
    </xf>
    <xf numFmtId="165" fontId="0" fillId="0" borderId="17" xfId="0" applyNumberFormat="1" applyFont="1" applyFill="1" applyBorder="1" applyAlignment="1">
      <alignment horizontal="left" vertical="center" wrapText="1"/>
    </xf>
    <xf numFmtId="165" fontId="0" fillId="0" borderId="15" xfId="0" applyNumberFormat="1" applyFont="1" applyFill="1" applyBorder="1" applyAlignment="1">
      <alignment horizontal="left" vertical="center" wrapText="1"/>
    </xf>
    <xf numFmtId="165" fontId="0" fillId="0" borderId="36" xfId="0" applyNumberFormat="1" applyFont="1" applyFill="1" applyBorder="1" applyAlignment="1">
      <alignment horizontal="left" vertical="center" wrapText="1"/>
    </xf>
    <xf numFmtId="165" fontId="0" fillId="0" borderId="31" xfId="0" applyNumberFormat="1" applyFont="1" applyFill="1" applyBorder="1" applyAlignment="1">
      <alignment horizontal="left" vertical="center" wrapText="1"/>
    </xf>
    <xf numFmtId="165" fontId="0" fillId="0" borderId="83" xfId="0" applyNumberFormat="1" applyFont="1" applyFill="1" applyBorder="1" applyAlignment="1">
      <alignment horizontal="left" vertical="center" wrapText="1"/>
    </xf>
    <xf numFmtId="165" fontId="0" fillId="0" borderId="32" xfId="0" applyNumberFormat="1" applyFont="1" applyFill="1" applyBorder="1" applyAlignment="1">
      <alignment horizontal="left" vertical="center" wrapText="1"/>
    </xf>
    <xf numFmtId="165" fontId="0" fillId="0" borderId="14" xfId="0" applyNumberFormat="1" applyFont="1" applyFill="1" applyBorder="1" applyAlignment="1">
      <alignment horizontal="left" vertical="center" wrapText="1"/>
    </xf>
    <xf numFmtId="165" fontId="0" fillId="0" borderId="37" xfId="0" applyNumberFormat="1" applyFont="1" applyFill="1" applyBorder="1" applyAlignment="1">
      <alignment horizontal="left" vertical="center" wrapText="1"/>
    </xf>
    <xf numFmtId="165" fontId="0" fillId="0" borderId="72" xfId="0" applyNumberFormat="1" applyFont="1" applyFill="1" applyBorder="1" applyAlignment="1">
      <alignment horizontal="left" vertical="center" wrapText="1"/>
    </xf>
    <xf numFmtId="165" fontId="0" fillId="0" borderId="73" xfId="0" applyNumberFormat="1" applyFont="1" applyFill="1" applyBorder="1" applyAlignment="1">
      <alignment horizontal="left" vertical="center" wrapText="1"/>
    </xf>
    <xf numFmtId="165" fontId="0" fillId="0" borderId="17" xfId="0" applyNumberFormat="1" applyFont="1" applyFill="1" applyBorder="1" applyAlignment="1">
      <alignment horizontal="left" vertical="center"/>
    </xf>
    <xf numFmtId="165" fontId="0" fillId="0" borderId="15" xfId="0" applyNumberFormat="1" applyFont="1" applyFill="1" applyBorder="1" applyAlignment="1">
      <alignment horizontal="left" vertical="center"/>
    </xf>
    <xf numFmtId="165" fontId="0" fillId="0" borderId="0" xfId="0" applyNumberFormat="1" applyFont="1" applyAlignment="1">
      <alignment horizontal="center"/>
    </xf>
    <xf numFmtId="165" fontId="0" fillId="0" borderId="0" xfId="0" applyNumberFormat="1" applyFont="1" applyFill="1" applyBorder="1" applyAlignment="1">
      <alignment horizontal="center" vertical="center"/>
    </xf>
    <xf numFmtId="165" fontId="0" fillId="0" borderId="26" xfId="0" applyNumberFormat="1" applyFont="1" applyFill="1" applyBorder="1" applyAlignment="1">
      <alignment horizontal="left" vertical="center"/>
    </xf>
    <xf numFmtId="165" fontId="0" fillId="0" borderId="27" xfId="0" applyNumberFormat="1" applyFont="1" applyFill="1" applyBorder="1" applyAlignment="1">
      <alignment horizontal="left" vertical="center"/>
    </xf>
    <xf numFmtId="165" fontId="0" fillId="0" borderId="72" xfId="0" applyNumberFormat="1" applyFont="1" applyFill="1" applyBorder="1" applyAlignment="1">
      <alignment horizontal="left" vertical="center"/>
    </xf>
    <xf numFmtId="165" fontId="0" fillId="0" borderId="73" xfId="0" applyNumberFormat="1" applyFont="1" applyFill="1" applyBorder="1" applyAlignment="1">
      <alignment horizontal="left" vertical="center"/>
    </xf>
    <xf numFmtId="165" fontId="0" fillId="0" borderId="18" xfId="0" applyNumberFormat="1" applyFont="1" applyFill="1" applyBorder="1" applyAlignment="1">
      <alignment horizontal="left" vertical="center"/>
    </xf>
    <xf numFmtId="165" fontId="0" fillId="0" borderId="19" xfId="0" applyNumberFormat="1" applyFont="1" applyFill="1" applyBorder="1" applyAlignment="1">
      <alignment horizontal="left" vertical="center"/>
    </xf>
    <xf numFmtId="165" fontId="1" fillId="3" borderId="60" xfId="0" applyNumberFormat="1" applyFont="1" applyFill="1" applyBorder="1" applyAlignment="1">
      <alignment horizontal="center" vertical="center"/>
    </xf>
    <xf numFmtId="165" fontId="1" fillId="3" borderId="61" xfId="0" applyNumberFormat="1" applyFont="1" applyFill="1" applyBorder="1" applyAlignment="1">
      <alignment horizontal="center" vertical="center"/>
    </xf>
    <xf numFmtId="165" fontId="1" fillId="3" borderId="69" xfId="0" applyNumberFormat="1" applyFont="1" applyFill="1" applyBorder="1" applyAlignment="1">
      <alignment horizontal="center" vertical="center"/>
    </xf>
    <xf numFmtId="165" fontId="1" fillId="3" borderId="12" xfId="0" applyNumberFormat="1" applyFont="1" applyFill="1" applyBorder="1" applyAlignment="1">
      <alignment horizontal="center" vertical="center"/>
    </xf>
    <xf numFmtId="165" fontId="1" fillId="3" borderId="13" xfId="0" applyNumberFormat="1" applyFont="1" applyFill="1" applyBorder="1" applyAlignment="1">
      <alignment horizontal="center" vertical="center"/>
    </xf>
    <xf numFmtId="165" fontId="23" fillId="0" borderId="72" xfId="0" applyNumberFormat="1" applyFont="1" applyFill="1" applyBorder="1" applyAlignment="1">
      <alignment horizontal="left" vertical="center" wrapText="1"/>
    </xf>
    <xf numFmtId="165" fontId="23" fillId="0" borderId="73" xfId="0" applyNumberFormat="1" applyFont="1" applyFill="1" applyBorder="1" applyAlignment="1">
      <alignment horizontal="left" vertical="center" wrapText="1"/>
    </xf>
    <xf numFmtId="165" fontId="23" fillId="0" borderId="76" xfId="0" applyNumberFormat="1" applyFont="1" applyFill="1" applyBorder="1" applyAlignment="1">
      <alignment horizontal="left" vertical="center" wrapText="1"/>
    </xf>
    <xf numFmtId="165" fontId="23" fillId="0" borderId="34" xfId="0" applyNumberFormat="1" applyFont="1" applyFill="1" applyBorder="1" applyAlignment="1">
      <alignment horizontal="left" vertical="center" wrapText="1"/>
    </xf>
    <xf numFmtId="165" fontId="22" fillId="2" borderId="2" xfId="0" applyNumberFormat="1" applyFont="1" applyFill="1" applyBorder="1" applyAlignment="1">
      <alignment horizontal="left" vertical="center" wrapText="1"/>
    </xf>
    <xf numFmtId="165" fontId="22" fillId="2" borderId="3" xfId="0" applyNumberFormat="1" applyFont="1" applyFill="1" applyBorder="1" applyAlignment="1">
      <alignment horizontal="left" vertical="center" wrapText="1"/>
    </xf>
    <xf numFmtId="165" fontId="23" fillId="0" borderId="18" xfId="0" applyNumberFormat="1" applyFont="1" applyFill="1" applyBorder="1" applyAlignment="1">
      <alignment horizontal="left" vertical="center" wrapText="1"/>
    </xf>
    <xf numFmtId="165" fontId="23" fillId="0" borderId="19" xfId="0" applyNumberFormat="1" applyFont="1" applyFill="1" applyBorder="1" applyAlignment="1">
      <alignment horizontal="left" vertical="center" wrapText="1"/>
    </xf>
    <xf numFmtId="165" fontId="22" fillId="2" borderId="71" xfId="0" applyNumberFormat="1" applyFont="1" applyFill="1" applyBorder="1" applyAlignment="1">
      <alignment horizontal="center" vertical="center" wrapText="1"/>
    </xf>
    <xf numFmtId="165" fontId="22" fillId="2" borderId="39" xfId="0" applyNumberFormat="1" applyFont="1" applyFill="1" applyBorder="1" applyAlignment="1">
      <alignment horizontal="center" vertical="center" wrapText="1"/>
    </xf>
    <xf numFmtId="165" fontId="0" fillId="0" borderId="50" xfId="0" applyNumberFormat="1" applyFont="1" applyFill="1" applyBorder="1" applyAlignment="1">
      <alignment horizontal="center"/>
    </xf>
    <xf numFmtId="165" fontId="0" fillId="0" borderId="7" xfId="0" applyNumberFormat="1" applyFont="1" applyFill="1" applyBorder="1" applyAlignment="1">
      <alignment horizontal="center"/>
    </xf>
    <xf numFmtId="165" fontId="0" fillId="0" borderId="51" xfId="0" applyNumberFormat="1" applyFont="1" applyFill="1" applyBorder="1" applyAlignment="1">
      <alignment horizontal="center"/>
    </xf>
    <xf numFmtId="165" fontId="0" fillId="3" borderId="60" xfId="0" applyNumberFormat="1" applyFont="1" applyFill="1" applyBorder="1" applyAlignment="1">
      <alignment horizontal="center" vertical="center"/>
    </xf>
    <xf numFmtId="165" fontId="0" fillId="3" borderId="61" xfId="0" applyNumberFormat="1" applyFont="1" applyFill="1" applyBorder="1" applyAlignment="1">
      <alignment horizontal="center" vertical="center"/>
    </xf>
    <xf numFmtId="165" fontId="0" fillId="3" borderId="69" xfId="0" applyNumberFormat="1" applyFont="1" applyFill="1" applyBorder="1" applyAlignment="1">
      <alignment horizontal="center" vertical="center"/>
    </xf>
    <xf numFmtId="165" fontId="0" fillId="3" borderId="12" xfId="0" applyNumberFormat="1" applyFont="1" applyFill="1" applyBorder="1" applyAlignment="1">
      <alignment horizontal="center" vertical="center"/>
    </xf>
    <xf numFmtId="165" fontId="0" fillId="3" borderId="0" xfId="0" applyNumberFormat="1" applyFont="1" applyFill="1" applyBorder="1" applyAlignment="1">
      <alignment horizontal="center" vertical="center"/>
    </xf>
    <xf numFmtId="165" fontId="0" fillId="3" borderId="13" xfId="0" applyNumberFormat="1" applyFont="1" applyFill="1" applyBorder="1" applyAlignment="1">
      <alignment horizontal="center" vertical="center"/>
    </xf>
    <xf numFmtId="165" fontId="1" fillId="3" borderId="2" xfId="0" applyNumberFormat="1" applyFont="1" applyFill="1" applyBorder="1" applyAlignment="1">
      <alignment horizontal="center" vertical="center"/>
    </xf>
    <xf numFmtId="165" fontId="1" fillId="3" borderId="3" xfId="0" applyNumberFormat="1" applyFont="1" applyFill="1" applyBorder="1" applyAlignment="1">
      <alignment horizontal="center" vertical="center"/>
    </xf>
    <xf numFmtId="165" fontId="1" fillId="3" borderId="70" xfId="0" applyNumberFormat="1" applyFont="1" applyFill="1" applyBorder="1" applyAlignment="1">
      <alignment horizontal="center" vertical="center"/>
    </xf>
    <xf numFmtId="165" fontId="1" fillId="3" borderId="52" xfId="0" applyNumberFormat="1" applyFont="1" applyFill="1" applyBorder="1" applyAlignment="1">
      <alignment horizontal="center" vertical="center"/>
    </xf>
    <xf numFmtId="165" fontId="1" fillId="3" borderId="103" xfId="0" applyNumberFormat="1" applyFont="1" applyFill="1" applyBorder="1" applyAlignment="1">
      <alignment horizontal="center" vertical="center"/>
    </xf>
    <xf numFmtId="165" fontId="1" fillId="3" borderId="46" xfId="0" applyNumberFormat="1" applyFont="1" applyFill="1" applyBorder="1" applyAlignment="1">
      <alignment horizontal="center" vertical="center"/>
    </xf>
    <xf numFmtId="165" fontId="1" fillId="3" borderId="31" xfId="0" applyNumberFormat="1" applyFont="1" applyFill="1" applyBorder="1" applyAlignment="1">
      <alignment horizontal="center" vertical="center"/>
    </xf>
    <xf numFmtId="165" fontId="1" fillId="3" borderId="47" xfId="0" applyNumberFormat="1" applyFont="1" applyFill="1" applyBorder="1" applyAlignment="1">
      <alignment horizontal="center" vertical="center"/>
    </xf>
    <xf numFmtId="165" fontId="0" fillId="0" borderId="8" xfId="0" applyNumberFormat="1" applyFont="1" applyBorder="1" applyAlignment="1">
      <alignment horizontal="left"/>
    </xf>
    <xf numFmtId="165" fontId="0" fillId="0" borderId="10" xfId="0" applyNumberFormat="1" applyFont="1" applyBorder="1" applyAlignment="1">
      <alignment horizontal="left"/>
    </xf>
    <xf numFmtId="165" fontId="0" fillId="0" borderId="23" xfId="0" applyNumberFormat="1" applyFont="1" applyFill="1" applyBorder="1" applyAlignment="1">
      <alignment horizontal="left" vertical="center"/>
    </xf>
    <xf numFmtId="165" fontId="0" fillId="0" borderId="8" xfId="0" applyNumberFormat="1" applyFont="1" applyFill="1" applyBorder="1" applyAlignment="1">
      <alignment horizontal="left" vertical="center"/>
    </xf>
    <xf numFmtId="165" fontId="0" fillId="0" borderId="10" xfId="0" applyNumberFormat="1" applyFont="1" applyFill="1" applyBorder="1" applyAlignment="1">
      <alignment horizontal="left" vertical="center"/>
    </xf>
    <xf numFmtId="165" fontId="0" fillId="0" borderId="63" xfId="0" applyNumberFormat="1" applyFont="1" applyFill="1" applyBorder="1" applyAlignment="1">
      <alignment horizontal="center" vertical="center"/>
    </xf>
    <xf numFmtId="165" fontId="0" fillId="0" borderId="66" xfId="0" applyNumberFormat="1" applyFont="1" applyFill="1" applyBorder="1" applyAlignment="1">
      <alignment horizontal="center" vertical="center"/>
    </xf>
    <xf numFmtId="165" fontId="0" fillId="0" borderId="46" xfId="0" applyNumberFormat="1" applyFont="1" applyFill="1" applyBorder="1" applyAlignment="1">
      <alignment horizontal="center" vertical="center" wrapText="1"/>
    </xf>
    <xf numFmtId="165" fontId="0" fillId="0" borderId="47" xfId="0" applyNumberFormat="1" applyFont="1" applyFill="1" applyBorder="1" applyAlignment="1">
      <alignment horizontal="center" vertical="center" wrapText="1"/>
    </xf>
    <xf numFmtId="165" fontId="0" fillId="0" borderId="64" xfId="0" applyNumberFormat="1" applyFont="1" applyFill="1" applyBorder="1" applyAlignment="1">
      <alignment horizontal="center" vertical="center" wrapText="1"/>
    </xf>
    <xf numFmtId="165" fontId="0" fillId="0" borderId="104" xfId="0" applyNumberFormat="1" applyFont="1" applyFill="1" applyBorder="1" applyAlignment="1">
      <alignment horizontal="center" vertical="center"/>
    </xf>
    <xf numFmtId="165" fontId="0" fillId="0" borderId="105" xfId="0" applyNumberFormat="1" applyFont="1" applyFill="1" applyBorder="1" applyAlignment="1">
      <alignment horizontal="center" vertical="center"/>
    </xf>
    <xf numFmtId="165" fontId="25" fillId="0" borderId="0" xfId="0" applyNumberFormat="1" applyFont="1" applyAlignment="1">
      <alignment horizontal="center" vertical="center"/>
    </xf>
    <xf numFmtId="165" fontId="0" fillId="0" borderId="23" xfId="0" applyNumberFormat="1" applyFont="1" applyFill="1" applyBorder="1" applyAlignment="1">
      <alignment horizontal="left"/>
    </xf>
    <xf numFmtId="165" fontId="22" fillId="0" borderId="0" xfId="0" applyNumberFormat="1" applyFont="1" applyFill="1" applyBorder="1" applyAlignment="1">
      <alignment horizontal="center" vertical="center"/>
    </xf>
    <xf numFmtId="165" fontId="3" fillId="0" borderId="60" xfId="0" applyNumberFormat="1" applyFont="1" applyFill="1" applyBorder="1" applyAlignment="1">
      <alignment horizontal="center" vertical="center"/>
    </xf>
    <xf numFmtId="165" fontId="3" fillId="0" borderId="61" xfId="0" applyNumberFormat="1" applyFont="1" applyFill="1" applyBorder="1" applyAlignment="1">
      <alignment horizontal="center" vertical="center"/>
    </xf>
    <xf numFmtId="165" fontId="3" fillId="0" borderId="69" xfId="0" applyNumberFormat="1" applyFont="1" applyFill="1" applyBorder="1" applyAlignment="1">
      <alignment horizontal="center" vertical="center"/>
    </xf>
    <xf numFmtId="165" fontId="1" fillId="3" borderId="83"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wrapText="1"/>
    </xf>
    <xf numFmtId="165" fontId="3" fillId="0" borderId="3" xfId="0" applyNumberFormat="1" applyFont="1" applyFill="1" applyBorder="1" applyAlignment="1">
      <alignment horizontal="center" vertical="center" wrapText="1"/>
    </xf>
    <xf numFmtId="165" fontId="3" fillId="0" borderId="39" xfId="0" applyNumberFormat="1" applyFont="1" applyFill="1" applyBorder="1" applyAlignment="1">
      <alignment horizontal="center" vertical="center" wrapText="1"/>
    </xf>
    <xf numFmtId="165" fontId="22" fillId="3" borderId="46" xfId="0" applyNumberFormat="1" applyFont="1" applyFill="1" applyBorder="1" applyAlignment="1">
      <alignment horizontal="center" vertical="center"/>
    </xf>
    <xf numFmtId="165" fontId="22" fillId="3" borderId="47" xfId="0" applyNumberFormat="1" applyFont="1" applyFill="1" applyBorder="1" applyAlignment="1">
      <alignment horizontal="center" vertical="center"/>
    </xf>
    <xf numFmtId="165" fontId="22" fillId="3" borderId="83" xfId="0" applyNumberFormat="1" applyFont="1" applyFill="1" applyBorder="1" applyAlignment="1">
      <alignment horizontal="center" vertical="center"/>
    </xf>
    <xf numFmtId="165" fontId="22" fillId="3" borderId="36" xfId="0" applyNumberFormat="1" applyFont="1" applyFill="1" applyBorder="1" applyAlignment="1">
      <alignment horizontal="center" vertical="center"/>
    </xf>
    <xf numFmtId="165" fontId="3" fillId="0" borderId="2" xfId="0" applyNumberFormat="1" applyFont="1" applyFill="1" applyBorder="1" applyAlignment="1">
      <alignment horizontal="center" vertical="center"/>
    </xf>
    <xf numFmtId="165" fontId="3" fillId="0" borderId="3" xfId="0" applyNumberFormat="1" applyFont="1" applyFill="1" applyBorder="1" applyAlignment="1">
      <alignment horizontal="center" vertical="center"/>
    </xf>
    <xf numFmtId="165" fontId="3" fillId="0" borderId="39" xfId="0" applyNumberFormat="1" applyFont="1" applyFill="1" applyBorder="1" applyAlignment="1">
      <alignment horizontal="center" vertical="center"/>
    </xf>
    <xf numFmtId="165" fontId="17" fillId="0" borderId="60" xfId="0" applyNumberFormat="1" applyFont="1" applyFill="1" applyBorder="1" applyAlignment="1">
      <alignment horizontal="center" vertical="center"/>
    </xf>
    <xf numFmtId="165" fontId="17" fillId="0" borderId="61" xfId="0" applyNumberFormat="1" applyFont="1" applyFill="1" applyBorder="1" applyAlignment="1">
      <alignment horizontal="center" vertical="center"/>
    </xf>
    <xf numFmtId="165" fontId="17" fillId="0" borderId="69" xfId="0" applyNumberFormat="1" applyFont="1" applyFill="1" applyBorder="1" applyAlignment="1">
      <alignment horizontal="center" vertical="center"/>
    </xf>
    <xf numFmtId="165" fontId="1" fillId="3" borderId="36" xfId="0" applyNumberFormat="1" applyFont="1" applyFill="1" applyBorder="1" applyAlignment="1">
      <alignment horizontal="center" vertical="center"/>
    </xf>
    <xf numFmtId="165" fontId="1" fillId="3" borderId="38" xfId="0" applyNumberFormat="1" applyFont="1" applyFill="1" applyBorder="1" applyAlignment="1">
      <alignment horizontal="center" vertical="center"/>
    </xf>
    <xf numFmtId="165" fontId="1" fillId="3" borderId="49" xfId="0" applyNumberFormat="1" applyFont="1" applyFill="1" applyBorder="1" applyAlignment="1">
      <alignment horizontal="center" vertical="center"/>
    </xf>
    <xf numFmtId="0" fontId="0" fillId="4" borderId="0" xfId="0" applyFill="1" applyBorder="1" applyAlignment="1">
      <alignment horizontal="center"/>
    </xf>
    <xf numFmtId="0" fontId="14" fillId="4" borderId="0" xfId="0" applyFont="1" applyFill="1" applyAlignment="1">
      <alignment horizontal="center"/>
    </xf>
  </cellXfs>
  <cellStyles count="4">
    <cellStyle name="Normal 2" xfId="1"/>
    <cellStyle name="Гиперссылка" xfId="3" builtinId="8"/>
    <cellStyle name="Денежный" xfId="2" builtinId="4"/>
    <cellStyle name="Обычный" xfId="0" builtinId="0"/>
  </cellStyles>
  <dxfs count="0"/>
  <tableStyles count="0" defaultTableStyle="TableStyleMedium2" defaultPivotStyle="PivotStyleLight16"/>
  <colors>
    <mruColors>
      <color rgb="FFE64F0C"/>
      <color rgb="FFFF481D"/>
      <color rgb="FFFF3505"/>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8.png"/><Relationship Id="rId7" Type="http://schemas.openxmlformats.org/officeDocument/2006/relationships/image" Target="../media/image36.png"/><Relationship Id="rId2" Type="http://schemas.openxmlformats.org/officeDocument/2006/relationships/image" Target="../media/image2.png"/><Relationship Id="rId1" Type="http://schemas.openxmlformats.org/officeDocument/2006/relationships/image" Target="../media/image37.png"/><Relationship Id="rId6" Type="http://schemas.openxmlformats.org/officeDocument/2006/relationships/image" Target="../media/image22.png"/><Relationship Id="rId5" Type="http://schemas.openxmlformats.org/officeDocument/2006/relationships/image" Target="../media/image39.png"/><Relationship Id="rId4" Type="http://schemas.openxmlformats.org/officeDocument/2006/relationships/image" Target="../media/image35.png"/><Relationship Id="rId9" Type="http://schemas.openxmlformats.org/officeDocument/2006/relationships/image" Target="../media/image4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image" Target="../media/image42.png"/><Relationship Id="rId5" Type="http://schemas.openxmlformats.org/officeDocument/2006/relationships/image" Target="../media/image23.png"/><Relationship Id="rId4"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image" Target="../media/image44.png"/><Relationship Id="rId1" Type="http://schemas.openxmlformats.org/officeDocument/2006/relationships/image" Target="../media/image43.jpeg"/><Relationship Id="rId5" Type="http://schemas.openxmlformats.org/officeDocument/2006/relationships/image" Target="../media/image47.png"/><Relationship Id="rId4" Type="http://schemas.openxmlformats.org/officeDocument/2006/relationships/image" Target="../media/image4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5.png"/><Relationship Id="rId7" Type="http://schemas.openxmlformats.org/officeDocument/2006/relationships/image" Target="../media/image51.png"/><Relationship Id="rId2" Type="http://schemas.openxmlformats.org/officeDocument/2006/relationships/image" Target="../media/image44.png"/><Relationship Id="rId1" Type="http://schemas.openxmlformats.org/officeDocument/2006/relationships/image" Target="../media/image43.jpeg"/><Relationship Id="rId6" Type="http://schemas.openxmlformats.org/officeDocument/2006/relationships/image" Target="../media/image50.png"/><Relationship Id="rId5" Type="http://schemas.openxmlformats.org/officeDocument/2006/relationships/image" Target="../media/image49.png"/><Relationship Id="rId4" Type="http://schemas.openxmlformats.org/officeDocument/2006/relationships/image" Target="../media/image48.png"/></Relationships>
</file>

<file path=xl/drawings/_rels/drawing14.xml.rels><?xml version="1.0" encoding="UTF-8" standalone="yes"?>
<Relationships xmlns="http://schemas.openxmlformats.org/package/2006/relationships"><Relationship Id="rId8" Type="http://schemas.openxmlformats.org/officeDocument/2006/relationships/image" Target="../media/image58.emf"/><Relationship Id="rId3" Type="http://schemas.openxmlformats.org/officeDocument/2006/relationships/image" Target="../media/image53.png"/><Relationship Id="rId7" Type="http://schemas.openxmlformats.org/officeDocument/2006/relationships/image" Target="../media/image57.png"/><Relationship Id="rId2" Type="http://schemas.openxmlformats.org/officeDocument/2006/relationships/image" Target="../media/image52.png"/><Relationship Id="rId1" Type="http://schemas.openxmlformats.org/officeDocument/2006/relationships/image" Target="../media/image43.jpeg"/><Relationship Id="rId6" Type="http://schemas.openxmlformats.org/officeDocument/2006/relationships/image" Target="../media/image56.png"/><Relationship Id="rId5" Type="http://schemas.openxmlformats.org/officeDocument/2006/relationships/image" Target="../media/image55.png"/><Relationship Id="rId10" Type="http://schemas.openxmlformats.org/officeDocument/2006/relationships/image" Target="../media/image60.png"/><Relationship Id="rId4" Type="http://schemas.openxmlformats.org/officeDocument/2006/relationships/image" Target="../media/image54.png"/><Relationship Id="rId9" Type="http://schemas.openxmlformats.org/officeDocument/2006/relationships/image" Target="../media/image59.png"/></Relationships>
</file>

<file path=xl/drawings/_rels/drawing1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png"/><Relationship Id="rId7" Type="http://schemas.openxmlformats.org/officeDocument/2006/relationships/image" Target="../media/image22.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39.png"/><Relationship Id="rId11" Type="http://schemas.openxmlformats.org/officeDocument/2006/relationships/image" Target="../media/image64.png"/><Relationship Id="rId5" Type="http://schemas.openxmlformats.org/officeDocument/2006/relationships/image" Target="../media/image32.png"/><Relationship Id="rId10" Type="http://schemas.openxmlformats.org/officeDocument/2006/relationships/image" Target="../media/image31.png"/><Relationship Id="rId4" Type="http://schemas.openxmlformats.org/officeDocument/2006/relationships/image" Target="../media/image63.png"/><Relationship Id="rId9" Type="http://schemas.openxmlformats.org/officeDocument/2006/relationships/image" Target="../media/image2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69.png"/><Relationship Id="rId3" Type="http://schemas.openxmlformats.org/officeDocument/2006/relationships/image" Target="../media/image67.png"/><Relationship Id="rId7" Type="http://schemas.openxmlformats.org/officeDocument/2006/relationships/image" Target="../media/image23.png"/><Relationship Id="rId12" Type="http://schemas.openxmlformats.org/officeDocument/2006/relationships/image" Target="../media/image22.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32.png"/><Relationship Id="rId11" Type="http://schemas.openxmlformats.org/officeDocument/2006/relationships/image" Target="../media/image64.png"/><Relationship Id="rId5" Type="http://schemas.openxmlformats.org/officeDocument/2006/relationships/image" Target="../media/image39.png"/><Relationship Id="rId10" Type="http://schemas.openxmlformats.org/officeDocument/2006/relationships/image" Target="../media/image63.png"/><Relationship Id="rId4" Type="http://schemas.openxmlformats.org/officeDocument/2006/relationships/image" Target="../media/image2.png"/><Relationship Id="rId9" Type="http://schemas.openxmlformats.org/officeDocument/2006/relationships/image" Target="../media/image68.png"/></Relationships>
</file>

<file path=xl/drawings/_rels/drawing17.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64.png"/><Relationship Id="rId7" Type="http://schemas.openxmlformats.org/officeDocument/2006/relationships/image" Target="../media/image39.png"/><Relationship Id="rId2" Type="http://schemas.openxmlformats.org/officeDocument/2006/relationships/image" Target="../media/image63.png"/><Relationship Id="rId1" Type="http://schemas.openxmlformats.org/officeDocument/2006/relationships/image" Target="../media/image2.png"/><Relationship Id="rId6" Type="http://schemas.openxmlformats.org/officeDocument/2006/relationships/image" Target="../media/image32.png"/><Relationship Id="rId5" Type="http://schemas.openxmlformats.org/officeDocument/2006/relationships/image" Target="../media/image31.png"/><Relationship Id="rId10" Type="http://schemas.openxmlformats.org/officeDocument/2006/relationships/image" Target="../media/image71.png"/><Relationship Id="rId4" Type="http://schemas.openxmlformats.org/officeDocument/2006/relationships/image" Target="../media/image23.png"/><Relationship Id="rId9" Type="http://schemas.openxmlformats.org/officeDocument/2006/relationships/image" Target="../media/image70.png"/></Relationships>
</file>

<file path=xl/drawings/_rels/drawing18.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74.png"/><Relationship Id="rId3" Type="http://schemas.openxmlformats.org/officeDocument/2006/relationships/image" Target="../media/image2.png"/><Relationship Id="rId7" Type="http://schemas.openxmlformats.org/officeDocument/2006/relationships/image" Target="../media/image23.png"/><Relationship Id="rId12" Type="http://schemas.openxmlformats.org/officeDocument/2006/relationships/image" Target="../media/image73.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64.png"/><Relationship Id="rId11" Type="http://schemas.openxmlformats.org/officeDocument/2006/relationships/image" Target="../media/image22.png"/><Relationship Id="rId5" Type="http://schemas.openxmlformats.org/officeDocument/2006/relationships/image" Target="../media/image63.png"/><Relationship Id="rId10" Type="http://schemas.openxmlformats.org/officeDocument/2006/relationships/image" Target="../media/image39.png"/><Relationship Id="rId4" Type="http://schemas.openxmlformats.org/officeDocument/2006/relationships/image" Target="../media/image72.png"/><Relationship Id="rId9"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image" Target="../media/image31.png"/><Relationship Id="rId7" Type="http://schemas.openxmlformats.org/officeDocument/2006/relationships/image" Target="../media/image38.png"/><Relationship Id="rId12" Type="http://schemas.openxmlformats.org/officeDocument/2006/relationships/image" Target="../media/image67.png"/><Relationship Id="rId2" Type="http://schemas.openxmlformats.org/officeDocument/2006/relationships/image" Target="../media/image75.png"/><Relationship Id="rId1" Type="http://schemas.openxmlformats.org/officeDocument/2006/relationships/image" Target="../media/image2.png"/><Relationship Id="rId6" Type="http://schemas.openxmlformats.org/officeDocument/2006/relationships/image" Target="../media/image76.png"/><Relationship Id="rId11" Type="http://schemas.openxmlformats.org/officeDocument/2006/relationships/image" Target="../media/image62.png"/><Relationship Id="rId5" Type="http://schemas.openxmlformats.org/officeDocument/2006/relationships/image" Target="../media/image22.png"/><Relationship Id="rId10" Type="http://schemas.openxmlformats.org/officeDocument/2006/relationships/image" Target="../media/image39.png"/><Relationship Id="rId4" Type="http://schemas.openxmlformats.org/officeDocument/2006/relationships/image" Target="../media/image23.png"/><Relationship Id="rId9" Type="http://schemas.openxmlformats.org/officeDocument/2006/relationships/image" Target="../media/image3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8" Type="http://schemas.openxmlformats.org/officeDocument/2006/relationships/image" Target="../media/image32.png"/><Relationship Id="rId3" Type="http://schemas.openxmlformats.org/officeDocument/2006/relationships/image" Target="../media/image38.png"/><Relationship Id="rId7" Type="http://schemas.openxmlformats.org/officeDocument/2006/relationships/image" Target="../media/image22.png"/><Relationship Id="rId12" Type="http://schemas.openxmlformats.org/officeDocument/2006/relationships/image" Target="../media/image67.png"/><Relationship Id="rId2" Type="http://schemas.openxmlformats.org/officeDocument/2006/relationships/image" Target="../media/image78.png"/><Relationship Id="rId1" Type="http://schemas.openxmlformats.org/officeDocument/2006/relationships/image" Target="../media/image2.png"/><Relationship Id="rId6" Type="http://schemas.openxmlformats.org/officeDocument/2006/relationships/image" Target="../media/image77.png"/><Relationship Id="rId11" Type="http://schemas.openxmlformats.org/officeDocument/2006/relationships/image" Target="../media/image62.png"/><Relationship Id="rId5" Type="http://schemas.openxmlformats.org/officeDocument/2006/relationships/image" Target="../media/image23.png"/><Relationship Id="rId10" Type="http://schemas.openxmlformats.org/officeDocument/2006/relationships/image" Target="../media/image39.png"/><Relationship Id="rId4" Type="http://schemas.openxmlformats.org/officeDocument/2006/relationships/image" Target="../media/image31.png"/><Relationship Id="rId9" Type="http://schemas.openxmlformats.org/officeDocument/2006/relationships/image" Target="../media/image68.png"/></Relationships>
</file>

<file path=xl/drawings/_rels/drawing21.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81.png"/><Relationship Id="rId7" Type="http://schemas.openxmlformats.org/officeDocument/2006/relationships/image" Target="../media/image23.png"/><Relationship Id="rId2" Type="http://schemas.openxmlformats.org/officeDocument/2006/relationships/image" Target="../media/image80.png"/><Relationship Id="rId1" Type="http://schemas.openxmlformats.org/officeDocument/2006/relationships/image" Target="../media/image79.png"/><Relationship Id="rId6" Type="http://schemas.openxmlformats.org/officeDocument/2006/relationships/image" Target="../media/image77.png"/><Relationship Id="rId5" Type="http://schemas.openxmlformats.org/officeDocument/2006/relationships/image" Target="../media/image2.png"/><Relationship Id="rId10" Type="http://schemas.openxmlformats.org/officeDocument/2006/relationships/image" Target="../media/image83.png"/><Relationship Id="rId4" Type="http://schemas.openxmlformats.org/officeDocument/2006/relationships/image" Target="../media/image82.png"/><Relationship Id="rId9" Type="http://schemas.openxmlformats.org/officeDocument/2006/relationships/image" Target="../media/image32.png"/></Relationships>
</file>

<file path=xl/drawings/_rels/drawing22.xml.rels><?xml version="1.0" encoding="UTF-8" standalone="yes"?>
<Relationships xmlns="http://schemas.openxmlformats.org/package/2006/relationships"><Relationship Id="rId8" Type="http://schemas.openxmlformats.org/officeDocument/2006/relationships/image" Target="../media/image83.png"/><Relationship Id="rId3" Type="http://schemas.openxmlformats.org/officeDocument/2006/relationships/image" Target="../media/image77.png"/><Relationship Id="rId7" Type="http://schemas.openxmlformats.org/officeDocument/2006/relationships/image" Target="../media/image32.png"/><Relationship Id="rId12" Type="http://schemas.openxmlformats.org/officeDocument/2006/relationships/image" Target="../media/image81.png"/><Relationship Id="rId2" Type="http://schemas.openxmlformats.org/officeDocument/2006/relationships/image" Target="../media/image2.png"/><Relationship Id="rId1" Type="http://schemas.openxmlformats.org/officeDocument/2006/relationships/image" Target="../media/image82.png"/><Relationship Id="rId6" Type="http://schemas.openxmlformats.org/officeDocument/2006/relationships/image" Target="../media/image68.png"/><Relationship Id="rId11" Type="http://schemas.openxmlformats.org/officeDocument/2006/relationships/image" Target="../media/image80.png"/><Relationship Id="rId5" Type="http://schemas.openxmlformats.org/officeDocument/2006/relationships/image" Target="../media/image22.png"/><Relationship Id="rId10" Type="http://schemas.openxmlformats.org/officeDocument/2006/relationships/image" Target="../media/image65.png"/><Relationship Id="rId4" Type="http://schemas.openxmlformats.org/officeDocument/2006/relationships/image" Target="../media/image23.png"/><Relationship Id="rId9" Type="http://schemas.openxmlformats.org/officeDocument/2006/relationships/image" Target="../media/image66.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85.png"/><Relationship Id="rId7" Type="http://schemas.openxmlformats.org/officeDocument/2006/relationships/image" Target="../media/image23.png"/><Relationship Id="rId12" Type="http://schemas.openxmlformats.org/officeDocument/2006/relationships/image" Target="../media/image41.png"/><Relationship Id="rId2" Type="http://schemas.openxmlformats.org/officeDocument/2006/relationships/image" Target="../media/image2.png"/><Relationship Id="rId1" Type="http://schemas.openxmlformats.org/officeDocument/2006/relationships/image" Target="../media/image84.png"/><Relationship Id="rId6" Type="http://schemas.openxmlformats.org/officeDocument/2006/relationships/image" Target="../media/image77.png"/><Relationship Id="rId11" Type="http://schemas.openxmlformats.org/officeDocument/2006/relationships/image" Target="../media/image40.png"/><Relationship Id="rId5" Type="http://schemas.openxmlformats.org/officeDocument/2006/relationships/image" Target="../media/image86.png"/><Relationship Id="rId10" Type="http://schemas.openxmlformats.org/officeDocument/2006/relationships/image" Target="../media/image39.png"/><Relationship Id="rId4" Type="http://schemas.openxmlformats.org/officeDocument/2006/relationships/image" Target="../media/image38.png"/><Relationship Id="rId9" Type="http://schemas.openxmlformats.org/officeDocument/2006/relationships/image" Target="../media/image32.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41.png"/><Relationship Id="rId3" Type="http://schemas.openxmlformats.org/officeDocument/2006/relationships/image" Target="../media/image85.png"/><Relationship Id="rId7" Type="http://schemas.openxmlformats.org/officeDocument/2006/relationships/image" Target="../media/image23.png"/><Relationship Id="rId12" Type="http://schemas.openxmlformats.org/officeDocument/2006/relationships/image" Target="../media/image39.png"/><Relationship Id="rId2" Type="http://schemas.openxmlformats.org/officeDocument/2006/relationships/image" Target="../media/image66.png"/><Relationship Id="rId1" Type="http://schemas.openxmlformats.org/officeDocument/2006/relationships/image" Target="../media/image65.png"/><Relationship Id="rId6" Type="http://schemas.openxmlformats.org/officeDocument/2006/relationships/image" Target="../media/image77.png"/><Relationship Id="rId11" Type="http://schemas.openxmlformats.org/officeDocument/2006/relationships/image" Target="../media/image68.png"/><Relationship Id="rId5" Type="http://schemas.openxmlformats.org/officeDocument/2006/relationships/image" Target="../media/image38.png"/><Relationship Id="rId10" Type="http://schemas.openxmlformats.org/officeDocument/2006/relationships/image" Target="../media/image78.png"/><Relationship Id="rId4" Type="http://schemas.openxmlformats.org/officeDocument/2006/relationships/image" Target="../media/image2.png"/><Relationship Id="rId9" Type="http://schemas.openxmlformats.org/officeDocument/2006/relationships/image" Target="../media/image32.png"/><Relationship Id="rId14" Type="http://schemas.openxmlformats.org/officeDocument/2006/relationships/image" Target="../media/image4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80.png"/><Relationship Id="rId2" Type="http://schemas.openxmlformats.org/officeDocument/2006/relationships/image" Target="../media/image2.png"/><Relationship Id="rId1" Type="http://schemas.openxmlformats.org/officeDocument/2006/relationships/image" Target="../media/image87.png"/><Relationship Id="rId5" Type="http://schemas.openxmlformats.org/officeDocument/2006/relationships/image" Target="../media/image88.png"/><Relationship Id="rId4" Type="http://schemas.openxmlformats.org/officeDocument/2006/relationships/image" Target="../media/image8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0.png"/><Relationship Id="rId2" Type="http://schemas.openxmlformats.org/officeDocument/2006/relationships/image" Target="../media/image52.png"/><Relationship Id="rId1" Type="http://schemas.openxmlformats.org/officeDocument/2006/relationships/image" Target="../media/image89.png"/><Relationship Id="rId6" Type="http://schemas.openxmlformats.org/officeDocument/2006/relationships/image" Target="../media/image92.png"/><Relationship Id="rId5" Type="http://schemas.openxmlformats.org/officeDocument/2006/relationships/image" Target="../media/image2.png"/><Relationship Id="rId4" Type="http://schemas.openxmlformats.org/officeDocument/2006/relationships/image" Target="../media/image9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95.png"/><Relationship Id="rId7" Type="http://schemas.openxmlformats.org/officeDocument/2006/relationships/image" Target="../media/image2.png"/><Relationship Id="rId2" Type="http://schemas.openxmlformats.org/officeDocument/2006/relationships/image" Target="../media/image94.png"/><Relationship Id="rId1" Type="http://schemas.openxmlformats.org/officeDocument/2006/relationships/image" Target="../media/image93.png"/><Relationship Id="rId6" Type="http://schemas.openxmlformats.org/officeDocument/2006/relationships/image" Target="../media/image98.png"/><Relationship Id="rId5" Type="http://schemas.openxmlformats.org/officeDocument/2006/relationships/image" Target="../media/image97.png"/><Relationship Id="rId4" Type="http://schemas.openxmlformats.org/officeDocument/2006/relationships/image" Target="../media/image96.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0.png"/><Relationship Id="rId1" Type="http://schemas.openxmlformats.org/officeDocument/2006/relationships/image" Target="../media/image99.png"/><Relationship Id="rId6" Type="http://schemas.openxmlformats.org/officeDocument/2006/relationships/image" Target="../media/image103.png"/><Relationship Id="rId5" Type="http://schemas.openxmlformats.org/officeDocument/2006/relationships/image" Target="../media/image102.png"/><Relationship Id="rId4" Type="http://schemas.openxmlformats.org/officeDocument/2006/relationships/image" Target="../media/image10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05.png"/><Relationship Id="rId2" Type="http://schemas.openxmlformats.org/officeDocument/2006/relationships/image" Target="../media/image104.png"/><Relationship Id="rId1" Type="http://schemas.openxmlformats.org/officeDocument/2006/relationships/image" Target="../media/image2.png"/><Relationship Id="rId6" Type="http://schemas.openxmlformats.org/officeDocument/2006/relationships/image" Target="../media/image107.png"/><Relationship Id="rId5" Type="http://schemas.openxmlformats.org/officeDocument/2006/relationships/image" Target="../media/image106.png"/><Relationship Id="rId4" Type="http://schemas.openxmlformats.org/officeDocument/2006/relationships/image" Target="../media/image10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0.png"/><Relationship Id="rId1" Type="http://schemas.openxmlformats.org/officeDocument/2006/relationships/image" Target="../media/image99.png"/><Relationship Id="rId4" Type="http://schemas.openxmlformats.org/officeDocument/2006/relationships/image" Target="../media/image101.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14.png"/><Relationship Id="rId3" Type="http://schemas.openxmlformats.org/officeDocument/2006/relationships/image" Target="../media/image110.png"/><Relationship Id="rId7" Type="http://schemas.openxmlformats.org/officeDocument/2006/relationships/image" Target="../media/image2.png"/><Relationship Id="rId2" Type="http://schemas.openxmlformats.org/officeDocument/2006/relationships/image" Target="../media/image109.png"/><Relationship Id="rId1" Type="http://schemas.openxmlformats.org/officeDocument/2006/relationships/image" Target="../media/image108.png"/><Relationship Id="rId6" Type="http://schemas.openxmlformats.org/officeDocument/2006/relationships/image" Target="../media/image113.png"/><Relationship Id="rId5" Type="http://schemas.openxmlformats.org/officeDocument/2006/relationships/image" Target="../media/image112.png"/><Relationship Id="rId4" Type="http://schemas.openxmlformats.org/officeDocument/2006/relationships/image" Target="../media/image111.png"/><Relationship Id="rId9" Type="http://schemas.openxmlformats.org/officeDocument/2006/relationships/image" Target="../media/image22.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17.png"/><Relationship Id="rId2" Type="http://schemas.openxmlformats.org/officeDocument/2006/relationships/image" Target="../media/image116.png"/><Relationship Id="rId1" Type="http://schemas.openxmlformats.org/officeDocument/2006/relationships/image" Target="../media/image115.png"/><Relationship Id="rId4" Type="http://schemas.openxmlformats.org/officeDocument/2006/relationships/image" Target="../media/image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20.png"/><Relationship Id="rId2" Type="http://schemas.openxmlformats.org/officeDocument/2006/relationships/image" Target="../media/image119.png"/><Relationship Id="rId1" Type="http://schemas.openxmlformats.org/officeDocument/2006/relationships/image" Target="../media/image118.png"/><Relationship Id="rId6" Type="http://schemas.openxmlformats.org/officeDocument/2006/relationships/image" Target="../media/image122.png"/><Relationship Id="rId5" Type="http://schemas.openxmlformats.org/officeDocument/2006/relationships/image" Target="../media/image121.png"/><Relationship Id="rId4" Type="http://schemas.openxmlformats.org/officeDocument/2006/relationships/image" Target="../media/image2.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25.png"/><Relationship Id="rId2" Type="http://schemas.openxmlformats.org/officeDocument/2006/relationships/image" Target="../media/image124.png"/><Relationship Id="rId1" Type="http://schemas.openxmlformats.org/officeDocument/2006/relationships/image" Target="../media/image123.png"/><Relationship Id="rId4" Type="http://schemas.openxmlformats.org/officeDocument/2006/relationships/image" Target="../media/image2.png"/></Relationships>
</file>

<file path=xl/drawings/_rels/drawing35.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28.png"/><Relationship Id="rId7" Type="http://schemas.openxmlformats.org/officeDocument/2006/relationships/image" Target="../media/image132.png"/><Relationship Id="rId2" Type="http://schemas.openxmlformats.org/officeDocument/2006/relationships/image" Target="../media/image127.png"/><Relationship Id="rId1" Type="http://schemas.openxmlformats.org/officeDocument/2006/relationships/image" Target="../media/image126.png"/><Relationship Id="rId6" Type="http://schemas.openxmlformats.org/officeDocument/2006/relationships/image" Target="../media/image131.png"/><Relationship Id="rId5" Type="http://schemas.openxmlformats.org/officeDocument/2006/relationships/image" Target="../media/image130.png"/><Relationship Id="rId4" Type="http://schemas.openxmlformats.org/officeDocument/2006/relationships/image" Target="../media/image129.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40.png"/><Relationship Id="rId3" Type="http://schemas.openxmlformats.org/officeDocument/2006/relationships/image" Target="../media/image135.png"/><Relationship Id="rId7" Type="http://schemas.openxmlformats.org/officeDocument/2006/relationships/image" Target="../media/image139.png"/><Relationship Id="rId2" Type="http://schemas.openxmlformats.org/officeDocument/2006/relationships/image" Target="../media/image134.png"/><Relationship Id="rId1" Type="http://schemas.openxmlformats.org/officeDocument/2006/relationships/image" Target="../media/image133.png"/><Relationship Id="rId6" Type="http://schemas.openxmlformats.org/officeDocument/2006/relationships/image" Target="../media/image138.png"/><Relationship Id="rId11" Type="http://schemas.openxmlformats.org/officeDocument/2006/relationships/image" Target="../media/image36.png"/><Relationship Id="rId5" Type="http://schemas.openxmlformats.org/officeDocument/2006/relationships/image" Target="../media/image137.png"/><Relationship Id="rId10" Type="http://schemas.openxmlformats.org/officeDocument/2006/relationships/image" Target="../media/image92.png"/><Relationship Id="rId4" Type="http://schemas.openxmlformats.org/officeDocument/2006/relationships/image" Target="../media/image136.png"/><Relationship Id="rId9" Type="http://schemas.openxmlformats.org/officeDocument/2006/relationships/image" Target="../media/image2.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43.png"/><Relationship Id="rId7" Type="http://schemas.openxmlformats.org/officeDocument/2006/relationships/image" Target="../media/image22.png"/><Relationship Id="rId2" Type="http://schemas.openxmlformats.org/officeDocument/2006/relationships/image" Target="../media/image142.png"/><Relationship Id="rId1" Type="http://schemas.openxmlformats.org/officeDocument/2006/relationships/image" Target="../media/image141.png"/><Relationship Id="rId6" Type="http://schemas.openxmlformats.org/officeDocument/2006/relationships/image" Target="../media/image21.png"/><Relationship Id="rId5" Type="http://schemas.openxmlformats.org/officeDocument/2006/relationships/image" Target="../media/image144.png"/><Relationship Id="rId4" Type="http://schemas.openxmlformats.org/officeDocument/2006/relationships/image" Target="../media/image2.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47.png"/><Relationship Id="rId2" Type="http://schemas.openxmlformats.org/officeDocument/2006/relationships/image" Target="../media/image146.png"/><Relationship Id="rId1" Type="http://schemas.openxmlformats.org/officeDocument/2006/relationships/image" Target="../media/image145.png"/><Relationship Id="rId5" Type="http://schemas.openxmlformats.org/officeDocument/2006/relationships/image" Target="../media/image92.png"/><Relationship Id="rId4" Type="http://schemas.openxmlformats.org/officeDocument/2006/relationships/image" Target="../media/image2.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50.png"/><Relationship Id="rId2" Type="http://schemas.openxmlformats.org/officeDocument/2006/relationships/image" Target="../media/image149.png"/><Relationship Id="rId1" Type="http://schemas.openxmlformats.org/officeDocument/2006/relationships/image" Target="../media/image148.png"/><Relationship Id="rId5" Type="http://schemas.openxmlformats.org/officeDocument/2006/relationships/image" Target="../media/image151.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53.png"/><Relationship Id="rId2" Type="http://schemas.openxmlformats.org/officeDocument/2006/relationships/image" Target="../media/image152.png"/><Relationship Id="rId1" Type="http://schemas.openxmlformats.org/officeDocument/2006/relationships/image" Target="../media/image43.jpeg"/><Relationship Id="rId6" Type="http://schemas.openxmlformats.org/officeDocument/2006/relationships/image" Target="../media/image156.png"/><Relationship Id="rId5" Type="http://schemas.openxmlformats.org/officeDocument/2006/relationships/image" Target="../media/image155.png"/><Relationship Id="rId4" Type="http://schemas.openxmlformats.org/officeDocument/2006/relationships/image" Target="../media/image154.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64.png"/><Relationship Id="rId3" Type="http://schemas.openxmlformats.org/officeDocument/2006/relationships/image" Target="../media/image159.png"/><Relationship Id="rId7" Type="http://schemas.openxmlformats.org/officeDocument/2006/relationships/image" Target="../media/image163.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png"/><Relationship Id="rId5" Type="http://schemas.openxmlformats.org/officeDocument/2006/relationships/image" Target="../media/image161.png"/><Relationship Id="rId10" Type="http://schemas.openxmlformats.org/officeDocument/2006/relationships/image" Target="../media/image166.png"/><Relationship Id="rId4" Type="http://schemas.openxmlformats.org/officeDocument/2006/relationships/image" Target="../media/image160.png"/><Relationship Id="rId9" Type="http://schemas.openxmlformats.org/officeDocument/2006/relationships/image" Target="../media/image16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67.png"/><Relationship Id="rId13" Type="http://schemas.openxmlformats.org/officeDocument/2006/relationships/image" Target="../media/image166.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171.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170.png"/><Relationship Id="rId5" Type="http://schemas.openxmlformats.org/officeDocument/2006/relationships/image" Target="../media/image161.png"/><Relationship Id="rId10" Type="http://schemas.openxmlformats.org/officeDocument/2006/relationships/image" Target="../media/image169.png"/><Relationship Id="rId4" Type="http://schemas.openxmlformats.org/officeDocument/2006/relationships/image" Target="../media/image160.png"/><Relationship Id="rId9" Type="http://schemas.openxmlformats.org/officeDocument/2006/relationships/image" Target="../media/image168.png"/><Relationship Id="rId14" Type="http://schemas.openxmlformats.org/officeDocument/2006/relationships/image" Target="../media/image2.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72.png"/><Relationship Id="rId3" Type="http://schemas.openxmlformats.org/officeDocument/2006/relationships/image" Target="../media/image159.png"/><Relationship Id="rId7" Type="http://schemas.openxmlformats.org/officeDocument/2006/relationships/image" Target="../media/image163.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png"/><Relationship Id="rId5" Type="http://schemas.openxmlformats.org/officeDocument/2006/relationships/image" Target="../media/image161.png"/><Relationship Id="rId10" Type="http://schemas.openxmlformats.org/officeDocument/2006/relationships/image" Target="../media/image166.png"/><Relationship Id="rId4" Type="http://schemas.openxmlformats.org/officeDocument/2006/relationships/image" Target="../media/image160.png"/><Relationship Id="rId9" Type="http://schemas.openxmlformats.org/officeDocument/2006/relationships/image" Target="../media/image173.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74.png"/><Relationship Id="rId13" Type="http://schemas.openxmlformats.org/officeDocument/2006/relationships/image" Target="../media/image179.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178.png"/><Relationship Id="rId17" Type="http://schemas.openxmlformats.org/officeDocument/2006/relationships/image" Target="../media/image182.png"/><Relationship Id="rId2" Type="http://schemas.openxmlformats.org/officeDocument/2006/relationships/image" Target="../media/image158.png"/><Relationship Id="rId16" Type="http://schemas.openxmlformats.org/officeDocument/2006/relationships/image" Target="../media/image181.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177.png"/><Relationship Id="rId5" Type="http://schemas.openxmlformats.org/officeDocument/2006/relationships/image" Target="../media/image161.png"/><Relationship Id="rId15" Type="http://schemas.openxmlformats.org/officeDocument/2006/relationships/image" Target="../media/image2.png"/><Relationship Id="rId10" Type="http://schemas.openxmlformats.org/officeDocument/2006/relationships/image" Target="../media/image176.png"/><Relationship Id="rId4" Type="http://schemas.openxmlformats.org/officeDocument/2006/relationships/image" Target="../media/image160.png"/><Relationship Id="rId9" Type="http://schemas.openxmlformats.org/officeDocument/2006/relationships/image" Target="../media/image175.png"/><Relationship Id="rId14" Type="http://schemas.openxmlformats.org/officeDocument/2006/relationships/image" Target="../media/image180.png"/></Relationships>
</file>

<file path=xl/drawings/_rels/drawing45.xml.rels><?xml version="1.0" encoding="UTF-8" standalone="yes"?>
<Relationships xmlns="http://schemas.openxmlformats.org/package/2006/relationships"><Relationship Id="rId8" Type="http://schemas.openxmlformats.org/officeDocument/2006/relationships/image" Target="../media/image183.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2.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186.png"/><Relationship Id="rId5" Type="http://schemas.openxmlformats.org/officeDocument/2006/relationships/image" Target="../media/image161.png"/><Relationship Id="rId10" Type="http://schemas.openxmlformats.org/officeDocument/2006/relationships/image" Target="../media/image185.png"/><Relationship Id="rId4" Type="http://schemas.openxmlformats.org/officeDocument/2006/relationships/image" Target="../media/image160.png"/><Relationship Id="rId9" Type="http://schemas.openxmlformats.org/officeDocument/2006/relationships/image" Target="../media/image184.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63.png"/><Relationship Id="rId13" Type="http://schemas.openxmlformats.org/officeDocument/2006/relationships/image" Target="../media/image192.png"/><Relationship Id="rId3" Type="http://schemas.openxmlformats.org/officeDocument/2006/relationships/image" Target="../media/image158.png"/><Relationship Id="rId7" Type="http://schemas.openxmlformats.org/officeDocument/2006/relationships/image" Target="../media/image162.png"/><Relationship Id="rId12" Type="http://schemas.openxmlformats.org/officeDocument/2006/relationships/image" Target="../media/image191.png"/><Relationship Id="rId2" Type="http://schemas.openxmlformats.org/officeDocument/2006/relationships/image" Target="../media/image157.png"/><Relationship Id="rId1" Type="http://schemas.openxmlformats.org/officeDocument/2006/relationships/image" Target="../media/image187.png"/><Relationship Id="rId6" Type="http://schemas.openxmlformats.org/officeDocument/2006/relationships/image" Target="../media/image161.png"/><Relationship Id="rId11" Type="http://schemas.openxmlformats.org/officeDocument/2006/relationships/image" Target="../media/image190.png"/><Relationship Id="rId5" Type="http://schemas.openxmlformats.org/officeDocument/2006/relationships/image" Target="../media/image160.png"/><Relationship Id="rId10" Type="http://schemas.openxmlformats.org/officeDocument/2006/relationships/image" Target="../media/image189.png"/><Relationship Id="rId4" Type="http://schemas.openxmlformats.org/officeDocument/2006/relationships/image" Target="../media/image159.png"/><Relationship Id="rId9" Type="http://schemas.openxmlformats.org/officeDocument/2006/relationships/image" Target="../media/image188.png"/><Relationship Id="rId14" Type="http://schemas.openxmlformats.org/officeDocument/2006/relationships/image" Target="../media/image2.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93.png"/><Relationship Id="rId13" Type="http://schemas.openxmlformats.org/officeDocument/2006/relationships/image" Target="../media/image198.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197.png"/><Relationship Id="rId2" Type="http://schemas.openxmlformats.org/officeDocument/2006/relationships/image" Target="../media/image158.png"/><Relationship Id="rId16" Type="http://schemas.openxmlformats.org/officeDocument/2006/relationships/image" Target="../media/image2.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196.png"/><Relationship Id="rId5" Type="http://schemas.openxmlformats.org/officeDocument/2006/relationships/image" Target="../media/image161.png"/><Relationship Id="rId15" Type="http://schemas.openxmlformats.org/officeDocument/2006/relationships/image" Target="../media/image200.png"/><Relationship Id="rId10" Type="http://schemas.openxmlformats.org/officeDocument/2006/relationships/image" Target="../media/image195.png"/><Relationship Id="rId4" Type="http://schemas.openxmlformats.org/officeDocument/2006/relationships/image" Target="../media/image160.png"/><Relationship Id="rId9" Type="http://schemas.openxmlformats.org/officeDocument/2006/relationships/image" Target="../media/image194.png"/><Relationship Id="rId14" Type="http://schemas.openxmlformats.org/officeDocument/2006/relationships/image" Target="../media/image199.png"/></Relationships>
</file>

<file path=xl/drawings/_rels/drawing48.xml.rels><?xml version="1.0" encoding="UTF-8" standalone="yes"?>
<Relationships xmlns="http://schemas.openxmlformats.org/package/2006/relationships"><Relationship Id="rId8" Type="http://schemas.openxmlformats.org/officeDocument/2006/relationships/image" Target="../media/image163.png"/><Relationship Id="rId13" Type="http://schemas.openxmlformats.org/officeDocument/2006/relationships/image" Target="../media/image205.png"/><Relationship Id="rId3" Type="http://schemas.openxmlformats.org/officeDocument/2006/relationships/image" Target="../media/image158.png"/><Relationship Id="rId7" Type="http://schemas.openxmlformats.org/officeDocument/2006/relationships/image" Target="../media/image162.png"/><Relationship Id="rId12" Type="http://schemas.openxmlformats.org/officeDocument/2006/relationships/image" Target="../media/image204.png"/><Relationship Id="rId2" Type="http://schemas.openxmlformats.org/officeDocument/2006/relationships/image" Target="../media/image157.png"/><Relationship Id="rId1" Type="http://schemas.openxmlformats.org/officeDocument/2006/relationships/image" Target="../media/image43.jpeg"/><Relationship Id="rId6" Type="http://schemas.openxmlformats.org/officeDocument/2006/relationships/image" Target="../media/image161.png"/><Relationship Id="rId11" Type="http://schemas.openxmlformats.org/officeDocument/2006/relationships/image" Target="../media/image203.png"/><Relationship Id="rId5" Type="http://schemas.openxmlformats.org/officeDocument/2006/relationships/image" Target="../media/image160.png"/><Relationship Id="rId10" Type="http://schemas.openxmlformats.org/officeDocument/2006/relationships/image" Target="../media/image202.png"/><Relationship Id="rId4" Type="http://schemas.openxmlformats.org/officeDocument/2006/relationships/image" Target="../media/image159.png"/><Relationship Id="rId9" Type="http://schemas.openxmlformats.org/officeDocument/2006/relationships/image" Target="../media/image201.png"/><Relationship Id="rId14" Type="http://schemas.openxmlformats.org/officeDocument/2006/relationships/image" Target="../media/image206.png"/></Relationships>
</file>

<file path=xl/drawings/_rels/drawing49.xml.rels><?xml version="1.0" encoding="UTF-8" standalone="yes"?>
<Relationships xmlns="http://schemas.openxmlformats.org/package/2006/relationships"><Relationship Id="rId8" Type="http://schemas.openxmlformats.org/officeDocument/2006/relationships/image" Target="../media/image207.png"/><Relationship Id="rId3" Type="http://schemas.openxmlformats.org/officeDocument/2006/relationships/image" Target="../media/image159.png"/><Relationship Id="rId7" Type="http://schemas.openxmlformats.org/officeDocument/2006/relationships/image" Target="../media/image163.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png"/><Relationship Id="rId5" Type="http://schemas.openxmlformats.org/officeDocument/2006/relationships/image" Target="../media/image161.png"/><Relationship Id="rId10" Type="http://schemas.openxmlformats.org/officeDocument/2006/relationships/image" Target="../media/image209.png"/><Relationship Id="rId4" Type="http://schemas.openxmlformats.org/officeDocument/2006/relationships/image" Target="../media/image160.png"/><Relationship Id="rId9" Type="http://schemas.openxmlformats.org/officeDocument/2006/relationships/image" Target="../media/image20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20.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50.xml.rels><?xml version="1.0" encoding="UTF-8" standalone="yes"?>
<Relationships xmlns="http://schemas.openxmlformats.org/package/2006/relationships"><Relationship Id="rId8" Type="http://schemas.openxmlformats.org/officeDocument/2006/relationships/image" Target="../media/image163.png"/><Relationship Id="rId13" Type="http://schemas.openxmlformats.org/officeDocument/2006/relationships/image" Target="../media/image214.png"/><Relationship Id="rId3" Type="http://schemas.openxmlformats.org/officeDocument/2006/relationships/image" Target="../media/image158.png"/><Relationship Id="rId7" Type="http://schemas.openxmlformats.org/officeDocument/2006/relationships/image" Target="../media/image162.png"/><Relationship Id="rId12" Type="http://schemas.openxmlformats.org/officeDocument/2006/relationships/image" Target="../media/image213.png"/><Relationship Id="rId2" Type="http://schemas.openxmlformats.org/officeDocument/2006/relationships/image" Target="../media/image157.png"/><Relationship Id="rId1" Type="http://schemas.openxmlformats.org/officeDocument/2006/relationships/image" Target="../media/image43.jpeg"/><Relationship Id="rId6" Type="http://schemas.openxmlformats.org/officeDocument/2006/relationships/image" Target="../media/image161.png"/><Relationship Id="rId11" Type="http://schemas.openxmlformats.org/officeDocument/2006/relationships/image" Target="../media/image212.png"/><Relationship Id="rId5" Type="http://schemas.openxmlformats.org/officeDocument/2006/relationships/image" Target="../media/image160.png"/><Relationship Id="rId10" Type="http://schemas.openxmlformats.org/officeDocument/2006/relationships/image" Target="../media/image211.png"/><Relationship Id="rId4" Type="http://schemas.openxmlformats.org/officeDocument/2006/relationships/image" Target="../media/image159.png"/><Relationship Id="rId9" Type="http://schemas.openxmlformats.org/officeDocument/2006/relationships/image" Target="../media/image210.png"/><Relationship Id="rId14" Type="http://schemas.openxmlformats.org/officeDocument/2006/relationships/image" Target="../media/image215.png"/></Relationships>
</file>

<file path=xl/drawings/_rels/drawing51.xml.rels><?xml version="1.0" encoding="UTF-8" standalone="yes"?>
<Relationships xmlns="http://schemas.openxmlformats.org/package/2006/relationships"><Relationship Id="rId8" Type="http://schemas.openxmlformats.org/officeDocument/2006/relationships/image" Target="../media/image216.png"/><Relationship Id="rId13" Type="http://schemas.openxmlformats.org/officeDocument/2006/relationships/image" Target="../media/image221.png"/><Relationship Id="rId18" Type="http://schemas.openxmlformats.org/officeDocument/2006/relationships/image" Target="../media/image226.png"/><Relationship Id="rId3" Type="http://schemas.openxmlformats.org/officeDocument/2006/relationships/image" Target="../media/image159.png"/><Relationship Id="rId21" Type="http://schemas.openxmlformats.org/officeDocument/2006/relationships/image" Target="../media/image229.png"/><Relationship Id="rId7" Type="http://schemas.openxmlformats.org/officeDocument/2006/relationships/image" Target="../media/image163.png"/><Relationship Id="rId12" Type="http://schemas.openxmlformats.org/officeDocument/2006/relationships/image" Target="../media/image220.png"/><Relationship Id="rId17" Type="http://schemas.openxmlformats.org/officeDocument/2006/relationships/image" Target="../media/image225.png"/><Relationship Id="rId2" Type="http://schemas.openxmlformats.org/officeDocument/2006/relationships/image" Target="../media/image158.png"/><Relationship Id="rId16" Type="http://schemas.openxmlformats.org/officeDocument/2006/relationships/image" Target="../media/image224.png"/><Relationship Id="rId20" Type="http://schemas.openxmlformats.org/officeDocument/2006/relationships/image" Target="../media/image22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19.png"/><Relationship Id="rId5" Type="http://schemas.openxmlformats.org/officeDocument/2006/relationships/image" Target="../media/image161.png"/><Relationship Id="rId15" Type="http://schemas.openxmlformats.org/officeDocument/2006/relationships/image" Target="../media/image223.png"/><Relationship Id="rId23" Type="http://schemas.openxmlformats.org/officeDocument/2006/relationships/image" Target="../media/image2.png"/><Relationship Id="rId10" Type="http://schemas.openxmlformats.org/officeDocument/2006/relationships/image" Target="../media/image218.png"/><Relationship Id="rId19" Type="http://schemas.openxmlformats.org/officeDocument/2006/relationships/image" Target="../media/image227.png"/><Relationship Id="rId4" Type="http://schemas.openxmlformats.org/officeDocument/2006/relationships/image" Target="../media/image160.png"/><Relationship Id="rId9" Type="http://schemas.openxmlformats.org/officeDocument/2006/relationships/image" Target="../media/image217.png"/><Relationship Id="rId14" Type="http://schemas.openxmlformats.org/officeDocument/2006/relationships/image" Target="../media/image222.png"/><Relationship Id="rId22" Type="http://schemas.openxmlformats.org/officeDocument/2006/relationships/image" Target="../media/image23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231.png"/><Relationship Id="rId13" Type="http://schemas.openxmlformats.org/officeDocument/2006/relationships/image" Target="../media/image236.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235.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34.png"/><Relationship Id="rId5" Type="http://schemas.openxmlformats.org/officeDocument/2006/relationships/image" Target="../media/image161.png"/><Relationship Id="rId15" Type="http://schemas.openxmlformats.org/officeDocument/2006/relationships/image" Target="../media/image237.png"/><Relationship Id="rId10" Type="http://schemas.openxmlformats.org/officeDocument/2006/relationships/image" Target="../media/image233.png"/><Relationship Id="rId4" Type="http://schemas.openxmlformats.org/officeDocument/2006/relationships/image" Target="../media/image160.png"/><Relationship Id="rId9" Type="http://schemas.openxmlformats.org/officeDocument/2006/relationships/image" Target="../media/image232.png"/><Relationship Id="rId14" Type="http://schemas.openxmlformats.org/officeDocument/2006/relationships/image" Target="../media/image2.png"/></Relationships>
</file>

<file path=xl/drawings/_rels/drawing53.xml.rels><?xml version="1.0" encoding="UTF-8" standalone="yes"?>
<Relationships xmlns="http://schemas.openxmlformats.org/package/2006/relationships"><Relationship Id="rId8" Type="http://schemas.openxmlformats.org/officeDocument/2006/relationships/image" Target="../media/image238.png"/><Relationship Id="rId13" Type="http://schemas.openxmlformats.org/officeDocument/2006/relationships/image" Target="../media/image2.png"/><Relationship Id="rId3" Type="http://schemas.openxmlformats.org/officeDocument/2006/relationships/image" Target="../media/image159.png"/><Relationship Id="rId7" Type="http://schemas.openxmlformats.org/officeDocument/2006/relationships/image" Target="../media/image163.png"/><Relationship Id="rId12" Type="http://schemas.openxmlformats.org/officeDocument/2006/relationships/image" Target="../media/image242.png"/><Relationship Id="rId2" Type="http://schemas.openxmlformats.org/officeDocument/2006/relationships/image" Target="../media/image158.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41.png"/><Relationship Id="rId5" Type="http://schemas.openxmlformats.org/officeDocument/2006/relationships/image" Target="../media/image161.png"/><Relationship Id="rId10" Type="http://schemas.openxmlformats.org/officeDocument/2006/relationships/image" Target="../media/image240.png"/><Relationship Id="rId4" Type="http://schemas.openxmlformats.org/officeDocument/2006/relationships/image" Target="../media/image160.png"/><Relationship Id="rId9" Type="http://schemas.openxmlformats.org/officeDocument/2006/relationships/image" Target="../media/image239.png"/><Relationship Id="rId14" Type="http://schemas.openxmlformats.org/officeDocument/2006/relationships/image" Target="../media/image243.png"/></Relationships>
</file>

<file path=xl/drawings/_rels/drawing54.xml.rels><?xml version="1.0" encoding="UTF-8" standalone="yes"?>
<Relationships xmlns="http://schemas.openxmlformats.org/package/2006/relationships"><Relationship Id="rId8" Type="http://schemas.openxmlformats.org/officeDocument/2006/relationships/image" Target="../media/image244.png"/><Relationship Id="rId13" Type="http://schemas.openxmlformats.org/officeDocument/2006/relationships/image" Target="../media/image248.png"/><Relationship Id="rId18" Type="http://schemas.openxmlformats.org/officeDocument/2006/relationships/image" Target="../media/image253.png"/><Relationship Id="rId26" Type="http://schemas.openxmlformats.org/officeDocument/2006/relationships/image" Target="../media/image2.png"/><Relationship Id="rId3" Type="http://schemas.openxmlformats.org/officeDocument/2006/relationships/image" Target="../media/image159.png"/><Relationship Id="rId21" Type="http://schemas.openxmlformats.org/officeDocument/2006/relationships/image" Target="../media/image256.png"/><Relationship Id="rId7" Type="http://schemas.openxmlformats.org/officeDocument/2006/relationships/image" Target="../media/image163.png"/><Relationship Id="rId12" Type="http://schemas.openxmlformats.org/officeDocument/2006/relationships/image" Target="../media/image247.png"/><Relationship Id="rId17" Type="http://schemas.openxmlformats.org/officeDocument/2006/relationships/image" Target="../media/image252.png"/><Relationship Id="rId25" Type="http://schemas.openxmlformats.org/officeDocument/2006/relationships/image" Target="../media/image260.png"/><Relationship Id="rId2" Type="http://schemas.openxmlformats.org/officeDocument/2006/relationships/image" Target="../media/image158.png"/><Relationship Id="rId16" Type="http://schemas.openxmlformats.org/officeDocument/2006/relationships/image" Target="../media/image251.png"/><Relationship Id="rId20" Type="http://schemas.openxmlformats.org/officeDocument/2006/relationships/image" Target="../media/image255.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46.png"/><Relationship Id="rId24" Type="http://schemas.openxmlformats.org/officeDocument/2006/relationships/image" Target="../media/image259.png"/><Relationship Id="rId5" Type="http://schemas.openxmlformats.org/officeDocument/2006/relationships/image" Target="../media/image161.png"/><Relationship Id="rId15" Type="http://schemas.openxmlformats.org/officeDocument/2006/relationships/image" Target="../media/image250.png"/><Relationship Id="rId23" Type="http://schemas.openxmlformats.org/officeDocument/2006/relationships/image" Target="../media/image258.emf"/><Relationship Id="rId10" Type="http://schemas.openxmlformats.org/officeDocument/2006/relationships/image" Target="../media/image235.png"/><Relationship Id="rId19" Type="http://schemas.openxmlformats.org/officeDocument/2006/relationships/image" Target="../media/image254.png"/><Relationship Id="rId4" Type="http://schemas.openxmlformats.org/officeDocument/2006/relationships/image" Target="../media/image160.png"/><Relationship Id="rId9" Type="http://schemas.openxmlformats.org/officeDocument/2006/relationships/image" Target="../media/image245.png"/><Relationship Id="rId14" Type="http://schemas.openxmlformats.org/officeDocument/2006/relationships/image" Target="../media/image249.png"/><Relationship Id="rId22" Type="http://schemas.openxmlformats.org/officeDocument/2006/relationships/image" Target="../media/image257.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61.png"/><Relationship Id="rId13" Type="http://schemas.openxmlformats.org/officeDocument/2006/relationships/image" Target="../media/image265.png"/><Relationship Id="rId18" Type="http://schemas.openxmlformats.org/officeDocument/2006/relationships/image" Target="../media/image270.png"/><Relationship Id="rId3" Type="http://schemas.openxmlformats.org/officeDocument/2006/relationships/image" Target="../media/image159.png"/><Relationship Id="rId21" Type="http://schemas.openxmlformats.org/officeDocument/2006/relationships/image" Target="../media/image273.png"/><Relationship Id="rId7" Type="http://schemas.openxmlformats.org/officeDocument/2006/relationships/image" Target="../media/image163.png"/><Relationship Id="rId12" Type="http://schemas.openxmlformats.org/officeDocument/2006/relationships/image" Target="../media/image264.png"/><Relationship Id="rId17" Type="http://schemas.openxmlformats.org/officeDocument/2006/relationships/image" Target="../media/image269.png"/><Relationship Id="rId2" Type="http://schemas.openxmlformats.org/officeDocument/2006/relationships/image" Target="../media/image158.png"/><Relationship Id="rId16" Type="http://schemas.openxmlformats.org/officeDocument/2006/relationships/image" Target="../media/image268.png"/><Relationship Id="rId20" Type="http://schemas.openxmlformats.org/officeDocument/2006/relationships/image" Target="../media/image272.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png"/><Relationship Id="rId5" Type="http://schemas.openxmlformats.org/officeDocument/2006/relationships/image" Target="../media/image161.png"/><Relationship Id="rId15" Type="http://schemas.openxmlformats.org/officeDocument/2006/relationships/image" Target="../media/image267.png"/><Relationship Id="rId23" Type="http://schemas.openxmlformats.org/officeDocument/2006/relationships/image" Target="../media/image41.png"/><Relationship Id="rId10" Type="http://schemas.openxmlformats.org/officeDocument/2006/relationships/image" Target="../media/image263.png"/><Relationship Id="rId19" Type="http://schemas.openxmlformats.org/officeDocument/2006/relationships/image" Target="../media/image271.png"/><Relationship Id="rId4" Type="http://schemas.openxmlformats.org/officeDocument/2006/relationships/image" Target="../media/image160.png"/><Relationship Id="rId9" Type="http://schemas.openxmlformats.org/officeDocument/2006/relationships/image" Target="../media/image262.png"/><Relationship Id="rId14" Type="http://schemas.openxmlformats.org/officeDocument/2006/relationships/image" Target="../media/image266.png"/><Relationship Id="rId22" Type="http://schemas.openxmlformats.org/officeDocument/2006/relationships/image" Target="../media/image274.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75.png"/><Relationship Id="rId13" Type="http://schemas.openxmlformats.org/officeDocument/2006/relationships/image" Target="../media/image280.png"/><Relationship Id="rId18" Type="http://schemas.openxmlformats.org/officeDocument/2006/relationships/image" Target="../media/image285.png"/><Relationship Id="rId26" Type="http://schemas.openxmlformats.org/officeDocument/2006/relationships/image" Target="../media/image293.png"/><Relationship Id="rId3" Type="http://schemas.openxmlformats.org/officeDocument/2006/relationships/image" Target="../media/image159.png"/><Relationship Id="rId21" Type="http://schemas.openxmlformats.org/officeDocument/2006/relationships/image" Target="../media/image288.png"/><Relationship Id="rId34" Type="http://schemas.openxmlformats.org/officeDocument/2006/relationships/image" Target="../media/image2.png"/><Relationship Id="rId7" Type="http://schemas.openxmlformats.org/officeDocument/2006/relationships/image" Target="../media/image163.png"/><Relationship Id="rId12" Type="http://schemas.openxmlformats.org/officeDocument/2006/relationships/image" Target="../media/image279.png"/><Relationship Id="rId17" Type="http://schemas.openxmlformats.org/officeDocument/2006/relationships/image" Target="../media/image284.png"/><Relationship Id="rId25" Type="http://schemas.openxmlformats.org/officeDocument/2006/relationships/image" Target="../media/image292.png"/><Relationship Id="rId33" Type="http://schemas.openxmlformats.org/officeDocument/2006/relationships/image" Target="../media/image300.png"/><Relationship Id="rId2" Type="http://schemas.openxmlformats.org/officeDocument/2006/relationships/image" Target="../media/image158.png"/><Relationship Id="rId16" Type="http://schemas.openxmlformats.org/officeDocument/2006/relationships/image" Target="../media/image283.png"/><Relationship Id="rId20" Type="http://schemas.openxmlformats.org/officeDocument/2006/relationships/image" Target="../media/image287.png"/><Relationship Id="rId29" Type="http://schemas.openxmlformats.org/officeDocument/2006/relationships/image" Target="../media/image296.png"/><Relationship Id="rId1" Type="http://schemas.openxmlformats.org/officeDocument/2006/relationships/image" Target="../media/image157.png"/><Relationship Id="rId6" Type="http://schemas.openxmlformats.org/officeDocument/2006/relationships/image" Target="../media/image162.png"/><Relationship Id="rId11" Type="http://schemas.openxmlformats.org/officeDocument/2006/relationships/image" Target="../media/image278.png"/><Relationship Id="rId24" Type="http://schemas.openxmlformats.org/officeDocument/2006/relationships/image" Target="../media/image291.png"/><Relationship Id="rId32" Type="http://schemas.openxmlformats.org/officeDocument/2006/relationships/image" Target="../media/image299.png"/><Relationship Id="rId5" Type="http://schemas.openxmlformats.org/officeDocument/2006/relationships/image" Target="../media/image161.png"/><Relationship Id="rId15" Type="http://schemas.openxmlformats.org/officeDocument/2006/relationships/image" Target="../media/image282.png"/><Relationship Id="rId23" Type="http://schemas.openxmlformats.org/officeDocument/2006/relationships/image" Target="../media/image290.png"/><Relationship Id="rId28" Type="http://schemas.openxmlformats.org/officeDocument/2006/relationships/image" Target="../media/image295.png"/><Relationship Id="rId10" Type="http://schemas.openxmlformats.org/officeDocument/2006/relationships/image" Target="../media/image277.png"/><Relationship Id="rId19" Type="http://schemas.openxmlformats.org/officeDocument/2006/relationships/image" Target="../media/image286.png"/><Relationship Id="rId31" Type="http://schemas.openxmlformats.org/officeDocument/2006/relationships/image" Target="../media/image298.png"/><Relationship Id="rId4" Type="http://schemas.openxmlformats.org/officeDocument/2006/relationships/image" Target="../media/image160.png"/><Relationship Id="rId9" Type="http://schemas.openxmlformats.org/officeDocument/2006/relationships/image" Target="../media/image276.png"/><Relationship Id="rId14" Type="http://schemas.openxmlformats.org/officeDocument/2006/relationships/image" Target="../media/image281.png"/><Relationship Id="rId22" Type="http://schemas.openxmlformats.org/officeDocument/2006/relationships/image" Target="../media/image289.png"/><Relationship Id="rId27" Type="http://schemas.openxmlformats.org/officeDocument/2006/relationships/image" Target="../media/image294.png"/><Relationship Id="rId30" Type="http://schemas.openxmlformats.org/officeDocument/2006/relationships/image" Target="../media/image297.png"/></Relationships>
</file>

<file path=xl/drawings/_rels/drawing57.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27.png"/><Relationship Id="rId5" Type="http://schemas.openxmlformats.org/officeDocument/2006/relationships/image" Target="../media/image22.png"/><Relationship Id="rId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1.png"/><Relationship Id="rId7"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27.png"/><Relationship Id="rId5" Type="http://schemas.openxmlformats.org/officeDocument/2006/relationships/image" Target="../media/image24.png"/><Relationship Id="rId10" Type="http://schemas.openxmlformats.org/officeDocument/2006/relationships/image" Target="../media/image2.png"/><Relationship Id="rId4" Type="http://schemas.openxmlformats.org/officeDocument/2006/relationships/image" Target="../media/image22.png"/><Relationship Id="rId9" Type="http://schemas.openxmlformats.org/officeDocument/2006/relationships/image" Target="../media/image32.png"/></Relationships>
</file>

<file path=xl/drawings/_rels/drawing8.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31.png"/><Relationship Id="rId1" Type="http://schemas.openxmlformats.org/officeDocument/2006/relationships/image" Target="../media/image33.png"/><Relationship Id="rId6" Type="http://schemas.openxmlformats.org/officeDocument/2006/relationships/image" Target="../media/image2.png"/><Relationship Id="rId5" Type="http://schemas.openxmlformats.org/officeDocument/2006/relationships/image" Target="../media/image32.png"/><Relationship Id="rId4" Type="http://schemas.openxmlformats.org/officeDocument/2006/relationships/image" Target="../media/image22.png"/></Relationships>
</file>

<file path=xl/drawings/_rels/drawing9.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2.png"/><Relationship Id="rId1" Type="http://schemas.openxmlformats.org/officeDocument/2006/relationships/image" Target="../media/image34.png"/><Relationship Id="rId5" Type="http://schemas.openxmlformats.org/officeDocument/2006/relationships/image" Target="../media/image21.png"/><Relationship Id="rId4"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3</xdr:col>
      <xdr:colOff>114300</xdr:colOff>
      <xdr:row>5</xdr:row>
      <xdr:rowOff>88900</xdr:rowOff>
    </xdr:from>
    <xdr:to>
      <xdr:col>11</xdr:col>
      <xdr:colOff>175741</xdr:colOff>
      <xdr:row>24</xdr:row>
      <xdr:rowOff>159387</xdr:rowOff>
    </xdr:to>
    <xdr:pic>
      <xdr:nvPicPr>
        <xdr:cNvPr id="3" name="Imagen 2">
          <a:extLst>
            <a:ext uri="{FF2B5EF4-FFF2-40B4-BE49-F238E27FC236}">
              <a16:creationId xmlns:a16="http://schemas.microsoft.com/office/drawing/2014/main" xmlns="" id="{065C7C00-6AB4-4DB0-A3AA-FBF877A8B5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171700" y="1231900"/>
          <a:ext cx="5547841" cy="44138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15</xdr:col>
      <xdr:colOff>575734</xdr:colOff>
      <xdr:row>5</xdr:row>
      <xdr:rowOff>42333</xdr:rowOff>
    </xdr:from>
    <xdr:to>
      <xdr:col>20</xdr:col>
      <xdr:colOff>620184</xdr:colOff>
      <xdr:row>22</xdr:row>
      <xdr:rowOff>125721</xdr:rowOff>
    </xdr:to>
    <xdr:pic>
      <xdr:nvPicPr>
        <xdr:cNvPr id="7" name="6 Imagen">
          <a:extLst>
            <a:ext uri="{FF2B5EF4-FFF2-40B4-BE49-F238E27FC236}">
              <a16:creationId xmlns:a16="http://schemas.microsoft.com/office/drawing/2014/main" xmlns="" id="{00000000-0008-0000-1800-000007000000}"/>
            </a:ext>
          </a:extLst>
        </xdr:cNvPr>
        <xdr:cNvPicPr>
          <a:picLocks noChangeAspect="1"/>
        </xdr:cNvPicPr>
      </xdr:nvPicPr>
      <xdr:blipFill>
        <a:blip xmlns:r="http://schemas.openxmlformats.org/officeDocument/2006/relationships" r:embed="rId1" cstate="print"/>
        <a:stretch>
          <a:fillRect/>
        </a:stretch>
      </xdr:blipFill>
      <xdr:spPr>
        <a:xfrm>
          <a:off x="10151534" y="2518833"/>
          <a:ext cx="3346450" cy="3944188"/>
        </a:xfrm>
        <a:prstGeom prst="rect">
          <a:avLst/>
        </a:prstGeom>
      </xdr:spPr>
    </xdr:pic>
    <xdr:clientData/>
  </xdr:twoCellAnchor>
  <xdr:twoCellAnchor editAs="oneCell">
    <xdr:from>
      <xdr:col>0</xdr:col>
      <xdr:colOff>0</xdr:colOff>
      <xdr:row>0</xdr:row>
      <xdr:rowOff>0</xdr:rowOff>
    </xdr:from>
    <xdr:to>
      <xdr:col>4</xdr:col>
      <xdr:colOff>659946</xdr:colOff>
      <xdr:row>0</xdr:row>
      <xdr:rowOff>1079843</xdr:rowOff>
    </xdr:to>
    <xdr:pic>
      <xdr:nvPicPr>
        <xdr:cNvPr id="13" name="Imagen 12">
          <a:extLst>
            <a:ext uri="{FF2B5EF4-FFF2-40B4-BE49-F238E27FC236}">
              <a16:creationId xmlns:a16="http://schemas.microsoft.com/office/drawing/2014/main" xmlns="" id="{B0BFD23B-E41E-45B2-AA09-197C359238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8</xdr:col>
      <xdr:colOff>167518</xdr:colOff>
      <xdr:row>21</xdr:row>
      <xdr:rowOff>12701</xdr:rowOff>
    </xdr:from>
    <xdr:to>
      <xdr:col>9</xdr:col>
      <xdr:colOff>396483</xdr:colOff>
      <xdr:row>25</xdr:row>
      <xdr:rowOff>13305</xdr:rowOff>
    </xdr:to>
    <xdr:pic>
      <xdr:nvPicPr>
        <xdr:cNvPr id="10" name="Imagen 9">
          <a:extLst>
            <a:ext uri="{FF2B5EF4-FFF2-40B4-BE49-F238E27FC236}">
              <a16:creationId xmlns:a16="http://schemas.microsoft.com/office/drawing/2014/main" xmlns="" id="{9A272259-A0CD-4FEB-9631-4EFE3AB25D3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311018" y="7493001"/>
          <a:ext cx="914765" cy="915004"/>
        </a:xfrm>
        <a:prstGeom prst="rect">
          <a:avLst/>
        </a:prstGeom>
      </xdr:spPr>
    </xdr:pic>
    <xdr:clientData/>
  </xdr:twoCellAnchor>
  <xdr:twoCellAnchor editAs="oneCell">
    <xdr:from>
      <xdr:col>5</xdr:col>
      <xdr:colOff>264280</xdr:colOff>
      <xdr:row>21</xdr:row>
      <xdr:rowOff>12700</xdr:rowOff>
    </xdr:from>
    <xdr:to>
      <xdr:col>6</xdr:col>
      <xdr:colOff>490448</xdr:colOff>
      <xdr:row>25</xdr:row>
      <xdr:rowOff>13910</xdr:rowOff>
    </xdr:to>
    <xdr:pic>
      <xdr:nvPicPr>
        <xdr:cNvPr id="14" name="Imagen 13">
          <a:extLst>
            <a:ext uri="{FF2B5EF4-FFF2-40B4-BE49-F238E27FC236}">
              <a16:creationId xmlns:a16="http://schemas.microsoft.com/office/drawing/2014/main" xmlns="" id="{B4959522-F128-40DB-B529-4C6CC58AA4C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350380" y="7493000"/>
          <a:ext cx="911968" cy="915610"/>
        </a:xfrm>
        <a:prstGeom prst="rect">
          <a:avLst/>
        </a:prstGeom>
      </xdr:spPr>
    </xdr:pic>
    <xdr:clientData/>
  </xdr:twoCellAnchor>
  <xdr:twoCellAnchor editAs="oneCell">
    <xdr:from>
      <xdr:col>11</xdr:col>
      <xdr:colOff>75899</xdr:colOff>
      <xdr:row>20</xdr:row>
      <xdr:rowOff>208643</xdr:rowOff>
    </xdr:from>
    <xdr:to>
      <xdr:col>12</xdr:col>
      <xdr:colOff>304616</xdr:colOff>
      <xdr:row>24</xdr:row>
      <xdr:rowOff>209852</xdr:rowOff>
    </xdr:to>
    <xdr:pic>
      <xdr:nvPicPr>
        <xdr:cNvPr id="15" name="Imagen 14">
          <a:extLst>
            <a:ext uri="{FF2B5EF4-FFF2-40B4-BE49-F238E27FC236}">
              <a16:creationId xmlns:a16="http://schemas.microsoft.com/office/drawing/2014/main" xmlns="" id="{BEF48634-D182-48B4-809B-0EA165A36D4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7276799" y="7460343"/>
          <a:ext cx="914517" cy="915609"/>
        </a:xfrm>
        <a:prstGeom prst="rect">
          <a:avLst/>
        </a:prstGeom>
      </xdr:spPr>
    </xdr:pic>
    <xdr:clientData/>
  </xdr:twoCellAnchor>
  <xdr:twoCellAnchor editAs="oneCell">
    <xdr:from>
      <xdr:col>9</xdr:col>
      <xdr:colOff>462038</xdr:colOff>
      <xdr:row>20</xdr:row>
      <xdr:rowOff>201083</xdr:rowOff>
    </xdr:from>
    <xdr:to>
      <xdr:col>11</xdr:col>
      <xdr:colOff>23930</xdr:colOff>
      <xdr:row>24</xdr:row>
      <xdr:rowOff>210759</xdr:rowOff>
    </xdr:to>
    <xdr:pic>
      <xdr:nvPicPr>
        <xdr:cNvPr id="16" name="Imagen 15">
          <a:extLst>
            <a:ext uri="{FF2B5EF4-FFF2-40B4-BE49-F238E27FC236}">
              <a16:creationId xmlns:a16="http://schemas.microsoft.com/office/drawing/2014/main" xmlns="" id="{5F0CC7EF-B982-4921-91F1-25C4B62967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6291338" y="7452783"/>
          <a:ext cx="933492" cy="924076"/>
        </a:xfrm>
        <a:prstGeom prst="rect">
          <a:avLst/>
        </a:prstGeom>
      </xdr:spPr>
    </xdr:pic>
    <xdr:clientData/>
  </xdr:twoCellAnchor>
  <xdr:twoCellAnchor editAs="oneCell">
    <xdr:from>
      <xdr:col>6</xdr:col>
      <xdr:colOff>569687</xdr:colOff>
      <xdr:row>21</xdr:row>
      <xdr:rowOff>9072</xdr:rowOff>
    </xdr:from>
    <xdr:to>
      <xdr:col>8</xdr:col>
      <xdr:colOff>76655</xdr:colOff>
      <xdr:row>25</xdr:row>
      <xdr:rowOff>4536</xdr:rowOff>
    </xdr:to>
    <xdr:pic>
      <xdr:nvPicPr>
        <xdr:cNvPr id="12" name="Imagen 11">
          <a:extLst>
            <a:ext uri="{FF2B5EF4-FFF2-40B4-BE49-F238E27FC236}">
              <a16:creationId xmlns:a16="http://schemas.microsoft.com/office/drawing/2014/main" xmlns="" id="{C06C616D-0359-4298-AD55-28B9F79735B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341587" y="7489372"/>
          <a:ext cx="878568" cy="909864"/>
        </a:xfrm>
        <a:prstGeom prst="rect">
          <a:avLst/>
        </a:prstGeom>
      </xdr:spPr>
    </xdr:pic>
    <xdr:clientData/>
  </xdr:twoCellAnchor>
  <xdr:twoCellAnchor editAs="oneCell">
    <xdr:from>
      <xdr:col>4</xdr:col>
      <xdr:colOff>0</xdr:colOff>
      <xdr:row>21</xdr:row>
      <xdr:rowOff>50800</xdr:rowOff>
    </xdr:from>
    <xdr:to>
      <xdr:col>5</xdr:col>
      <xdr:colOff>205911</xdr:colOff>
      <xdr:row>25</xdr:row>
      <xdr:rowOff>28111</xdr:rowOff>
    </xdr:to>
    <xdr:pic>
      <xdr:nvPicPr>
        <xdr:cNvPr id="18" name="Imagen 17">
          <a:extLst>
            <a:ext uri="{FF2B5EF4-FFF2-40B4-BE49-F238E27FC236}">
              <a16:creationId xmlns:a16="http://schemas.microsoft.com/office/drawing/2014/main" xmlns="" id="{563317A6-0862-4B7A-9D82-5C441E74C9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400300" y="7531100"/>
          <a:ext cx="891711" cy="891711"/>
        </a:xfrm>
        <a:prstGeom prst="rect">
          <a:avLst/>
        </a:prstGeom>
      </xdr:spPr>
    </xdr:pic>
    <xdr:clientData/>
  </xdr:twoCellAnchor>
  <xdr:twoCellAnchor editAs="oneCell">
    <xdr:from>
      <xdr:col>13</xdr:col>
      <xdr:colOff>317500</xdr:colOff>
      <xdr:row>12</xdr:row>
      <xdr:rowOff>114300</xdr:rowOff>
    </xdr:from>
    <xdr:to>
      <xdr:col>15</xdr:col>
      <xdr:colOff>204565</xdr:colOff>
      <xdr:row>18</xdr:row>
      <xdr:rowOff>17554</xdr:rowOff>
    </xdr:to>
    <xdr:pic>
      <xdr:nvPicPr>
        <xdr:cNvPr id="19" name="Imagen 18">
          <a:extLst>
            <a:ext uri="{FF2B5EF4-FFF2-40B4-BE49-F238E27FC236}">
              <a16:creationId xmlns:a16="http://schemas.microsoft.com/office/drawing/2014/main" xmlns="" id="{9882746E-AFA4-4125-99CD-C6B545CC24F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890000" y="4191000"/>
          <a:ext cx="1258665" cy="12494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448733</xdr:colOff>
      <xdr:row>10</xdr:row>
      <xdr:rowOff>100094</xdr:rowOff>
    </xdr:from>
    <xdr:to>
      <xdr:col>21</xdr:col>
      <xdr:colOff>169334</xdr:colOff>
      <xdr:row>30</xdr:row>
      <xdr:rowOff>126427</xdr:rowOff>
    </xdr:to>
    <xdr:pic>
      <xdr:nvPicPr>
        <xdr:cNvPr id="6" name="5 Imagen">
          <a:extLst>
            <a:ext uri="{FF2B5EF4-FFF2-40B4-BE49-F238E27FC236}">
              <a16:creationId xmlns:a16="http://schemas.microsoft.com/office/drawing/2014/main" xmlns="" id="{00000000-0008-0000-0700-000006000000}"/>
            </a:ext>
          </a:extLst>
        </xdr:cNvPr>
        <xdr:cNvPicPr>
          <a:picLocks noChangeAspect="1"/>
        </xdr:cNvPicPr>
      </xdr:nvPicPr>
      <xdr:blipFill>
        <a:blip xmlns:r="http://schemas.openxmlformats.org/officeDocument/2006/relationships" r:embed="rId1" cstate="print"/>
        <a:stretch>
          <a:fillRect/>
        </a:stretch>
      </xdr:blipFill>
      <xdr:spPr>
        <a:xfrm>
          <a:off x="8716433" y="3884694"/>
          <a:ext cx="3022601" cy="4572933"/>
        </a:xfrm>
        <a:prstGeom prst="rect">
          <a:avLst/>
        </a:prstGeom>
      </xdr:spPr>
    </xdr:pic>
    <xdr:clientData/>
  </xdr:twoCellAnchor>
  <xdr:twoCellAnchor editAs="oneCell">
    <xdr:from>
      <xdr:col>0</xdr:col>
      <xdr:colOff>0</xdr:colOff>
      <xdr:row>0</xdr:row>
      <xdr:rowOff>0</xdr:rowOff>
    </xdr:from>
    <xdr:to>
      <xdr:col>5</xdr:col>
      <xdr:colOff>1058</xdr:colOff>
      <xdr:row>0</xdr:row>
      <xdr:rowOff>1079843</xdr:rowOff>
    </xdr:to>
    <xdr:pic>
      <xdr:nvPicPr>
        <xdr:cNvPr id="10" name="Imagen 9">
          <a:extLst>
            <a:ext uri="{FF2B5EF4-FFF2-40B4-BE49-F238E27FC236}">
              <a16:creationId xmlns:a16="http://schemas.microsoft.com/office/drawing/2014/main" xmlns="" id="{CE3007BD-278C-40F0-9420-DB767C6ADA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7</xdr:col>
      <xdr:colOff>84667</xdr:colOff>
      <xdr:row>26</xdr:row>
      <xdr:rowOff>25401</xdr:rowOff>
    </xdr:from>
    <xdr:to>
      <xdr:col>11</xdr:col>
      <xdr:colOff>266700</xdr:colOff>
      <xdr:row>29</xdr:row>
      <xdr:rowOff>216434</xdr:rowOff>
    </xdr:to>
    <xdr:pic>
      <xdr:nvPicPr>
        <xdr:cNvPr id="11" name="Imagen 10">
          <a:extLst>
            <a:ext uri="{FF2B5EF4-FFF2-40B4-BE49-F238E27FC236}">
              <a16:creationId xmlns:a16="http://schemas.microsoft.com/office/drawing/2014/main" xmlns="" id="{387AA8FE-E989-4A44-9FEB-F5C7DB30CB4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38134" y="7907868"/>
          <a:ext cx="880533" cy="876833"/>
        </a:xfrm>
        <a:prstGeom prst="rect">
          <a:avLst/>
        </a:prstGeom>
      </xdr:spPr>
    </xdr:pic>
    <xdr:clientData/>
  </xdr:twoCellAnchor>
  <xdr:twoCellAnchor editAs="oneCell">
    <xdr:from>
      <xdr:col>5</xdr:col>
      <xdr:colOff>465667</xdr:colOff>
      <xdr:row>26</xdr:row>
      <xdr:rowOff>33865</xdr:rowOff>
    </xdr:from>
    <xdr:to>
      <xdr:col>6</xdr:col>
      <xdr:colOff>651935</xdr:colOff>
      <xdr:row>29</xdr:row>
      <xdr:rowOff>220133</xdr:rowOff>
    </xdr:to>
    <xdr:pic>
      <xdr:nvPicPr>
        <xdr:cNvPr id="4" name="Imagen 3">
          <a:extLst>
            <a:ext uri="{FF2B5EF4-FFF2-40B4-BE49-F238E27FC236}">
              <a16:creationId xmlns:a16="http://schemas.microsoft.com/office/drawing/2014/main" xmlns="" id="{99685ADE-1061-4F01-8D5C-37DC6D5997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547534" y="7916332"/>
          <a:ext cx="872068" cy="872068"/>
        </a:xfrm>
        <a:prstGeom prst="rect">
          <a:avLst/>
        </a:prstGeom>
      </xdr:spPr>
    </xdr:pic>
    <xdr:clientData/>
  </xdr:twoCellAnchor>
  <xdr:twoCellAnchor editAs="oneCell">
    <xdr:from>
      <xdr:col>11</xdr:col>
      <xdr:colOff>376766</xdr:colOff>
      <xdr:row>26</xdr:row>
      <xdr:rowOff>61977</xdr:rowOff>
    </xdr:from>
    <xdr:to>
      <xdr:col>12</xdr:col>
      <xdr:colOff>571500</xdr:colOff>
      <xdr:row>30</xdr:row>
      <xdr:rowOff>28111</xdr:rowOff>
    </xdr:to>
    <xdr:pic>
      <xdr:nvPicPr>
        <xdr:cNvPr id="15" name="Imagen 14">
          <a:extLst>
            <a:ext uri="{FF2B5EF4-FFF2-40B4-BE49-F238E27FC236}">
              <a16:creationId xmlns:a16="http://schemas.microsoft.com/office/drawing/2014/main" xmlns="" id="{9FF122D5-0045-45B6-9AD1-69E97C245EA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342466" y="7948677"/>
          <a:ext cx="855134" cy="88053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560589</xdr:colOff>
      <xdr:row>0</xdr:row>
      <xdr:rowOff>802899</xdr:rowOff>
    </xdr:to>
    <xdr:pic>
      <xdr:nvPicPr>
        <xdr:cNvPr id="2" name="1 Imagen">
          <a:extLst>
            <a:ext uri="{FF2B5EF4-FFF2-40B4-BE49-F238E27FC236}">
              <a16:creationId xmlns:a16="http://schemas.microsoft.com/office/drawing/2014/main" xmlns=""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0" y="0"/>
          <a:ext cx="2818014" cy="799724"/>
        </a:xfrm>
        <a:prstGeom prst="rect">
          <a:avLst/>
        </a:prstGeom>
      </xdr:spPr>
    </xdr:pic>
    <xdr:clientData/>
  </xdr:twoCellAnchor>
  <xdr:twoCellAnchor editAs="oneCell">
    <xdr:from>
      <xdr:col>5</xdr:col>
      <xdr:colOff>50800</xdr:colOff>
      <xdr:row>28</xdr:row>
      <xdr:rowOff>63500</xdr:rowOff>
    </xdr:from>
    <xdr:to>
      <xdr:col>6</xdr:col>
      <xdr:colOff>422275</xdr:colOff>
      <xdr:row>32</xdr:row>
      <xdr:rowOff>187325</xdr:rowOff>
    </xdr:to>
    <xdr:pic>
      <xdr:nvPicPr>
        <xdr:cNvPr id="6" name="5 Imagen">
          <a:extLst>
            <a:ext uri="{FF2B5EF4-FFF2-40B4-BE49-F238E27FC236}">
              <a16:creationId xmlns:a16="http://schemas.microsoft.com/office/drawing/2014/main" xmlns="" id="{00000000-0008-0000-0A00-000006000000}"/>
            </a:ext>
          </a:extLst>
        </xdr:cNvPr>
        <xdr:cNvPicPr/>
      </xdr:nvPicPr>
      <xdr:blipFill>
        <a:blip xmlns:r="http://schemas.openxmlformats.org/officeDocument/2006/relationships" r:embed="rId2" cstate="print"/>
        <a:stretch>
          <a:fillRect/>
        </a:stretch>
      </xdr:blipFill>
      <xdr:spPr>
        <a:xfrm>
          <a:off x="2959100" y="7759700"/>
          <a:ext cx="1019175" cy="1038225"/>
        </a:xfrm>
        <a:prstGeom prst="rect">
          <a:avLst/>
        </a:prstGeom>
      </xdr:spPr>
    </xdr:pic>
    <xdr:clientData/>
  </xdr:twoCellAnchor>
  <xdr:twoCellAnchor editAs="oneCell">
    <xdr:from>
      <xdr:col>6</xdr:col>
      <xdr:colOff>457200</xdr:colOff>
      <xdr:row>28</xdr:row>
      <xdr:rowOff>215900</xdr:rowOff>
    </xdr:from>
    <xdr:to>
      <xdr:col>8</xdr:col>
      <xdr:colOff>57150</xdr:colOff>
      <xdr:row>32</xdr:row>
      <xdr:rowOff>206375</xdr:rowOff>
    </xdr:to>
    <xdr:pic>
      <xdr:nvPicPr>
        <xdr:cNvPr id="10" name="9 Imagen">
          <a:extLst>
            <a:ext uri="{FF2B5EF4-FFF2-40B4-BE49-F238E27FC236}">
              <a16:creationId xmlns:a16="http://schemas.microsoft.com/office/drawing/2014/main" xmlns="" id="{00000000-0008-0000-0A00-00000A000000}"/>
            </a:ext>
          </a:extLst>
        </xdr:cNvPr>
        <xdr:cNvPicPr/>
      </xdr:nvPicPr>
      <xdr:blipFill>
        <a:blip xmlns:r="http://schemas.openxmlformats.org/officeDocument/2006/relationships" r:embed="rId3" cstate="print"/>
        <a:stretch>
          <a:fillRect/>
        </a:stretch>
      </xdr:blipFill>
      <xdr:spPr>
        <a:xfrm>
          <a:off x="4013200" y="7912100"/>
          <a:ext cx="895350" cy="904875"/>
        </a:xfrm>
        <a:prstGeom prst="rect">
          <a:avLst/>
        </a:prstGeom>
      </xdr:spPr>
    </xdr:pic>
    <xdr:clientData/>
  </xdr:twoCellAnchor>
  <xdr:twoCellAnchor editAs="oneCell">
    <xdr:from>
      <xdr:col>18</xdr:col>
      <xdr:colOff>76200</xdr:colOff>
      <xdr:row>14</xdr:row>
      <xdr:rowOff>209549</xdr:rowOff>
    </xdr:from>
    <xdr:to>
      <xdr:col>21</xdr:col>
      <xdr:colOff>603525</xdr:colOff>
      <xdr:row>31</xdr:row>
      <xdr:rowOff>188234</xdr:rowOff>
    </xdr:to>
    <xdr:pic>
      <xdr:nvPicPr>
        <xdr:cNvPr id="3" name="2 Imagen">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4" cstate="print"/>
        <a:stretch>
          <a:fillRect/>
        </a:stretch>
      </xdr:blipFill>
      <xdr:spPr>
        <a:xfrm>
          <a:off x="11401425" y="4705349"/>
          <a:ext cx="2470425" cy="3839485"/>
        </a:xfrm>
        <a:prstGeom prst="rect">
          <a:avLst/>
        </a:prstGeom>
      </xdr:spPr>
    </xdr:pic>
    <xdr:clientData/>
  </xdr:twoCellAnchor>
  <xdr:twoCellAnchor editAs="oneCell">
    <xdr:from>
      <xdr:col>14</xdr:col>
      <xdr:colOff>171450</xdr:colOff>
      <xdr:row>15</xdr:row>
      <xdr:rowOff>9525</xdr:rowOff>
    </xdr:from>
    <xdr:to>
      <xdr:col>18</xdr:col>
      <xdr:colOff>66364</xdr:colOff>
      <xdr:row>32</xdr:row>
      <xdr:rowOff>91582</xdr:rowOff>
    </xdr:to>
    <xdr:pic>
      <xdr:nvPicPr>
        <xdr:cNvPr id="4" name="3 Imagen">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5" cstate="print"/>
        <a:stretch>
          <a:fillRect/>
        </a:stretch>
      </xdr:blipFill>
      <xdr:spPr>
        <a:xfrm>
          <a:off x="8905875" y="4733925"/>
          <a:ext cx="2485714" cy="3942857"/>
        </a:xfrm>
        <a:prstGeom prst="rect">
          <a:avLst/>
        </a:prstGeom>
      </xdr:spPr>
    </xdr:pic>
    <xdr:clientData/>
  </xdr:twoCellAnchor>
  <xdr:twoCellAnchor>
    <xdr:from>
      <xdr:col>15</xdr:col>
      <xdr:colOff>138113</xdr:colOff>
      <xdr:row>23</xdr:row>
      <xdr:rowOff>23813</xdr:rowOff>
    </xdr:from>
    <xdr:to>
      <xdr:col>15</xdr:col>
      <xdr:colOff>385763</xdr:colOff>
      <xdr:row>25</xdr:row>
      <xdr:rowOff>14288</xdr:rowOff>
    </xdr:to>
    <xdr:sp macro="" textlink="">
      <xdr:nvSpPr>
        <xdr:cNvPr id="9" name="8 CuadroTexto">
          <a:extLst>
            <a:ext uri="{FF2B5EF4-FFF2-40B4-BE49-F238E27FC236}">
              <a16:creationId xmlns:a16="http://schemas.microsoft.com/office/drawing/2014/main" xmlns="" id="{00000000-0008-0000-0A00-000009000000}"/>
            </a:ext>
          </a:extLst>
        </xdr:cNvPr>
        <xdr:cNvSpPr txBox="1"/>
      </xdr:nvSpPr>
      <xdr:spPr>
        <a:xfrm rot="5400000">
          <a:off x="9420225" y="6677026"/>
          <a:ext cx="44767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48,1</a:t>
          </a:r>
        </a:p>
      </xdr:txBody>
    </xdr:sp>
    <xdr:clientData/>
  </xdr:twoCellAnchor>
  <xdr:twoCellAnchor>
    <xdr:from>
      <xdr:col>16</xdr:col>
      <xdr:colOff>123824</xdr:colOff>
      <xdr:row>28</xdr:row>
      <xdr:rowOff>152399</xdr:rowOff>
    </xdr:from>
    <xdr:to>
      <xdr:col>16</xdr:col>
      <xdr:colOff>571500</xdr:colOff>
      <xdr:row>29</xdr:row>
      <xdr:rowOff>161924</xdr:rowOff>
    </xdr:to>
    <xdr:sp macro="" textlink="">
      <xdr:nvSpPr>
        <xdr:cNvPr id="13" name="12 CuadroTexto">
          <a:extLst>
            <a:ext uri="{FF2B5EF4-FFF2-40B4-BE49-F238E27FC236}">
              <a16:creationId xmlns:a16="http://schemas.microsoft.com/office/drawing/2014/main" xmlns="" id="{00000000-0008-0000-0A00-00000D000000}"/>
            </a:ext>
          </a:extLst>
        </xdr:cNvPr>
        <xdr:cNvSpPr txBox="1"/>
      </xdr:nvSpPr>
      <xdr:spPr>
        <a:xfrm rot="905605">
          <a:off x="10153649" y="7848599"/>
          <a:ext cx="447676"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15,6</a:t>
          </a:r>
        </a:p>
      </xdr:txBody>
    </xdr:sp>
    <xdr:clientData/>
  </xdr:twoCellAnchor>
  <xdr:twoCellAnchor>
    <xdr:from>
      <xdr:col>16</xdr:col>
      <xdr:colOff>19050</xdr:colOff>
      <xdr:row>29</xdr:row>
      <xdr:rowOff>180974</xdr:rowOff>
    </xdr:from>
    <xdr:to>
      <xdr:col>16</xdr:col>
      <xdr:colOff>381000</xdr:colOff>
      <xdr:row>30</xdr:row>
      <xdr:rowOff>190499</xdr:rowOff>
    </xdr:to>
    <xdr:sp macro="" textlink="">
      <xdr:nvSpPr>
        <xdr:cNvPr id="14" name="13 CuadroTexto">
          <a:extLst>
            <a:ext uri="{FF2B5EF4-FFF2-40B4-BE49-F238E27FC236}">
              <a16:creationId xmlns:a16="http://schemas.microsoft.com/office/drawing/2014/main" xmlns="" id="{00000000-0008-0000-0A00-00000E000000}"/>
            </a:ext>
          </a:extLst>
        </xdr:cNvPr>
        <xdr:cNvSpPr txBox="1"/>
      </xdr:nvSpPr>
      <xdr:spPr>
        <a:xfrm rot="923843">
          <a:off x="10048875" y="8105774"/>
          <a:ext cx="361950"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28</a:t>
          </a:r>
        </a:p>
      </xdr:txBody>
    </xdr:sp>
    <xdr:clientData/>
  </xdr:twoCellAnchor>
  <xdr:twoCellAnchor>
    <xdr:from>
      <xdr:col>16</xdr:col>
      <xdr:colOff>438150</xdr:colOff>
      <xdr:row>30</xdr:row>
      <xdr:rowOff>9525</xdr:rowOff>
    </xdr:from>
    <xdr:to>
      <xdr:col>17</xdr:col>
      <xdr:colOff>238125</xdr:colOff>
      <xdr:row>31</xdr:row>
      <xdr:rowOff>1</xdr:rowOff>
    </xdr:to>
    <xdr:sp macro="" textlink="">
      <xdr:nvSpPr>
        <xdr:cNvPr id="15" name="14 CuadroTexto">
          <a:extLst>
            <a:ext uri="{FF2B5EF4-FFF2-40B4-BE49-F238E27FC236}">
              <a16:creationId xmlns:a16="http://schemas.microsoft.com/office/drawing/2014/main" xmlns="" id="{00000000-0008-0000-0A00-00000F000000}"/>
            </a:ext>
          </a:extLst>
        </xdr:cNvPr>
        <xdr:cNvSpPr txBox="1"/>
      </xdr:nvSpPr>
      <xdr:spPr>
        <a:xfrm rot="20645697">
          <a:off x="10467975" y="8162925"/>
          <a:ext cx="447675"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16,5</a:t>
          </a:r>
        </a:p>
      </xdr:txBody>
    </xdr:sp>
    <xdr:clientData/>
  </xdr:twoCellAnchor>
  <xdr:twoCellAnchor>
    <xdr:from>
      <xdr:col>17</xdr:col>
      <xdr:colOff>519112</xdr:colOff>
      <xdr:row>23</xdr:row>
      <xdr:rowOff>71439</xdr:rowOff>
    </xdr:from>
    <xdr:to>
      <xdr:col>18</xdr:col>
      <xdr:colOff>128587</xdr:colOff>
      <xdr:row>25</xdr:row>
      <xdr:rowOff>147639</xdr:rowOff>
    </xdr:to>
    <xdr:sp macro="" textlink="">
      <xdr:nvSpPr>
        <xdr:cNvPr id="16" name="15 CuadroTexto">
          <a:extLst>
            <a:ext uri="{FF2B5EF4-FFF2-40B4-BE49-F238E27FC236}">
              <a16:creationId xmlns:a16="http://schemas.microsoft.com/office/drawing/2014/main" xmlns="" id="{00000000-0008-0000-0A00-000010000000}"/>
            </a:ext>
          </a:extLst>
        </xdr:cNvPr>
        <xdr:cNvSpPr txBox="1"/>
      </xdr:nvSpPr>
      <xdr:spPr>
        <a:xfrm rot="5400000">
          <a:off x="11058525" y="6762751"/>
          <a:ext cx="5334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52,5</a:t>
          </a:r>
        </a:p>
      </xdr:txBody>
    </xdr:sp>
    <xdr:clientData/>
  </xdr:twoCellAnchor>
  <xdr:twoCellAnchor>
    <xdr:from>
      <xdr:col>15</xdr:col>
      <xdr:colOff>123824</xdr:colOff>
      <xdr:row>28</xdr:row>
      <xdr:rowOff>95251</xdr:rowOff>
    </xdr:from>
    <xdr:to>
      <xdr:col>15</xdr:col>
      <xdr:colOff>371474</xdr:colOff>
      <xdr:row>30</xdr:row>
      <xdr:rowOff>28576</xdr:rowOff>
    </xdr:to>
    <xdr:sp macro="" textlink="">
      <xdr:nvSpPr>
        <xdr:cNvPr id="17" name="16 CuadroTexto">
          <a:extLst>
            <a:ext uri="{FF2B5EF4-FFF2-40B4-BE49-F238E27FC236}">
              <a16:creationId xmlns:a16="http://schemas.microsoft.com/office/drawing/2014/main" xmlns="" id="{00000000-0008-0000-0A00-000011000000}"/>
            </a:ext>
          </a:extLst>
        </xdr:cNvPr>
        <xdr:cNvSpPr txBox="1"/>
      </xdr:nvSpPr>
      <xdr:spPr>
        <a:xfrm rot="5400000">
          <a:off x="9434511" y="7862889"/>
          <a:ext cx="39052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9,2	</a:t>
          </a:r>
        </a:p>
      </xdr:txBody>
    </xdr:sp>
    <xdr:clientData/>
  </xdr:twoCellAnchor>
  <xdr:twoCellAnchor>
    <xdr:from>
      <xdr:col>14</xdr:col>
      <xdr:colOff>300038</xdr:colOff>
      <xdr:row>21</xdr:row>
      <xdr:rowOff>23814</xdr:rowOff>
    </xdr:from>
    <xdr:to>
      <xdr:col>14</xdr:col>
      <xdr:colOff>514350</xdr:colOff>
      <xdr:row>23</xdr:row>
      <xdr:rowOff>23814</xdr:rowOff>
    </xdr:to>
    <xdr:sp macro="" textlink="">
      <xdr:nvSpPr>
        <xdr:cNvPr id="18" name="17 CuadroTexto">
          <a:extLst>
            <a:ext uri="{FF2B5EF4-FFF2-40B4-BE49-F238E27FC236}">
              <a16:creationId xmlns:a16="http://schemas.microsoft.com/office/drawing/2014/main" xmlns="" id="{00000000-0008-0000-0A00-000012000000}"/>
            </a:ext>
          </a:extLst>
        </xdr:cNvPr>
        <xdr:cNvSpPr txBox="1"/>
      </xdr:nvSpPr>
      <xdr:spPr>
        <a:xfrm rot="5400000">
          <a:off x="8913019" y="6241258"/>
          <a:ext cx="457200" cy="214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90	</a:t>
          </a:r>
        </a:p>
      </xdr:txBody>
    </xdr:sp>
    <xdr:clientData/>
  </xdr:twoCellAnchor>
  <xdr:twoCellAnchor>
    <xdr:from>
      <xdr:col>15</xdr:col>
      <xdr:colOff>133350</xdr:colOff>
      <xdr:row>18</xdr:row>
      <xdr:rowOff>57150</xdr:rowOff>
    </xdr:from>
    <xdr:to>
      <xdr:col>15</xdr:col>
      <xdr:colOff>428625</xdr:colOff>
      <xdr:row>20</xdr:row>
      <xdr:rowOff>66675</xdr:rowOff>
    </xdr:to>
    <xdr:sp macro="" textlink="">
      <xdr:nvSpPr>
        <xdr:cNvPr id="19" name="18 CuadroTexto">
          <a:extLst>
            <a:ext uri="{FF2B5EF4-FFF2-40B4-BE49-F238E27FC236}">
              <a16:creationId xmlns:a16="http://schemas.microsoft.com/office/drawing/2014/main" xmlns="" id="{00000000-0008-0000-0A00-000013000000}"/>
            </a:ext>
          </a:extLst>
        </xdr:cNvPr>
        <xdr:cNvSpPr txBox="1"/>
      </xdr:nvSpPr>
      <xdr:spPr>
        <a:xfrm rot="5400000">
          <a:off x="9429750" y="5553075"/>
          <a:ext cx="4667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32,8</a:t>
          </a:r>
        </a:p>
      </xdr:txBody>
    </xdr:sp>
    <xdr:clientData/>
  </xdr:twoCellAnchor>
  <xdr:twoCellAnchor>
    <xdr:from>
      <xdr:col>15</xdr:col>
      <xdr:colOff>628650</xdr:colOff>
      <xdr:row>15</xdr:row>
      <xdr:rowOff>28575</xdr:rowOff>
    </xdr:from>
    <xdr:to>
      <xdr:col>16</xdr:col>
      <xdr:colOff>438150</xdr:colOff>
      <xdr:row>16</xdr:row>
      <xdr:rowOff>47625</xdr:rowOff>
    </xdr:to>
    <xdr:sp macro="" textlink="">
      <xdr:nvSpPr>
        <xdr:cNvPr id="20" name="19 CuadroTexto">
          <a:extLst>
            <a:ext uri="{FF2B5EF4-FFF2-40B4-BE49-F238E27FC236}">
              <a16:creationId xmlns:a16="http://schemas.microsoft.com/office/drawing/2014/main" xmlns="" id="{00000000-0008-0000-0A00-000014000000}"/>
            </a:ext>
          </a:extLst>
        </xdr:cNvPr>
        <xdr:cNvSpPr txBox="1"/>
      </xdr:nvSpPr>
      <xdr:spPr>
        <a:xfrm rot="20598045">
          <a:off x="10010775" y="4752975"/>
          <a:ext cx="4572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9,5</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560589</xdr:colOff>
      <xdr:row>0</xdr:row>
      <xdr:rowOff>802899</xdr:rowOff>
    </xdr:to>
    <xdr:pic>
      <xdr:nvPicPr>
        <xdr:cNvPr id="2" name="1 Imagen">
          <a:extLst>
            <a:ext uri="{FF2B5EF4-FFF2-40B4-BE49-F238E27FC236}">
              <a16:creationId xmlns:a16="http://schemas.microsoft.com/office/drawing/2014/main" xmlns=""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0" y="0"/>
          <a:ext cx="2818014" cy="802899"/>
        </a:xfrm>
        <a:prstGeom prst="rect">
          <a:avLst/>
        </a:prstGeom>
      </xdr:spPr>
    </xdr:pic>
    <xdr:clientData/>
  </xdr:twoCellAnchor>
  <xdr:twoCellAnchor editAs="oneCell">
    <xdr:from>
      <xdr:col>5</xdr:col>
      <xdr:colOff>63500</xdr:colOff>
      <xdr:row>28</xdr:row>
      <xdr:rowOff>50800</xdr:rowOff>
    </xdr:from>
    <xdr:to>
      <xdr:col>6</xdr:col>
      <xdr:colOff>434975</xdr:colOff>
      <xdr:row>32</xdr:row>
      <xdr:rowOff>174625</xdr:rowOff>
    </xdr:to>
    <xdr:pic>
      <xdr:nvPicPr>
        <xdr:cNvPr id="6" name="5 Imagen">
          <a:extLst>
            <a:ext uri="{FF2B5EF4-FFF2-40B4-BE49-F238E27FC236}">
              <a16:creationId xmlns:a16="http://schemas.microsoft.com/office/drawing/2014/main" xmlns="" id="{00000000-0008-0000-0B00-000006000000}"/>
            </a:ext>
          </a:extLst>
        </xdr:cNvPr>
        <xdr:cNvPicPr/>
      </xdr:nvPicPr>
      <xdr:blipFill>
        <a:blip xmlns:r="http://schemas.openxmlformats.org/officeDocument/2006/relationships" r:embed="rId2" cstate="print"/>
        <a:stretch>
          <a:fillRect/>
        </a:stretch>
      </xdr:blipFill>
      <xdr:spPr>
        <a:xfrm>
          <a:off x="2971800" y="7747000"/>
          <a:ext cx="1019175" cy="1038225"/>
        </a:xfrm>
        <a:prstGeom prst="rect">
          <a:avLst/>
        </a:prstGeom>
      </xdr:spPr>
    </xdr:pic>
    <xdr:clientData/>
  </xdr:twoCellAnchor>
  <xdr:twoCellAnchor editAs="oneCell">
    <xdr:from>
      <xdr:col>9</xdr:col>
      <xdr:colOff>406400</xdr:colOff>
      <xdr:row>28</xdr:row>
      <xdr:rowOff>203200</xdr:rowOff>
    </xdr:from>
    <xdr:to>
      <xdr:col>11</xdr:col>
      <xdr:colOff>6350</xdr:colOff>
      <xdr:row>32</xdr:row>
      <xdr:rowOff>193675</xdr:rowOff>
    </xdr:to>
    <xdr:pic>
      <xdr:nvPicPr>
        <xdr:cNvPr id="7" name="6 Imagen">
          <a:extLst>
            <a:ext uri="{FF2B5EF4-FFF2-40B4-BE49-F238E27FC236}">
              <a16:creationId xmlns:a16="http://schemas.microsoft.com/office/drawing/2014/main" xmlns="" id="{00000000-0008-0000-0B00-000007000000}"/>
            </a:ext>
          </a:extLst>
        </xdr:cNvPr>
        <xdr:cNvPicPr/>
      </xdr:nvPicPr>
      <xdr:blipFill>
        <a:blip xmlns:r="http://schemas.openxmlformats.org/officeDocument/2006/relationships" r:embed="rId3" cstate="print"/>
        <a:stretch>
          <a:fillRect/>
        </a:stretch>
      </xdr:blipFill>
      <xdr:spPr>
        <a:xfrm>
          <a:off x="5905500" y="7899400"/>
          <a:ext cx="895350" cy="904875"/>
        </a:xfrm>
        <a:prstGeom prst="rect">
          <a:avLst/>
        </a:prstGeom>
      </xdr:spPr>
    </xdr:pic>
    <xdr:clientData/>
  </xdr:twoCellAnchor>
  <xdr:twoCellAnchor editAs="oneCell">
    <xdr:from>
      <xdr:col>6</xdr:col>
      <xdr:colOff>469900</xdr:colOff>
      <xdr:row>28</xdr:row>
      <xdr:rowOff>190500</xdr:rowOff>
    </xdr:from>
    <xdr:to>
      <xdr:col>8</xdr:col>
      <xdr:colOff>79375</xdr:colOff>
      <xdr:row>32</xdr:row>
      <xdr:rowOff>190500</xdr:rowOff>
    </xdr:to>
    <xdr:pic>
      <xdr:nvPicPr>
        <xdr:cNvPr id="8" name="7 Imagen">
          <a:extLst>
            <a:ext uri="{FF2B5EF4-FFF2-40B4-BE49-F238E27FC236}">
              <a16:creationId xmlns:a16="http://schemas.microsoft.com/office/drawing/2014/main" xmlns="" id="{00000000-0008-0000-0B00-000008000000}"/>
            </a:ext>
          </a:extLst>
        </xdr:cNvPr>
        <xdr:cNvPicPr/>
      </xdr:nvPicPr>
      <xdr:blipFill>
        <a:blip xmlns:r="http://schemas.openxmlformats.org/officeDocument/2006/relationships" r:embed="rId4" cstate="print"/>
        <a:stretch>
          <a:fillRect/>
        </a:stretch>
      </xdr:blipFill>
      <xdr:spPr>
        <a:xfrm>
          <a:off x="4025900" y="7886700"/>
          <a:ext cx="904875" cy="914400"/>
        </a:xfrm>
        <a:prstGeom prst="rect">
          <a:avLst/>
        </a:prstGeom>
      </xdr:spPr>
    </xdr:pic>
    <xdr:clientData/>
  </xdr:twoCellAnchor>
  <xdr:twoCellAnchor editAs="oneCell">
    <xdr:from>
      <xdr:col>8</xdr:col>
      <xdr:colOff>114300</xdr:colOff>
      <xdr:row>28</xdr:row>
      <xdr:rowOff>203200</xdr:rowOff>
    </xdr:from>
    <xdr:to>
      <xdr:col>9</xdr:col>
      <xdr:colOff>361950</xdr:colOff>
      <xdr:row>32</xdr:row>
      <xdr:rowOff>184150</xdr:rowOff>
    </xdr:to>
    <xdr:pic>
      <xdr:nvPicPr>
        <xdr:cNvPr id="9" name="8 Imagen">
          <a:extLst>
            <a:ext uri="{FF2B5EF4-FFF2-40B4-BE49-F238E27FC236}">
              <a16:creationId xmlns:a16="http://schemas.microsoft.com/office/drawing/2014/main" xmlns="" id="{00000000-0008-0000-0B00-000009000000}"/>
            </a:ext>
          </a:extLst>
        </xdr:cNvPr>
        <xdr:cNvPicPr/>
      </xdr:nvPicPr>
      <xdr:blipFill>
        <a:blip xmlns:r="http://schemas.openxmlformats.org/officeDocument/2006/relationships" r:embed="rId5" cstate="print"/>
        <a:stretch>
          <a:fillRect/>
        </a:stretch>
      </xdr:blipFill>
      <xdr:spPr>
        <a:xfrm>
          <a:off x="4965700" y="7899400"/>
          <a:ext cx="895350" cy="895350"/>
        </a:xfrm>
        <a:prstGeom prst="rect">
          <a:avLst/>
        </a:prstGeom>
      </xdr:spPr>
    </xdr:pic>
    <xdr:clientData/>
  </xdr:twoCellAnchor>
  <xdr:twoCellAnchor editAs="oneCell">
    <xdr:from>
      <xdr:col>17</xdr:col>
      <xdr:colOff>483706</xdr:colOff>
      <xdr:row>14</xdr:row>
      <xdr:rowOff>171450</xdr:rowOff>
    </xdr:from>
    <xdr:to>
      <xdr:col>21</xdr:col>
      <xdr:colOff>361524</xdr:colOff>
      <xdr:row>30</xdr:row>
      <xdr:rowOff>62892</xdr:rowOff>
    </xdr:to>
    <xdr:pic>
      <xdr:nvPicPr>
        <xdr:cNvPr id="3" name="2 Imagen">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6" cstate="print"/>
        <a:stretch>
          <a:fillRect/>
        </a:stretch>
      </xdr:blipFill>
      <xdr:spPr>
        <a:xfrm>
          <a:off x="11161231" y="4667250"/>
          <a:ext cx="2468618" cy="3523642"/>
        </a:xfrm>
        <a:prstGeom prst="rect">
          <a:avLst/>
        </a:prstGeom>
      </xdr:spPr>
    </xdr:pic>
    <xdr:clientData/>
  </xdr:twoCellAnchor>
  <xdr:twoCellAnchor editAs="oneCell">
    <xdr:from>
      <xdr:col>14</xdr:col>
      <xdr:colOff>9525</xdr:colOff>
      <xdr:row>15</xdr:row>
      <xdr:rowOff>9525</xdr:rowOff>
    </xdr:from>
    <xdr:to>
      <xdr:col>17</xdr:col>
      <xdr:colOff>485473</xdr:colOff>
      <xdr:row>30</xdr:row>
      <xdr:rowOff>167830</xdr:rowOff>
    </xdr:to>
    <xdr:pic>
      <xdr:nvPicPr>
        <xdr:cNvPr id="4" name="3 Imagen">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7" cstate="print"/>
        <a:stretch>
          <a:fillRect/>
        </a:stretch>
      </xdr:blipFill>
      <xdr:spPr>
        <a:xfrm>
          <a:off x="8743950" y="4733925"/>
          <a:ext cx="2419048" cy="3561905"/>
        </a:xfrm>
        <a:prstGeom prst="rect">
          <a:avLst/>
        </a:prstGeom>
      </xdr:spPr>
    </xdr:pic>
    <xdr:clientData/>
  </xdr:twoCellAnchor>
  <xdr:twoCellAnchor>
    <xdr:from>
      <xdr:col>14</xdr:col>
      <xdr:colOff>642938</xdr:colOff>
      <xdr:row>22</xdr:row>
      <xdr:rowOff>109539</xdr:rowOff>
    </xdr:from>
    <xdr:to>
      <xdr:col>15</xdr:col>
      <xdr:colOff>242888</xdr:colOff>
      <xdr:row>24</xdr:row>
      <xdr:rowOff>100014</xdr:rowOff>
    </xdr:to>
    <xdr:sp macro="" textlink="">
      <xdr:nvSpPr>
        <xdr:cNvPr id="11" name="10 CuadroTexto">
          <a:extLst>
            <a:ext uri="{FF2B5EF4-FFF2-40B4-BE49-F238E27FC236}">
              <a16:creationId xmlns:a16="http://schemas.microsoft.com/office/drawing/2014/main" xmlns="" id="{00000000-0008-0000-0B00-00000B000000}"/>
            </a:ext>
          </a:extLst>
        </xdr:cNvPr>
        <xdr:cNvSpPr txBox="1"/>
      </xdr:nvSpPr>
      <xdr:spPr>
        <a:xfrm rot="5400000">
          <a:off x="9277350" y="6534152"/>
          <a:ext cx="44767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48,1</a:t>
          </a:r>
        </a:p>
      </xdr:txBody>
    </xdr:sp>
    <xdr:clientData/>
  </xdr:twoCellAnchor>
  <xdr:twoCellAnchor>
    <xdr:from>
      <xdr:col>15</xdr:col>
      <xdr:colOff>461424</xdr:colOff>
      <xdr:row>27</xdr:row>
      <xdr:rowOff>66951</xdr:rowOff>
    </xdr:from>
    <xdr:to>
      <xdr:col>16</xdr:col>
      <xdr:colOff>212486</xdr:colOff>
      <xdr:row>28</xdr:row>
      <xdr:rowOff>27547</xdr:rowOff>
    </xdr:to>
    <xdr:sp macro="" textlink="">
      <xdr:nvSpPr>
        <xdr:cNvPr id="12" name="11 CuadroTexto">
          <a:extLst>
            <a:ext uri="{FF2B5EF4-FFF2-40B4-BE49-F238E27FC236}">
              <a16:creationId xmlns:a16="http://schemas.microsoft.com/office/drawing/2014/main" xmlns="" id="{00000000-0008-0000-0B00-00000C000000}"/>
            </a:ext>
          </a:extLst>
        </xdr:cNvPr>
        <xdr:cNvSpPr txBox="1"/>
      </xdr:nvSpPr>
      <xdr:spPr>
        <a:xfrm rot="905605">
          <a:off x="9843549" y="7534551"/>
          <a:ext cx="398762" cy="189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a:t>15,7</a:t>
          </a:r>
        </a:p>
      </xdr:txBody>
    </xdr:sp>
    <xdr:clientData/>
  </xdr:twoCellAnchor>
  <xdr:twoCellAnchor>
    <xdr:from>
      <xdr:col>15</xdr:col>
      <xdr:colOff>404616</xdr:colOff>
      <xdr:row>28</xdr:row>
      <xdr:rowOff>83187</xdr:rowOff>
    </xdr:from>
    <xdr:to>
      <xdr:col>16</xdr:col>
      <xdr:colOff>130404</xdr:colOff>
      <xdr:row>29</xdr:row>
      <xdr:rowOff>40117</xdr:rowOff>
    </xdr:to>
    <xdr:sp macro="" textlink="">
      <xdr:nvSpPr>
        <xdr:cNvPr id="13" name="12 CuadroTexto">
          <a:extLst>
            <a:ext uri="{FF2B5EF4-FFF2-40B4-BE49-F238E27FC236}">
              <a16:creationId xmlns:a16="http://schemas.microsoft.com/office/drawing/2014/main" xmlns="" id="{00000000-0008-0000-0B00-00000D000000}"/>
            </a:ext>
          </a:extLst>
        </xdr:cNvPr>
        <xdr:cNvSpPr txBox="1"/>
      </xdr:nvSpPr>
      <xdr:spPr>
        <a:xfrm rot="923843">
          <a:off x="9786741" y="7779387"/>
          <a:ext cx="373488" cy="185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900"/>
            <a:t>28</a:t>
          </a:r>
        </a:p>
      </xdr:txBody>
    </xdr:sp>
    <xdr:clientData/>
  </xdr:twoCellAnchor>
  <xdr:twoCellAnchor>
    <xdr:from>
      <xdr:col>16</xdr:col>
      <xdr:colOff>247650</xdr:colOff>
      <xdr:row>28</xdr:row>
      <xdr:rowOff>38100</xdr:rowOff>
    </xdr:from>
    <xdr:to>
      <xdr:col>17</xdr:col>
      <xdr:colOff>47625</xdr:colOff>
      <xdr:row>29</xdr:row>
      <xdr:rowOff>28576</xdr:rowOff>
    </xdr:to>
    <xdr:sp macro="" textlink="">
      <xdr:nvSpPr>
        <xdr:cNvPr id="14" name="13 CuadroTexto">
          <a:extLst>
            <a:ext uri="{FF2B5EF4-FFF2-40B4-BE49-F238E27FC236}">
              <a16:creationId xmlns:a16="http://schemas.microsoft.com/office/drawing/2014/main" xmlns="" id="{00000000-0008-0000-0B00-00000E000000}"/>
            </a:ext>
          </a:extLst>
        </xdr:cNvPr>
        <xdr:cNvSpPr txBox="1"/>
      </xdr:nvSpPr>
      <xdr:spPr>
        <a:xfrm rot="20645697">
          <a:off x="10277475" y="7734300"/>
          <a:ext cx="447675" cy="2190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16,5</a:t>
          </a:r>
        </a:p>
      </xdr:txBody>
    </xdr:sp>
    <xdr:clientData/>
  </xdr:twoCellAnchor>
  <xdr:twoCellAnchor>
    <xdr:from>
      <xdr:col>17</xdr:col>
      <xdr:colOff>233362</xdr:colOff>
      <xdr:row>22</xdr:row>
      <xdr:rowOff>23816</xdr:rowOff>
    </xdr:from>
    <xdr:to>
      <xdr:col>17</xdr:col>
      <xdr:colOff>490537</xdr:colOff>
      <xdr:row>24</xdr:row>
      <xdr:rowOff>100016</xdr:rowOff>
    </xdr:to>
    <xdr:sp macro="" textlink="">
      <xdr:nvSpPr>
        <xdr:cNvPr id="15" name="14 CuadroTexto">
          <a:extLst>
            <a:ext uri="{FF2B5EF4-FFF2-40B4-BE49-F238E27FC236}">
              <a16:creationId xmlns:a16="http://schemas.microsoft.com/office/drawing/2014/main" xmlns="" id="{00000000-0008-0000-0B00-00000F000000}"/>
            </a:ext>
          </a:extLst>
        </xdr:cNvPr>
        <xdr:cNvSpPr txBox="1"/>
      </xdr:nvSpPr>
      <xdr:spPr>
        <a:xfrm rot="5400000">
          <a:off x="10772775" y="6486528"/>
          <a:ext cx="533400"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52,5</a:t>
          </a:r>
        </a:p>
      </xdr:txBody>
    </xdr:sp>
    <xdr:clientData/>
  </xdr:twoCellAnchor>
  <xdr:twoCellAnchor>
    <xdr:from>
      <xdr:col>14</xdr:col>
      <xdr:colOff>628649</xdr:colOff>
      <xdr:row>26</xdr:row>
      <xdr:rowOff>219078</xdr:rowOff>
    </xdr:from>
    <xdr:to>
      <xdr:col>15</xdr:col>
      <xdr:colOff>228599</xdr:colOff>
      <xdr:row>28</xdr:row>
      <xdr:rowOff>152403</xdr:rowOff>
    </xdr:to>
    <xdr:sp macro="" textlink="">
      <xdr:nvSpPr>
        <xdr:cNvPr id="16" name="15 CuadroTexto">
          <a:extLst>
            <a:ext uri="{FF2B5EF4-FFF2-40B4-BE49-F238E27FC236}">
              <a16:creationId xmlns:a16="http://schemas.microsoft.com/office/drawing/2014/main" xmlns="" id="{00000000-0008-0000-0B00-000010000000}"/>
            </a:ext>
          </a:extLst>
        </xdr:cNvPr>
        <xdr:cNvSpPr txBox="1"/>
      </xdr:nvSpPr>
      <xdr:spPr>
        <a:xfrm rot="5400000">
          <a:off x="9291636" y="7529516"/>
          <a:ext cx="39052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9,2	</a:t>
          </a:r>
        </a:p>
      </xdr:txBody>
    </xdr:sp>
    <xdr:clientData/>
  </xdr:twoCellAnchor>
  <xdr:twoCellAnchor>
    <xdr:from>
      <xdr:col>14</xdr:col>
      <xdr:colOff>195263</xdr:colOff>
      <xdr:row>20</xdr:row>
      <xdr:rowOff>90489</xdr:rowOff>
    </xdr:from>
    <xdr:to>
      <xdr:col>14</xdr:col>
      <xdr:colOff>409575</xdr:colOff>
      <xdr:row>22</xdr:row>
      <xdr:rowOff>90489</xdr:rowOff>
    </xdr:to>
    <xdr:sp macro="" textlink="">
      <xdr:nvSpPr>
        <xdr:cNvPr id="17" name="16 CuadroTexto">
          <a:extLst>
            <a:ext uri="{FF2B5EF4-FFF2-40B4-BE49-F238E27FC236}">
              <a16:creationId xmlns:a16="http://schemas.microsoft.com/office/drawing/2014/main" xmlns="" id="{00000000-0008-0000-0B00-000011000000}"/>
            </a:ext>
          </a:extLst>
        </xdr:cNvPr>
        <xdr:cNvSpPr txBox="1"/>
      </xdr:nvSpPr>
      <xdr:spPr>
        <a:xfrm rot="5400000">
          <a:off x="8808244" y="6079333"/>
          <a:ext cx="457200" cy="214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90	</a:t>
          </a:r>
        </a:p>
      </xdr:txBody>
    </xdr:sp>
    <xdr:clientData/>
  </xdr:twoCellAnchor>
  <xdr:twoCellAnchor>
    <xdr:from>
      <xdr:col>14</xdr:col>
      <xdr:colOff>638175</xdr:colOff>
      <xdr:row>18</xdr:row>
      <xdr:rowOff>9525</xdr:rowOff>
    </xdr:from>
    <xdr:to>
      <xdr:col>15</xdr:col>
      <xdr:colOff>285750</xdr:colOff>
      <xdr:row>20</xdr:row>
      <xdr:rowOff>19050</xdr:rowOff>
    </xdr:to>
    <xdr:sp macro="" textlink="">
      <xdr:nvSpPr>
        <xdr:cNvPr id="18" name="17 CuadroTexto">
          <a:extLst>
            <a:ext uri="{FF2B5EF4-FFF2-40B4-BE49-F238E27FC236}">
              <a16:creationId xmlns:a16="http://schemas.microsoft.com/office/drawing/2014/main" xmlns="" id="{00000000-0008-0000-0B00-000012000000}"/>
            </a:ext>
          </a:extLst>
        </xdr:cNvPr>
        <xdr:cNvSpPr txBox="1"/>
      </xdr:nvSpPr>
      <xdr:spPr>
        <a:xfrm rot="5400000">
          <a:off x="9286875" y="5505450"/>
          <a:ext cx="46672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32,8</a:t>
          </a:r>
        </a:p>
      </xdr:txBody>
    </xdr:sp>
    <xdr:clientData/>
  </xdr:twoCellAnchor>
  <xdr:twoCellAnchor>
    <xdr:from>
      <xdr:col>16</xdr:col>
      <xdr:colOff>219075</xdr:colOff>
      <xdr:row>14</xdr:row>
      <xdr:rowOff>200025</xdr:rowOff>
    </xdr:from>
    <xdr:to>
      <xdr:col>17</xdr:col>
      <xdr:colOff>28575</xdr:colOff>
      <xdr:row>15</xdr:row>
      <xdr:rowOff>219075</xdr:rowOff>
    </xdr:to>
    <xdr:sp macro="" textlink="">
      <xdr:nvSpPr>
        <xdr:cNvPr id="19" name="18 CuadroTexto">
          <a:extLst>
            <a:ext uri="{FF2B5EF4-FFF2-40B4-BE49-F238E27FC236}">
              <a16:creationId xmlns:a16="http://schemas.microsoft.com/office/drawing/2014/main" xmlns="" id="{00000000-0008-0000-0B00-000013000000}"/>
            </a:ext>
          </a:extLst>
        </xdr:cNvPr>
        <xdr:cNvSpPr txBox="1"/>
      </xdr:nvSpPr>
      <xdr:spPr>
        <a:xfrm rot="20598045">
          <a:off x="10248900" y="4695825"/>
          <a:ext cx="457200"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9,5</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560589</xdr:colOff>
      <xdr:row>0</xdr:row>
      <xdr:rowOff>802899</xdr:rowOff>
    </xdr:to>
    <xdr:pic>
      <xdr:nvPicPr>
        <xdr:cNvPr id="2" name="1 Imagen">
          <a:extLst>
            <a:ext uri="{FF2B5EF4-FFF2-40B4-BE49-F238E27FC236}">
              <a16:creationId xmlns:a16="http://schemas.microsoft.com/office/drawing/2014/main" xmlns=""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0" y="0"/>
          <a:ext cx="2811664" cy="802899"/>
        </a:xfrm>
        <a:prstGeom prst="rect">
          <a:avLst/>
        </a:prstGeom>
      </xdr:spPr>
    </xdr:pic>
    <xdr:clientData/>
  </xdr:twoCellAnchor>
  <xdr:twoCellAnchor editAs="oneCell">
    <xdr:from>
      <xdr:col>18</xdr:col>
      <xdr:colOff>457200</xdr:colOff>
      <xdr:row>26</xdr:row>
      <xdr:rowOff>102520</xdr:rowOff>
    </xdr:from>
    <xdr:to>
      <xdr:col>21</xdr:col>
      <xdr:colOff>736600</xdr:colOff>
      <xdr:row>33</xdr:row>
      <xdr:rowOff>126999</xdr:rowOff>
    </xdr:to>
    <xdr:pic>
      <xdr:nvPicPr>
        <xdr:cNvPr id="7" name="6 Imagen">
          <a:extLst>
            <a:ext uri="{FF2B5EF4-FFF2-40B4-BE49-F238E27FC236}">
              <a16:creationId xmlns:a16="http://schemas.microsoft.com/office/drawing/2014/main" xmlns="" id="{00000000-0008-0000-0E00-000007000000}"/>
            </a:ext>
          </a:extLst>
        </xdr:cNvPr>
        <xdr:cNvPicPr>
          <a:picLocks noChangeAspect="1"/>
        </xdr:cNvPicPr>
      </xdr:nvPicPr>
      <xdr:blipFill>
        <a:blip xmlns:r="http://schemas.openxmlformats.org/officeDocument/2006/relationships" r:embed="rId2" cstate="print"/>
        <a:stretch>
          <a:fillRect/>
        </a:stretch>
      </xdr:blipFill>
      <xdr:spPr>
        <a:xfrm>
          <a:off x="11722100" y="7341520"/>
          <a:ext cx="2222500" cy="1624679"/>
        </a:xfrm>
        <a:prstGeom prst="rect">
          <a:avLst/>
        </a:prstGeom>
        <a:ln w="12700">
          <a:noFill/>
        </a:ln>
      </xdr:spPr>
    </xdr:pic>
    <xdr:clientData/>
  </xdr:twoCellAnchor>
  <xdr:twoCellAnchor editAs="oneCell">
    <xdr:from>
      <xdr:col>7</xdr:col>
      <xdr:colOff>158750</xdr:colOff>
      <xdr:row>16</xdr:row>
      <xdr:rowOff>161925</xdr:rowOff>
    </xdr:from>
    <xdr:to>
      <xdr:col>8</xdr:col>
      <xdr:colOff>631825</xdr:colOff>
      <xdr:row>21</xdr:row>
      <xdr:rowOff>174692</xdr:rowOff>
    </xdr:to>
    <xdr:pic>
      <xdr:nvPicPr>
        <xdr:cNvPr id="9" name="8 Imagen">
          <a:extLst>
            <a:ext uri="{FF2B5EF4-FFF2-40B4-BE49-F238E27FC236}">
              <a16:creationId xmlns:a16="http://schemas.microsoft.com/office/drawing/2014/main" xmlns="" id="{00000000-0008-0000-0E00-000009000000}"/>
            </a:ext>
          </a:extLst>
        </xdr:cNvPr>
        <xdr:cNvPicPr>
          <a:picLocks noChangeAspect="1"/>
        </xdr:cNvPicPr>
      </xdr:nvPicPr>
      <xdr:blipFill>
        <a:blip xmlns:r="http://schemas.openxmlformats.org/officeDocument/2006/relationships" r:embed="rId3" cstate="print"/>
        <a:stretch>
          <a:fillRect/>
        </a:stretch>
      </xdr:blipFill>
      <xdr:spPr>
        <a:xfrm>
          <a:off x="4359275" y="5114925"/>
          <a:ext cx="1120775" cy="1155767"/>
        </a:xfrm>
        <a:prstGeom prst="rect">
          <a:avLst/>
        </a:prstGeom>
      </xdr:spPr>
    </xdr:pic>
    <xdr:clientData/>
  </xdr:twoCellAnchor>
  <xdr:twoCellAnchor editAs="oneCell">
    <xdr:from>
      <xdr:col>13</xdr:col>
      <xdr:colOff>120650</xdr:colOff>
      <xdr:row>16</xdr:row>
      <xdr:rowOff>200025</xdr:rowOff>
    </xdr:from>
    <xdr:to>
      <xdr:col>14</xdr:col>
      <xdr:colOff>606341</xdr:colOff>
      <xdr:row>22</xdr:row>
      <xdr:rowOff>3239</xdr:rowOff>
    </xdr:to>
    <xdr:pic>
      <xdr:nvPicPr>
        <xdr:cNvPr id="10" name="9 Imagen">
          <a:extLst>
            <a:ext uri="{FF2B5EF4-FFF2-40B4-BE49-F238E27FC236}">
              <a16:creationId xmlns:a16="http://schemas.microsoft.com/office/drawing/2014/main" xmlns="" id="{00000000-0008-0000-0E00-00000A000000}"/>
            </a:ext>
          </a:extLst>
        </xdr:cNvPr>
        <xdr:cNvPicPr>
          <a:picLocks noChangeAspect="1"/>
        </xdr:cNvPicPr>
      </xdr:nvPicPr>
      <xdr:blipFill>
        <a:blip xmlns:r="http://schemas.openxmlformats.org/officeDocument/2006/relationships" r:embed="rId4" cstate="print"/>
        <a:stretch>
          <a:fillRect/>
        </a:stretch>
      </xdr:blipFill>
      <xdr:spPr>
        <a:xfrm>
          <a:off x="8207375" y="5153025"/>
          <a:ext cx="1133391" cy="1174814"/>
        </a:xfrm>
        <a:prstGeom prst="rect">
          <a:avLst/>
        </a:prstGeom>
      </xdr:spPr>
    </xdr:pic>
    <xdr:clientData/>
  </xdr:twoCellAnchor>
  <xdr:twoCellAnchor editAs="oneCell">
    <xdr:from>
      <xdr:col>5</xdr:col>
      <xdr:colOff>50800</xdr:colOff>
      <xdr:row>28</xdr:row>
      <xdr:rowOff>88900</xdr:rowOff>
    </xdr:from>
    <xdr:to>
      <xdr:col>6</xdr:col>
      <xdr:colOff>431800</xdr:colOff>
      <xdr:row>32</xdr:row>
      <xdr:rowOff>203200</xdr:rowOff>
    </xdr:to>
    <xdr:pic>
      <xdr:nvPicPr>
        <xdr:cNvPr id="8" name="7 Imagen">
          <a:extLst>
            <a:ext uri="{FF2B5EF4-FFF2-40B4-BE49-F238E27FC236}">
              <a16:creationId xmlns:a16="http://schemas.microsoft.com/office/drawing/2014/main" xmlns="" id="{00000000-0008-0000-0E00-000008000000}"/>
            </a:ext>
          </a:extLst>
        </xdr:cNvPr>
        <xdr:cNvPicPr/>
      </xdr:nvPicPr>
      <xdr:blipFill>
        <a:blip xmlns:r="http://schemas.openxmlformats.org/officeDocument/2006/relationships" r:embed="rId5" cstate="print"/>
        <a:stretch>
          <a:fillRect/>
        </a:stretch>
      </xdr:blipFill>
      <xdr:spPr>
        <a:xfrm>
          <a:off x="2959100" y="7785100"/>
          <a:ext cx="1028700" cy="1028700"/>
        </a:xfrm>
        <a:prstGeom prst="rect">
          <a:avLst/>
        </a:prstGeom>
      </xdr:spPr>
    </xdr:pic>
    <xdr:clientData/>
  </xdr:twoCellAnchor>
  <xdr:twoCellAnchor editAs="oneCell">
    <xdr:from>
      <xdr:col>6</xdr:col>
      <xdr:colOff>469900</xdr:colOff>
      <xdr:row>28</xdr:row>
      <xdr:rowOff>203200</xdr:rowOff>
    </xdr:from>
    <xdr:to>
      <xdr:col>8</xdr:col>
      <xdr:colOff>69850</xdr:colOff>
      <xdr:row>32</xdr:row>
      <xdr:rowOff>203200</xdr:rowOff>
    </xdr:to>
    <xdr:pic>
      <xdr:nvPicPr>
        <xdr:cNvPr id="12" name="11 Imagen">
          <a:extLst>
            <a:ext uri="{FF2B5EF4-FFF2-40B4-BE49-F238E27FC236}">
              <a16:creationId xmlns:a16="http://schemas.microsoft.com/office/drawing/2014/main" xmlns="" id="{00000000-0008-0000-0E00-00000C000000}"/>
            </a:ext>
          </a:extLst>
        </xdr:cNvPr>
        <xdr:cNvPicPr/>
      </xdr:nvPicPr>
      <xdr:blipFill>
        <a:blip xmlns:r="http://schemas.openxmlformats.org/officeDocument/2006/relationships" r:embed="rId6" cstate="print"/>
        <a:stretch>
          <a:fillRect/>
        </a:stretch>
      </xdr:blipFill>
      <xdr:spPr>
        <a:xfrm>
          <a:off x="4025900" y="7899400"/>
          <a:ext cx="895350" cy="914400"/>
        </a:xfrm>
        <a:prstGeom prst="rect">
          <a:avLst/>
        </a:prstGeom>
      </xdr:spPr>
    </xdr:pic>
    <xdr:clientData/>
  </xdr:twoCellAnchor>
  <xdr:twoCellAnchor editAs="oneCell">
    <xdr:from>
      <xdr:col>8</xdr:col>
      <xdr:colOff>127000</xdr:colOff>
      <xdr:row>28</xdr:row>
      <xdr:rowOff>215900</xdr:rowOff>
    </xdr:from>
    <xdr:to>
      <xdr:col>9</xdr:col>
      <xdr:colOff>393586</xdr:colOff>
      <xdr:row>32</xdr:row>
      <xdr:rowOff>206262</xdr:rowOff>
    </xdr:to>
    <xdr:pic>
      <xdr:nvPicPr>
        <xdr:cNvPr id="3" name="2 Imagen">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7" cstate="print"/>
        <a:stretch>
          <a:fillRect/>
        </a:stretch>
      </xdr:blipFill>
      <xdr:spPr>
        <a:xfrm>
          <a:off x="4978400" y="7912100"/>
          <a:ext cx="914286" cy="904762"/>
        </a:xfrm>
        <a:prstGeom prst="rect">
          <a:avLst/>
        </a:prstGeom>
      </xdr:spPr>
    </xdr:pic>
    <xdr:clientData/>
  </xdr:twoCellAnchor>
  <xdr:twoCellAnchor editAs="oneCell">
    <xdr:from>
      <xdr:col>1</xdr:col>
      <xdr:colOff>409575</xdr:colOff>
      <xdr:row>7</xdr:row>
      <xdr:rowOff>28574</xdr:rowOff>
    </xdr:from>
    <xdr:to>
      <xdr:col>6</xdr:col>
      <xdr:colOff>67102</xdr:colOff>
      <xdr:row>21</xdr:row>
      <xdr:rowOff>145793</xdr:rowOff>
    </xdr:to>
    <xdr:pic>
      <xdr:nvPicPr>
        <xdr:cNvPr id="13" name="12 Imagen">
          <a:extLst>
            <a:ext uri="{FF2B5EF4-FFF2-40B4-BE49-F238E27FC236}">
              <a16:creationId xmlns:a16="http://schemas.microsoft.com/office/drawing/2014/main" xmlns="" id="{00000000-0008-0000-0E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rcRect/>
        <a:stretch>
          <a:fillRect/>
        </a:stretch>
      </xdr:blipFill>
      <xdr:spPr bwMode="auto">
        <a:xfrm>
          <a:off x="723900" y="2924174"/>
          <a:ext cx="2896027" cy="327951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16</xdr:col>
      <xdr:colOff>54378</xdr:colOff>
      <xdr:row>7</xdr:row>
      <xdr:rowOff>28575</xdr:rowOff>
    </xdr:from>
    <xdr:to>
      <xdr:col>20</xdr:col>
      <xdr:colOff>495299</xdr:colOff>
      <xdr:row>21</xdr:row>
      <xdr:rowOff>331</xdr:rowOff>
    </xdr:to>
    <xdr:pic>
      <xdr:nvPicPr>
        <xdr:cNvPr id="4" name="3 Imagen">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9" cstate="print"/>
        <a:stretch>
          <a:fillRect/>
        </a:stretch>
      </xdr:blipFill>
      <xdr:spPr>
        <a:xfrm>
          <a:off x="10084203" y="2924175"/>
          <a:ext cx="3031721" cy="3134056"/>
        </a:xfrm>
        <a:prstGeom prst="rect">
          <a:avLst/>
        </a:prstGeom>
      </xdr:spPr>
    </xdr:pic>
    <xdr:clientData/>
  </xdr:twoCellAnchor>
  <xdr:twoCellAnchor editAs="oneCell">
    <xdr:from>
      <xdr:col>7</xdr:col>
      <xdr:colOff>28575</xdr:colOff>
      <xdr:row>7</xdr:row>
      <xdr:rowOff>219075</xdr:rowOff>
    </xdr:from>
    <xdr:to>
      <xdr:col>15</xdr:col>
      <xdr:colOff>19050</xdr:colOff>
      <xdr:row>16</xdr:row>
      <xdr:rowOff>64293</xdr:rowOff>
    </xdr:to>
    <xdr:pic>
      <xdr:nvPicPr>
        <xdr:cNvPr id="5" name="4 Imagen">
          <a:extLst>
            <a:ext uri="{FF2B5EF4-FFF2-40B4-BE49-F238E27FC236}">
              <a16:creationId xmlns:a16="http://schemas.microsoft.com/office/drawing/2014/main" xmlns="" id="{00000000-0008-0000-0E00-000005000000}"/>
            </a:ext>
          </a:extLst>
        </xdr:cNvPr>
        <xdr:cNvPicPr>
          <a:picLocks noChangeAspect="1"/>
        </xdr:cNvPicPr>
      </xdr:nvPicPr>
      <xdr:blipFill>
        <a:blip xmlns:r="http://schemas.openxmlformats.org/officeDocument/2006/relationships" r:embed="rId10" cstate="print"/>
        <a:stretch>
          <a:fillRect/>
        </a:stretch>
      </xdr:blipFill>
      <xdr:spPr>
        <a:xfrm>
          <a:off x="4229100" y="3114675"/>
          <a:ext cx="5172075" cy="18645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392622</xdr:colOff>
      <xdr:row>11</xdr:row>
      <xdr:rowOff>123825</xdr:rowOff>
    </xdr:from>
    <xdr:to>
      <xdr:col>20</xdr:col>
      <xdr:colOff>440998</xdr:colOff>
      <xdr:row>27</xdr:row>
      <xdr:rowOff>142875</xdr:rowOff>
    </xdr:to>
    <xdr:pic>
      <xdr:nvPicPr>
        <xdr:cNvPr id="5" name="4 Imagen">
          <a:extLst>
            <a:ext uri="{FF2B5EF4-FFF2-40B4-BE49-F238E27FC236}">
              <a16:creationId xmlns:a16="http://schemas.microsoft.com/office/drawing/2014/main" xmlns="" id="{00000000-0008-0000-1300-000005000000}"/>
            </a:ext>
          </a:extLst>
        </xdr:cNvPr>
        <xdr:cNvPicPr>
          <a:picLocks noChangeAspect="1"/>
        </xdr:cNvPicPr>
      </xdr:nvPicPr>
      <xdr:blipFill>
        <a:blip xmlns:r="http://schemas.openxmlformats.org/officeDocument/2006/relationships" r:embed="rId1" cstate="print"/>
        <a:stretch>
          <a:fillRect/>
        </a:stretch>
      </xdr:blipFill>
      <xdr:spPr>
        <a:xfrm>
          <a:off x="11708322" y="3971925"/>
          <a:ext cx="2105776" cy="3638550"/>
        </a:xfrm>
        <a:prstGeom prst="rect">
          <a:avLst/>
        </a:prstGeom>
      </xdr:spPr>
    </xdr:pic>
    <xdr:clientData/>
  </xdr:twoCellAnchor>
  <xdr:twoCellAnchor editAs="oneCell">
    <xdr:from>
      <xdr:col>11</xdr:col>
      <xdr:colOff>101600</xdr:colOff>
      <xdr:row>11</xdr:row>
      <xdr:rowOff>56183</xdr:rowOff>
    </xdr:from>
    <xdr:to>
      <xdr:col>14</xdr:col>
      <xdr:colOff>247650</xdr:colOff>
      <xdr:row>26</xdr:row>
      <xdr:rowOff>116803</xdr:rowOff>
    </xdr:to>
    <xdr:pic>
      <xdr:nvPicPr>
        <xdr:cNvPr id="6" name="5 Imagen">
          <a:extLst>
            <a:ext uri="{FF2B5EF4-FFF2-40B4-BE49-F238E27FC236}">
              <a16:creationId xmlns:a16="http://schemas.microsoft.com/office/drawing/2014/main" xmlns="" id="{00000000-0008-0000-1300-000006000000}"/>
            </a:ext>
          </a:extLst>
        </xdr:cNvPr>
        <xdr:cNvPicPr>
          <a:picLocks noChangeAspect="1"/>
        </xdr:cNvPicPr>
      </xdr:nvPicPr>
      <xdr:blipFill>
        <a:blip xmlns:r="http://schemas.openxmlformats.org/officeDocument/2006/relationships" r:embed="rId2" cstate="print"/>
        <a:stretch>
          <a:fillRect/>
        </a:stretch>
      </xdr:blipFill>
      <xdr:spPr>
        <a:xfrm>
          <a:off x="3340100" y="3904283"/>
          <a:ext cx="2117725" cy="3441995"/>
        </a:xfrm>
        <a:prstGeom prst="rect">
          <a:avLst/>
        </a:prstGeom>
      </xdr:spPr>
    </xdr:pic>
    <xdr:clientData/>
  </xdr:twoCellAnchor>
  <xdr:twoCellAnchor editAs="oneCell">
    <xdr:from>
      <xdr:col>0</xdr:col>
      <xdr:colOff>0</xdr:colOff>
      <xdr:row>0</xdr:row>
      <xdr:rowOff>0</xdr:rowOff>
    </xdr:from>
    <xdr:to>
      <xdr:col>5</xdr:col>
      <xdr:colOff>2721</xdr:colOff>
      <xdr:row>0</xdr:row>
      <xdr:rowOff>1079843</xdr:rowOff>
    </xdr:to>
    <xdr:pic>
      <xdr:nvPicPr>
        <xdr:cNvPr id="14" name="Imagen 13">
          <a:extLst>
            <a:ext uri="{FF2B5EF4-FFF2-40B4-BE49-F238E27FC236}">
              <a16:creationId xmlns:a16="http://schemas.microsoft.com/office/drawing/2014/main" xmlns="" id="{02F0B5C6-E98B-49BC-BA46-C0B025E2936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226264</xdr:colOff>
      <xdr:row>26</xdr:row>
      <xdr:rowOff>65482</xdr:rowOff>
    </xdr:from>
    <xdr:to>
      <xdr:col>12</xdr:col>
      <xdr:colOff>101089</xdr:colOff>
      <xdr:row>30</xdr:row>
      <xdr:rowOff>7091</xdr:rowOff>
    </xdr:to>
    <xdr:pic>
      <xdr:nvPicPr>
        <xdr:cNvPr id="12" name="Imagen 11">
          <a:extLst>
            <a:ext uri="{FF2B5EF4-FFF2-40B4-BE49-F238E27FC236}">
              <a16:creationId xmlns:a16="http://schemas.microsoft.com/office/drawing/2014/main" xmlns="" id="{59F40F25-408D-46F8-B1A6-4582D2BED4F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306379" y="7919045"/>
          <a:ext cx="846667" cy="846667"/>
        </a:xfrm>
        <a:prstGeom prst="rect">
          <a:avLst/>
        </a:prstGeom>
      </xdr:spPr>
    </xdr:pic>
    <xdr:clientData/>
  </xdr:twoCellAnchor>
  <xdr:twoCellAnchor editAs="oneCell">
    <xdr:from>
      <xdr:col>16</xdr:col>
      <xdr:colOff>314326</xdr:colOff>
      <xdr:row>26</xdr:row>
      <xdr:rowOff>58184</xdr:rowOff>
    </xdr:from>
    <xdr:to>
      <xdr:col>17</xdr:col>
      <xdr:colOff>489498</xdr:colOff>
      <xdr:row>30</xdr:row>
      <xdr:rowOff>14390</xdr:rowOff>
    </xdr:to>
    <xdr:pic>
      <xdr:nvPicPr>
        <xdr:cNvPr id="17" name="Imagen 16">
          <a:extLst>
            <a:ext uri="{FF2B5EF4-FFF2-40B4-BE49-F238E27FC236}">
              <a16:creationId xmlns:a16="http://schemas.microsoft.com/office/drawing/2014/main" xmlns="" id="{61ABE822-F4BB-4F50-86A8-FF62821438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838951" y="7287659"/>
          <a:ext cx="832397" cy="870606"/>
        </a:xfrm>
        <a:prstGeom prst="rect">
          <a:avLst/>
        </a:prstGeom>
      </xdr:spPr>
    </xdr:pic>
    <xdr:clientData/>
  </xdr:twoCellAnchor>
  <xdr:twoCellAnchor editAs="oneCell">
    <xdr:from>
      <xdr:col>13</xdr:col>
      <xdr:colOff>576608</xdr:colOff>
      <xdr:row>26</xdr:row>
      <xdr:rowOff>72779</xdr:rowOff>
    </xdr:from>
    <xdr:to>
      <xdr:col>15</xdr:col>
      <xdr:colOff>51092</xdr:colOff>
      <xdr:row>30</xdr:row>
      <xdr:rowOff>14388</xdr:rowOff>
    </xdr:to>
    <xdr:pic>
      <xdr:nvPicPr>
        <xdr:cNvPr id="19" name="Imagen 18">
          <a:extLst>
            <a:ext uri="{FF2B5EF4-FFF2-40B4-BE49-F238E27FC236}">
              <a16:creationId xmlns:a16="http://schemas.microsoft.com/office/drawing/2014/main" xmlns="" id="{4189F7C4-991A-4FAB-8019-86F07F620C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9145459" y="7926342"/>
          <a:ext cx="846667" cy="846667"/>
        </a:xfrm>
        <a:prstGeom prst="rect">
          <a:avLst/>
        </a:prstGeom>
      </xdr:spPr>
    </xdr:pic>
    <xdr:clientData/>
  </xdr:twoCellAnchor>
  <xdr:twoCellAnchor editAs="oneCell">
    <xdr:from>
      <xdr:col>12</xdr:col>
      <xdr:colOff>291954</xdr:colOff>
      <xdr:row>26</xdr:row>
      <xdr:rowOff>58391</xdr:rowOff>
    </xdr:from>
    <xdr:to>
      <xdr:col>13</xdr:col>
      <xdr:colOff>470380</xdr:colOff>
      <xdr:row>30</xdr:row>
      <xdr:rowOff>12582</xdr:rowOff>
    </xdr:to>
    <xdr:pic>
      <xdr:nvPicPr>
        <xdr:cNvPr id="21" name="Imagen 20">
          <a:extLst>
            <a:ext uri="{FF2B5EF4-FFF2-40B4-BE49-F238E27FC236}">
              <a16:creationId xmlns:a16="http://schemas.microsoft.com/office/drawing/2014/main" xmlns="" id="{F9A8CE5B-1BD6-4C8C-83DE-C4A5046D53B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8174713" y="7911954"/>
          <a:ext cx="864518" cy="859249"/>
        </a:xfrm>
        <a:prstGeom prst="rect">
          <a:avLst/>
        </a:prstGeom>
      </xdr:spPr>
    </xdr:pic>
    <xdr:clientData/>
  </xdr:twoCellAnchor>
  <xdr:twoCellAnchor editAs="oneCell">
    <xdr:from>
      <xdr:col>15</xdr:col>
      <xdr:colOff>131381</xdr:colOff>
      <xdr:row>26</xdr:row>
      <xdr:rowOff>80079</xdr:rowOff>
    </xdr:from>
    <xdr:to>
      <xdr:col>16</xdr:col>
      <xdr:colOff>270058</xdr:colOff>
      <xdr:row>29</xdr:row>
      <xdr:rowOff>226055</xdr:rowOff>
    </xdr:to>
    <xdr:pic>
      <xdr:nvPicPr>
        <xdr:cNvPr id="22" name="Imagen 21">
          <a:extLst>
            <a:ext uri="{FF2B5EF4-FFF2-40B4-BE49-F238E27FC236}">
              <a16:creationId xmlns:a16="http://schemas.microsoft.com/office/drawing/2014/main" xmlns="" id="{7DFC7AA8-D01B-4930-B7E7-C2095ADD53F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10072415" y="7933642"/>
          <a:ext cx="824769" cy="824769"/>
        </a:xfrm>
        <a:prstGeom prst="rect">
          <a:avLst/>
        </a:prstGeom>
      </xdr:spPr>
    </xdr:pic>
    <xdr:clientData/>
  </xdr:twoCellAnchor>
  <xdr:twoCellAnchor editAs="oneCell">
    <xdr:from>
      <xdr:col>1</xdr:col>
      <xdr:colOff>180975</xdr:colOff>
      <xdr:row>26</xdr:row>
      <xdr:rowOff>113107</xdr:rowOff>
    </xdr:from>
    <xdr:to>
      <xdr:col>2</xdr:col>
      <xdr:colOff>356147</xdr:colOff>
      <xdr:row>30</xdr:row>
      <xdr:rowOff>69313</xdr:rowOff>
    </xdr:to>
    <xdr:pic>
      <xdr:nvPicPr>
        <xdr:cNvPr id="24" name="Imagen 23">
          <a:extLst>
            <a:ext uri="{FF2B5EF4-FFF2-40B4-BE49-F238E27FC236}">
              <a16:creationId xmlns:a16="http://schemas.microsoft.com/office/drawing/2014/main" xmlns="" id="{F9EADA80-688A-48DB-86FA-5621240F5CB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04825" y="7342582"/>
          <a:ext cx="832397" cy="870606"/>
        </a:xfrm>
        <a:prstGeom prst="rect">
          <a:avLst/>
        </a:prstGeom>
      </xdr:spPr>
    </xdr:pic>
    <xdr:clientData/>
  </xdr:twoCellAnchor>
  <xdr:twoCellAnchor editAs="oneCell">
    <xdr:from>
      <xdr:col>2</xdr:col>
      <xdr:colOff>419100</xdr:colOff>
      <xdr:row>26</xdr:row>
      <xdr:rowOff>99829</xdr:rowOff>
    </xdr:from>
    <xdr:to>
      <xdr:col>3</xdr:col>
      <xdr:colOff>601571</xdr:colOff>
      <xdr:row>30</xdr:row>
      <xdr:rowOff>60999</xdr:rowOff>
    </xdr:to>
    <xdr:pic>
      <xdr:nvPicPr>
        <xdr:cNvPr id="26" name="Imagen 25">
          <a:extLst>
            <a:ext uri="{FF2B5EF4-FFF2-40B4-BE49-F238E27FC236}">
              <a16:creationId xmlns:a16="http://schemas.microsoft.com/office/drawing/2014/main" xmlns="" id="{159325C6-0690-419F-9700-8351FB9F089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400175" y="7329304"/>
          <a:ext cx="839696" cy="875570"/>
        </a:xfrm>
        <a:prstGeom prst="rect">
          <a:avLst/>
        </a:prstGeom>
      </xdr:spPr>
    </xdr:pic>
    <xdr:clientData/>
  </xdr:twoCellAnchor>
  <xdr:twoCellAnchor editAs="oneCell">
    <xdr:from>
      <xdr:col>4</xdr:col>
      <xdr:colOff>28575</xdr:colOff>
      <xdr:row>26</xdr:row>
      <xdr:rowOff>115333</xdr:rowOff>
    </xdr:from>
    <xdr:to>
      <xdr:col>5</xdr:col>
      <xdr:colOff>196449</xdr:colOff>
      <xdr:row>30</xdr:row>
      <xdr:rowOff>64241</xdr:rowOff>
    </xdr:to>
    <xdr:pic>
      <xdr:nvPicPr>
        <xdr:cNvPr id="27" name="Imagen 26">
          <a:extLst>
            <a:ext uri="{FF2B5EF4-FFF2-40B4-BE49-F238E27FC236}">
              <a16:creationId xmlns:a16="http://schemas.microsoft.com/office/drawing/2014/main" xmlns="" id="{AE36DBC3-A24B-4FB9-9B7D-00CAC39C754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324100" y="7344808"/>
          <a:ext cx="825099" cy="86330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15</xdr:col>
      <xdr:colOff>349251</xdr:colOff>
      <xdr:row>13</xdr:row>
      <xdr:rowOff>14817</xdr:rowOff>
    </xdr:from>
    <xdr:to>
      <xdr:col>17</xdr:col>
      <xdr:colOff>605680</xdr:colOff>
      <xdr:row>26</xdr:row>
      <xdr:rowOff>123160</xdr:rowOff>
    </xdr:to>
    <xdr:pic>
      <xdr:nvPicPr>
        <xdr:cNvPr id="6" name="5 Imagen">
          <a:extLst>
            <a:ext uri="{FF2B5EF4-FFF2-40B4-BE49-F238E27FC236}">
              <a16:creationId xmlns:a16="http://schemas.microsoft.com/office/drawing/2014/main" xmlns="" id="{00000000-0008-0000-1400-000006000000}"/>
            </a:ext>
          </a:extLst>
        </xdr:cNvPr>
        <xdr:cNvPicPr>
          <a:picLocks noChangeAspect="1"/>
        </xdr:cNvPicPr>
      </xdr:nvPicPr>
      <xdr:blipFill>
        <a:blip xmlns:r="http://schemas.openxmlformats.org/officeDocument/2006/relationships" r:embed="rId1" cstate="print"/>
        <a:stretch>
          <a:fillRect/>
        </a:stretch>
      </xdr:blipFill>
      <xdr:spPr>
        <a:xfrm>
          <a:off x="10318751" y="4375150"/>
          <a:ext cx="1632262" cy="3094960"/>
        </a:xfrm>
        <a:prstGeom prst="rect">
          <a:avLst/>
        </a:prstGeom>
      </xdr:spPr>
    </xdr:pic>
    <xdr:clientData/>
  </xdr:twoCellAnchor>
  <xdr:twoCellAnchor editAs="oneCell">
    <xdr:from>
      <xdr:col>18</xdr:col>
      <xdr:colOff>533400</xdr:colOff>
      <xdr:row>13</xdr:row>
      <xdr:rowOff>31160</xdr:rowOff>
    </xdr:from>
    <xdr:to>
      <xdr:col>20</xdr:col>
      <xdr:colOff>359833</xdr:colOff>
      <xdr:row>33</xdr:row>
      <xdr:rowOff>135467</xdr:rowOff>
    </xdr:to>
    <xdr:pic>
      <xdr:nvPicPr>
        <xdr:cNvPr id="8" name="7 Imagen">
          <a:extLst>
            <a:ext uri="{FF2B5EF4-FFF2-40B4-BE49-F238E27FC236}">
              <a16:creationId xmlns:a16="http://schemas.microsoft.com/office/drawing/2014/main" xmlns="" id="{00000000-0008-0000-1400-000008000000}"/>
            </a:ext>
          </a:extLst>
        </xdr:cNvPr>
        <xdr:cNvPicPr>
          <a:picLocks noChangeAspect="1"/>
        </xdr:cNvPicPr>
      </xdr:nvPicPr>
      <xdr:blipFill>
        <a:blip xmlns:r="http://schemas.openxmlformats.org/officeDocument/2006/relationships" r:embed="rId2" cstate="print"/>
        <a:stretch>
          <a:fillRect/>
        </a:stretch>
      </xdr:blipFill>
      <xdr:spPr>
        <a:xfrm>
          <a:off x="12566650" y="4391493"/>
          <a:ext cx="1202266" cy="4720757"/>
        </a:xfrm>
        <a:prstGeom prst="rect">
          <a:avLst/>
        </a:prstGeom>
      </xdr:spPr>
    </xdr:pic>
    <xdr:clientData/>
  </xdr:twoCellAnchor>
  <xdr:twoCellAnchor editAs="oneCell">
    <xdr:from>
      <xdr:col>11</xdr:col>
      <xdr:colOff>350308</xdr:colOff>
      <xdr:row>13</xdr:row>
      <xdr:rowOff>10583</xdr:rowOff>
    </xdr:from>
    <xdr:to>
      <xdr:col>14</xdr:col>
      <xdr:colOff>354461</xdr:colOff>
      <xdr:row>27</xdr:row>
      <xdr:rowOff>156632</xdr:rowOff>
    </xdr:to>
    <xdr:pic>
      <xdr:nvPicPr>
        <xdr:cNvPr id="3" name="2 Imagen">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3" cstate="print"/>
        <a:stretch>
          <a:fillRect/>
        </a:stretch>
      </xdr:blipFill>
      <xdr:spPr>
        <a:xfrm>
          <a:off x="5963708" y="4315883"/>
          <a:ext cx="1985353" cy="3321049"/>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7" name="Imagen 16">
          <a:extLst>
            <a:ext uri="{FF2B5EF4-FFF2-40B4-BE49-F238E27FC236}">
              <a16:creationId xmlns:a16="http://schemas.microsoft.com/office/drawing/2014/main" xmlns="" id="{3E572A53-A8A0-404E-8E40-C3F5A023290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14</xdr:col>
      <xdr:colOff>185910</xdr:colOff>
      <xdr:row>29</xdr:row>
      <xdr:rowOff>25706</xdr:rowOff>
    </xdr:from>
    <xdr:to>
      <xdr:col>15</xdr:col>
      <xdr:colOff>344023</xdr:colOff>
      <xdr:row>32</xdr:row>
      <xdr:rowOff>182900</xdr:rowOff>
    </xdr:to>
    <xdr:pic>
      <xdr:nvPicPr>
        <xdr:cNvPr id="16" name="Imagen 15">
          <a:extLst>
            <a:ext uri="{FF2B5EF4-FFF2-40B4-BE49-F238E27FC236}">
              <a16:creationId xmlns:a16="http://schemas.microsoft.com/office/drawing/2014/main" xmlns="" id="{5B932CFF-ED1F-4D66-9442-6DCE0172CB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7780510" y="8191806"/>
          <a:ext cx="818513" cy="842994"/>
        </a:xfrm>
        <a:prstGeom prst="rect">
          <a:avLst/>
        </a:prstGeom>
      </xdr:spPr>
    </xdr:pic>
    <xdr:clientData/>
  </xdr:twoCellAnchor>
  <xdr:twoCellAnchor editAs="oneCell">
    <xdr:from>
      <xdr:col>11</xdr:col>
      <xdr:colOff>463472</xdr:colOff>
      <xdr:row>29</xdr:row>
      <xdr:rowOff>42649</xdr:rowOff>
    </xdr:from>
    <xdr:to>
      <xdr:col>12</xdr:col>
      <xdr:colOff>654737</xdr:colOff>
      <xdr:row>33</xdr:row>
      <xdr:rowOff>4395</xdr:rowOff>
    </xdr:to>
    <xdr:pic>
      <xdr:nvPicPr>
        <xdr:cNvPr id="24" name="Imagen 23">
          <a:extLst>
            <a:ext uri="{FF2B5EF4-FFF2-40B4-BE49-F238E27FC236}">
              <a16:creationId xmlns:a16="http://schemas.microsoft.com/office/drawing/2014/main" xmlns="" id="{543674E0-14D8-4DD4-8692-31C139C6D3B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6076872" y="8208749"/>
          <a:ext cx="851665" cy="876146"/>
        </a:xfrm>
        <a:prstGeom prst="rect">
          <a:avLst/>
        </a:prstGeom>
      </xdr:spPr>
    </xdr:pic>
    <xdr:clientData/>
  </xdr:twoCellAnchor>
  <xdr:twoCellAnchor editAs="oneCell">
    <xdr:from>
      <xdr:col>6</xdr:col>
      <xdr:colOff>603785</xdr:colOff>
      <xdr:row>29</xdr:row>
      <xdr:rowOff>46523</xdr:rowOff>
    </xdr:from>
    <xdr:to>
      <xdr:col>10</xdr:col>
      <xdr:colOff>127000</xdr:colOff>
      <xdr:row>33</xdr:row>
      <xdr:rowOff>1537</xdr:rowOff>
    </xdr:to>
    <xdr:pic>
      <xdr:nvPicPr>
        <xdr:cNvPr id="7" name="Imagen 6">
          <a:extLst>
            <a:ext uri="{FF2B5EF4-FFF2-40B4-BE49-F238E27FC236}">
              <a16:creationId xmlns:a16="http://schemas.microsoft.com/office/drawing/2014/main" xmlns="" id="{3ED16775-1582-4A94-8EF5-D01007A21A1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235985" y="8212623"/>
          <a:ext cx="844015" cy="869414"/>
        </a:xfrm>
        <a:prstGeom prst="rect">
          <a:avLst/>
        </a:prstGeom>
      </xdr:spPr>
    </xdr:pic>
    <xdr:clientData/>
  </xdr:twoCellAnchor>
  <xdr:twoCellAnchor editAs="oneCell">
    <xdr:from>
      <xdr:col>10</xdr:col>
      <xdr:colOff>198302</xdr:colOff>
      <xdr:row>29</xdr:row>
      <xdr:rowOff>66874</xdr:rowOff>
    </xdr:from>
    <xdr:to>
      <xdr:col>11</xdr:col>
      <xdr:colOff>389568</xdr:colOff>
      <xdr:row>33</xdr:row>
      <xdr:rowOff>28621</xdr:rowOff>
    </xdr:to>
    <xdr:pic>
      <xdr:nvPicPr>
        <xdr:cNvPr id="10" name="Imagen 9">
          <a:extLst>
            <a:ext uri="{FF2B5EF4-FFF2-40B4-BE49-F238E27FC236}">
              <a16:creationId xmlns:a16="http://schemas.microsoft.com/office/drawing/2014/main" xmlns="" id="{CF6D09FC-6AC7-4028-9182-A89CEB2842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5151302" y="8232974"/>
          <a:ext cx="851666" cy="876147"/>
        </a:xfrm>
        <a:prstGeom prst="rect">
          <a:avLst/>
        </a:prstGeom>
      </xdr:spPr>
    </xdr:pic>
    <xdr:clientData/>
  </xdr:twoCellAnchor>
  <xdr:twoCellAnchor editAs="oneCell">
    <xdr:from>
      <xdr:col>5</xdr:col>
      <xdr:colOff>237170</xdr:colOff>
      <xdr:row>29</xdr:row>
      <xdr:rowOff>52918</xdr:rowOff>
    </xdr:from>
    <xdr:to>
      <xdr:col>6</xdr:col>
      <xdr:colOff>451386</xdr:colOff>
      <xdr:row>33</xdr:row>
      <xdr:rowOff>33823</xdr:rowOff>
    </xdr:to>
    <xdr:pic>
      <xdr:nvPicPr>
        <xdr:cNvPr id="12" name="Imagen 11">
          <a:extLst>
            <a:ext uri="{FF2B5EF4-FFF2-40B4-BE49-F238E27FC236}">
              <a16:creationId xmlns:a16="http://schemas.microsoft.com/office/drawing/2014/main" xmlns="" id="{6BEDE057-A03D-45F5-9234-BC79105729F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3328013" y="7994243"/>
          <a:ext cx="902771" cy="898978"/>
        </a:xfrm>
        <a:prstGeom prst="rect">
          <a:avLst/>
        </a:prstGeom>
      </xdr:spPr>
    </xdr:pic>
    <xdr:clientData/>
  </xdr:twoCellAnchor>
  <xdr:twoCellAnchor editAs="oneCell">
    <xdr:from>
      <xdr:col>17</xdr:col>
      <xdr:colOff>93644</xdr:colOff>
      <xdr:row>29</xdr:row>
      <xdr:rowOff>17956</xdr:rowOff>
    </xdr:from>
    <xdr:to>
      <xdr:col>18</xdr:col>
      <xdr:colOff>256754</xdr:colOff>
      <xdr:row>32</xdr:row>
      <xdr:rowOff>208301</xdr:rowOff>
    </xdr:to>
    <xdr:pic>
      <xdr:nvPicPr>
        <xdr:cNvPr id="25" name="Imagen 24">
          <a:extLst>
            <a:ext uri="{FF2B5EF4-FFF2-40B4-BE49-F238E27FC236}">
              <a16:creationId xmlns:a16="http://schemas.microsoft.com/office/drawing/2014/main" xmlns="" id="{218B6612-D84F-4101-9108-15DC46FB0D2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669444" y="8184056"/>
          <a:ext cx="823510" cy="876145"/>
        </a:xfrm>
        <a:prstGeom prst="rect">
          <a:avLst/>
        </a:prstGeom>
      </xdr:spPr>
    </xdr:pic>
    <xdr:clientData/>
  </xdr:twoCellAnchor>
  <xdr:twoCellAnchor editAs="oneCell">
    <xdr:from>
      <xdr:col>15</xdr:col>
      <xdr:colOff>457200</xdr:colOff>
      <xdr:row>28</xdr:row>
      <xdr:rowOff>216825</xdr:rowOff>
    </xdr:from>
    <xdr:to>
      <xdr:col>16</xdr:col>
      <xdr:colOff>640814</xdr:colOff>
      <xdr:row>32</xdr:row>
      <xdr:rowOff>170920</xdr:rowOff>
    </xdr:to>
    <xdr:pic>
      <xdr:nvPicPr>
        <xdr:cNvPr id="14" name="Imagen 13">
          <a:extLst>
            <a:ext uri="{FF2B5EF4-FFF2-40B4-BE49-F238E27FC236}">
              <a16:creationId xmlns:a16="http://schemas.microsoft.com/office/drawing/2014/main" xmlns="" id="{562182CE-529E-4E6F-8AB5-705F0228E2C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8712200" y="8154325"/>
          <a:ext cx="844014" cy="868495"/>
        </a:xfrm>
        <a:prstGeom prst="rect">
          <a:avLst/>
        </a:prstGeom>
      </xdr:spPr>
    </xdr:pic>
    <xdr:clientData/>
  </xdr:twoCellAnchor>
  <xdr:twoCellAnchor editAs="oneCell">
    <xdr:from>
      <xdr:col>13</xdr:col>
      <xdr:colOff>27695</xdr:colOff>
      <xdr:row>29</xdr:row>
      <xdr:rowOff>51944</xdr:rowOff>
    </xdr:from>
    <xdr:to>
      <xdr:col>14</xdr:col>
      <xdr:colOff>175504</xdr:colOff>
      <xdr:row>32</xdr:row>
      <xdr:rowOff>221720</xdr:rowOff>
    </xdr:to>
    <xdr:pic>
      <xdr:nvPicPr>
        <xdr:cNvPr id="28" name="Imagen 27">
          <a:extLst>
            <a:ext uri="{FF2B5EF4-FFF2-40B4-BE49-F238E27FC236}">
              <a16:creationId xmlns:a16="http://schemas.microsoft.com/office/drawing/2014/main" xmlns="" id="{DE39F5FA-EF5F-4956-9E35-A7FE4004237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6961895" y="8218044"/>
          <a:ext cx="808209" cy="855576"/>
        </a:xfrm>
        <a:prstGeom prst="rect">
          <a:avLst/>
        </a:prstGeom>
      </xdr:spPr>
    </xdr:pic>
    <xdr:clientData/>
  </xdr:twoCellAnchor>
  <xdr:twoCellAnchor editAs="oneCell">
    <xdr:from>
      <xdr:col>5</xdr:col>
      <xdr:colOff>560917</xdr:colOff>
      <xdr:row>14</xdr:row>
      <xdr:rowOff>196851</xdr:rowOff>
    </xdr:from>
    <xdr:to>
      <xdr:col>9</xdr:col>
      <xdr:colOff>562780</xdr:colOff>
      <xdr:row>26</xdr:row>
      <xdr:rowOff>162983</xdr:rowOff>
    </xdr:to>
    <xdr:pic>
      <xdr:nvPicPr>
        <xdr:cNvPr id="2" name="Imagen 1">
          <a:extLst>
            <a:ext uri="{FF2B5EF4-FFF2-40B4-BE49-F238E27FC236}">
              <a16:creationId xmlns:a16="http://schemas.microsoft.com/office/drawing/2014/main" xmlns="" id="{8E08CB6B-315F-401F-B412-BC9C82772EE9}"/>
            </a:ext>
          </a:extLst>
        </xdr:cNvPr>
        <xdr:cNvPicPr>
          <a:picLocks noChangeAspect="1"/>
        </xdr:cNvPicPr>
      </xdr:nvPicPr>
      <xdr:blipFill>
        <a:blip xmlns:r="http://schemas.openxmlformats.org/officeDocument/2006/relationships" r:embed="rId13" cstate="print"/>
        <a:stretch>
          <a:fillRect/>
        </a:stretch>
      </xdr:blipFill>
      <xdr:spPr>
        <a:xfrm>
          <a:off x="3532717" y="4972051"/>
          <a:ext cx="1322663" cy="268393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658283</xdr:colOff>
      <xdr:row>0</xdr:row>
      <xdr:rowOff>1079843</xdr:rowOff>
    </xdr:to>
    <xdr:pic>
      <xdr:nvPicPr>
        <xdr:cNvPr id="16" name="Imagen 15">
          <a:extLst>
            <a:ext uri="{FF2B5EF4-FFF2-40B4-BE49-F238E27FC236}">
              <a16:creationId xmlns:a16="http://schemas.microsoft.com/office/drawing/2014/main" xmlns="" id="{C48B2B13-FB0D-4E3B-8140-DD34E810DC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6</xdr:col>
      <xdr:colOff>506488</xdr:colOff>
      <xdr:row>29</xdr:row>
      <xdr:rowOff>30237</xdr:rowOff>
    </xdr:from>
    <xdr:to>
      <xdr:col>8</xdr:col>
      <xdr:colOff>10473</xdr:colOff>
      <xdr:row>33</xdr:row>
      <xdr:rowOff>2912</xdr:rowOff>
    </xdr:to>
    <xdr:pic>
      <xdr:nvPicPr>
        <xdr:cNvPr id="11" name="Imagen 10">
          <a:extLst>
            <a:ext uri="{FF2B5EF4-FFF2-40B4-BE49-F238E27FC236}">
              <a16:creationId xmlns:a16="http://schemas.microsoft.com/office/drawing/2014/main" xmlns="" id="{3353DFE5-3A91-49CC-A2CC-E4190831A2C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286250" y="7899701"/>
          <a:ext cx="879818" cy="879818"/>
        </a:xfrm>
        <a:prstGeom prst="rect">
          <a:avLst/>
        </a:prstGeom>
      </xdr:spPr>
    </xdr:pic>
    <xdr:clientData/>
  </xdr:twoCellAnchor>
  <xdr:twoCellAnchor editAs="oneCell">
    <xdr:from>
      <xdr:col>8</xdr:col>
      <xdr:colOff>113393</xdr:colOff>
      <xdr:row>29</xdr:row>
      <xdr:rowOff>22679</xdr:rowOff>
    </xdr:from>
    <xdr:to>
      <xdr:col>9</xdr:col>
      <xdr:colOff>297644</xdr:colOff>
      <xdr:row>32</xdr:row>
      <xdr:rowOff>214490</xdr:rowOff>
    </xdr:to>
    <xdr:pic>
      <xdr:nvPicPr>
        <xdr:cNvPr id="12" name="Imagen 11">
          <a:extLst>
            <a:ext uri="{FF2B5EF4-FFF2-40B4-BE49-F238E27FC236}">
              <a16:creationId xmlns:a16="http://schemas.microsoft.com/office/drawing/2014/main" xmlns="" id="{D76AE6E4-28DE-4D37-B047-CF64BD4BE9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268988" y="7892143"/>
          <a:ext cx="872168" cy="872168"/>
        </a:xfrm>
        <a:prstGeom prst="rect">
          <a:avLst/>
        </a:prstGeom>
      </xdr:spPr>
    </xdr:pic>
    <xdr:clientData/>
  </xdr:twoCellAnchor>
  <xdr:twoCellAnchor editAs="oneCell">
    <xdr:from>
      <xdr:col>9</xdr:col>
      <xdr:colOff>355298</xdr:colOff>
      <xdr:row>29</xdr:row>
      <xdr:rowOff>22678</xdr:rowOff>
    </xdr:from>
    <xdr:to>
      <xdr:col>11</xdr:col>
      <xdr:colOff>514150</xdr:colOff>
      <xdr:row>32</xdr:row>
      <xdr:rowOff>214490</xdr:rowOff>
    </xdr:to>
    <xdr:pic>
      <xdr:nvPicPr>
        <xdr:cNvPr id="17" name="Imagen 16">
          <a:extLst>
            <a:ext uri="{FF2B5EF4-FFF2-40B4-BE49-F238E27FC236}">
              <a16:creationId xmlns:a16="http://schemas.microsoft.com/office/drawing/2014/main" xmlns="" id="{D2FA71C7-8827-47CC-B5D1-7EBFEAB7C1E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6198810" y="7892142"/>
          <a:ext cx="872169" cy="872169"/>
        </a:xfrm>
        <a:prstGeom prst="rect">
          <a:avLst/>
        </a:prstGeom>
      </xdr:spPr>
    </xdr:pic>
    <xdr:clientData/>
  </xdr:twoCellAnchor>
  <xdr:twoCellAnchor editAs="oneCell">
    <xdr:from>
      <xdr:col>5</xdr:col>
      <xdr:colOff>176137</xdr:colOff>
      <xdr:row>29</xdr:row>
      <xdr:rowOff>2419</xdr:rowOff>
    </xdr:from>
    <xdr:to>
      <xdr:col>6</xdr:col>
      <xdr:colOff>340524</xdr:colOff>
      <xdr:row>32</xdr:row>
      <xdr:rowOff>201882</xdr:rowOff>
    </xdr:to>
    <xdr:pic>
      <xdr:nvPicPr>
        <xdr:cNvPr id="19" name="Imagen 18">
          <a:extLst>
            <a:ext uri="{FF2B5EF4-FFF2-40B4-BE49-F238E27FC236}">
              <a16:creationId xmlns:a16="http://schemas.microsoft.com/office/drawing/2014/main" xmlns="" id="{631A81E5-E652-4155-9D4E-E7E83F7CB7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147937" y="7927219"/>
          <a:ext cx="824787" cy="885263"/>
        </a:xfrm>
        <a:prstGeom prst="rect">
          <a:avLst/>
        </a:prstGeom>
      </xdr:spPr>
    </xdr:pic>
    <xdr:clientData/>
  </xdr:twoCellAnchor>
  <xdr:twoCellAnchor editAs="oneCell">
    <xdr:from>
      <xdr:col>12</xdr:col>
      <xdr:colOff>181429</xdr:colOff>
      <xdr:row>29</xdr:row>
      <xdr:rowOff>22679</xdr:rowOff>
    </xdr:from>
    <xdr:to>
      <xdr:col>13</xdr:col>
      <xdr:colOff>354776</xdr:colOff>
      <xdr:row>32</xdr:row>
      <xdr:rowOff>203586</xdr:rowOff>
    </xdr:to>
    <xdr:pic>
      <xdr:nvPicPr>
        <xdr:cNvPr id="23" name="Imagen 22">
          <a:extLst>
            <a:ext uri="{FF2B5EF4-FFF2-40B4-BE49-F238E27FC236}">
              <a16:creationId xmlns:a16="http://schemas.microsoft.com/office/drawing/2014/main" xmlns="" id="{9CD893E6-F37C-4C07-9018-027504A04B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8088691" y="7892143"/>
          <a:ext cx="861264" cy="861264"/>
        </a:xfrm>
        <a:prstGeom prst="rect">
          <a:avLst/>
        </a:prstGeom>
      </xdr:spPr>
    </xdr:pic>
    <xdr:clientData/>
  </xdr:twoCellAnchor>
  <xdr:twoCellAnchor editAs="oneCell">
    <xdr:from>
      <xdr:col>14</xdr:col>
      <xdr:colOff>680358</xdr:colOff>
      <xdr:row>29</xdr:row>
      <xdr:rowOff>45358</xdr:rowOff>
    </xdr:from>
    <xdr:to>
      <xdr:col>16</xdr:col>
      <xdr:colOff>151191</xdr:colOff>
      <xdr:row>32</xdr:row>
      <xdr:rowOff>211668</xdr:rowOff>
    </xdr:to>
    <xdr:pic>
      <xdr:nvPicPr>
        <xdr:cNvPr id="24" name="Imagen 23">
          <a:extLst>
            <a:ext uri="{FF2B5EF4-FFF2-40B4-BE49-F238E27FC236}">
              <a16:creationId xmlns:a16="http://schemas.microsoft.com/office/drawing/2014/main" xmlns="" id="{40990F0F-8648-4368-B234-8005A34BA0D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9963453" y="7914822"/>
          <a:ext cx="846667" cy="846667"/>
        </a:xfrm>
        <a:prstGeom prst="rect">
          <a:avLst/>
        </a:prstGeom>
      </xdr:spPr>
    </xdr:pic>
    <xdr:clientData/>
  </xdr:twoCellAnchor>
  <xdr:twoCellAnchor editAs="oneCell">
    <xdr:from>
      <xdr:col>13</xdr:col>
      <xdr:colOff>438452</xdr:colOff>
      <xdr:row>29</xdr:row>
      <xdr:rowOff>37798</xdr:rowOff>
    </xdr:from>
    <xdr:to>
      <xdr:col>14</xdr:col>
      <xdr:colOff>615054</xdr:colOff>
      <xdr:row>32</xdr:row>
      <xdr:rowOff>216690</xdr:rowOff>
    </xdr:to>
    <xdr:pic>
      <xdr:nvPicPr>
        <xdr:cNvPr id="26" name="Imagen 25">
          <a:extLst>
            <a:ext uri="{FF2B5EF4-FFF2-40B4-BE49-F238E27FC236}">
              <a16:creationId xmlns:a16="http://schemas.microsoft.com/office/drawing/2014/main" xmlns="" id="{6E981145-DE21-4429-AA6B-E4D87C4965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9033631" y="7907262"/>
          <a:ext cx="864518" cy="859249"/>
        </a:xfrm>
        <a:prstGeom prst="rect">
          <a:avLst/>
        </a:prstGeom>
      </xdr:spPr>
    </xdr:pic>
    <xdr:clientData/>
  </xdr:twoCellAnchor>
  <xdr:twoCellAnchor editAs="oneCell">
    <xdr:from>
      <xdr:col>13</xdr:col>
      <xdr:colOff>674309</xdr:colOff>
      <xdr:row>17</xdr:row>
      <xdr:rowOff>219227</xdr:rowOff>
    </xdr:from>
    <xdr:to>
      <xdr:col>21</xdr:col>
      <xdr:colOff>361452</xdr:colOff>
      <xdr:row>26</xdr:row>
      <xdr:rowOff>159107</xdr:rowOff>
    </xdr:to>
    <xdr:pic>
      <xdr:nvPicPr>
        <xdr:cNvPr id="2" name="Imagen 1">
          <a:extLst>
            <a:ext uri="{FF2B5EF4-FFF2-40B4-BE49-F238E27FC236}">
              <a16:creationId xmlns:a16="http://schemas.microsoft.com/office/drawing/2014/main" xmlns="" id="{615B41AC-EE79-40DB-AE2F-E6CACB11FD3F}"/>
            </a:ext>
          </a:extLst>
        </xdr:cNvPr>
        <xdr:cNvPicPr>
          <a:picLocks noChangeAspect="1"/>
        </xdr:cNvPicPr>
      </xdr:nvPicPr>
      <xdr:blipFill>
        <a:blip xmlns:r="http://schemas.openxmlformats.org/officeDocument/2006/relationships" r:embed="rId9" cstate="print"/>
        <a:stretch>
          <a:fillRect/>
        </a:stretch>
      </xdr:blipFill>
      <xdr:spPr>
        <a:xfrm>
          <a:off x="9267976" y="5457977"/>
          <a:ext cx="5190476" cy="2035380"/>
        </a:xfrm>
        <a:prstGeom prst="rect">
          <a:avLst/>
        </a:prstGeom>
      </xdr:spPr>
    </xdr:pic>
    <xdr:clientData/>
  </xdr:twoCellAnchor>
  <xdr:twoCellAnchor editAs="oneCell">
    <xdr:from>
      <xdr:col>9</xdr:col>
      <xdr:colOff>208190</xdr:colOff>
      <xdr:row>14</xdr:row>
      <xdr:rowOff>151084</xdr:rowOff>
    </xdr:from>
    <xdr:to>
      <xdr:col>12</xdr:col>
      <xdr:colOff>406400</xdr:colOff>
      <xdr:row>28</xdr:row>
      <xdr:rowOff>41629</xdr:rowOff>
    </xdr:to>
    <xdr:pic>
      <xdr:nvPicPr>
        <xdr:cNvPr id="4" name="Imagen 3">
          <a:extLst>
            <a:ext uri="{FF2B5EF4-FFF2-40B4-BE49-F238E27FC236}">
              <a16:creationId xmlns:a16="http://schemas.microsoft.com/office/drawing/2014/main" xmlns="" id="{4CE4DC48-433C-4871-8FBD-C85E7ED9DC58}"/>
            </a:ext>
          </a:extLst>
        </xdr:cNvPr>
        <xdr:cNvPicPr>
          <a:picLocks noChangeAspect="1"/>
        </xdr:cNvPicPr>
      </xdr:nvPicPr>
      <xdr:blipFill>
        <a:blip xmlns:r="http://schemas.openxmlformats.org/officeDocument/2006/relationships" r:embed="rId10" cstate="print"/>
        <a:stretch>
          <a:fillRect/>
        </a:stretch>
      </xdr:blipFill>
      <xdr:spPr>
        <a:xfrm>
          <a:off x="6037490" y="4684984"/>
          <a:ext cx="1595210" cy="3065545"/>
        </a:xfrm>
        <a:prstGeom prst="rect">
          <a:avLst/>
        </a:prstGeom>
      </xdr:spPr>
    </xdr:pic>
    <xdr:clientData/>
  </xdr:twoCellAnchor>
  <xdr:oneCellAnchor>
    <xdr:from>
      <xdr:col>3</xdr:col>
      <xdr:colOff>36725</xdr:colOff>
      <xdr:row>16</xdr:row>
      <xdr:rowOff>165100</xdr:rowOff>
    </xdr:from>
    <xdr:ext cx="2376275" cy="1782924"/>
    <xdr:sp macro="" textlink="">
      <xdr:nvSpPr>
        <xdr:cNvPr id="13" name="5 Rectángulo">
          <a:extLst>
            <a:ext uri="{FF2B5EF4-FFF2-40B4-BE49-F238E27FC236}">
              <a16:creationId xmlns:a16="http://schemas.microsoft.com/office/drawing/2014/main" xmlns="" id="{5260D546-2A2B-40BE-9443-1C5E49706C57}"/>
            </a:ext>
          </a:extLst>
        </xdr:cNvPr>
        <xdr:cNvSpPr/>
      </xdr:nvSpPr>
      <xdr:spPr>
        <a:xfrm>
          <a:off x="1687725" y="5346700"/>
          <a:ext cx="2376275" cy="1782924"/>
        </a:xfrm>
        <a:prstGeom prst="rect">
          <a:avLst/>
        </a:prstGeom>
        <a:noFill/>
      </xdr:spPr>
      <xdr:txBody>
        <a:bodyPr wrap="squar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PVC</a:t>
          </a:r>
          <a:r>
            <a:rPr lang="es-ES" sz="5400" b="1" cap="none" spc="0" baseline="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DOORS</a:t>
          </a:r>
          <a:endPar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15</xdr:col>
      <xdr:colOff>235858</xdr:colOff>
      <xdr:row>13</xdr:row>
      <xdr:rowOff>16329</xdr:rowOff>
    </xdr:from>
    <xdr:to>
      <xdr:col>17</xdr:col>
      <xdr:colOff>493799</xdr:colOff>
      <xdr:row>26</xdr:row>
      <xdr:rowOff>118625</xdr:rowOff>
    </xdr:to>
    <xdr:pic>
      <xdr:nvPicPr>
        <xdr:cNvPr id="13" name="12 Imagen">
          <a:extLst>
            <a:ext uri="{FF2B5EF4-FFF2-40B4-BE49-F238E27FC236}">
              <a16:creationId xmlns:a16="http://schemas.microsoft.com/office/drawing/2014/main" xmlns="" id="{00000000-0008-0000-1500-00000D000000}"/>
            </a:ext>
          </a:extLst>
        </xdr:cNvPr>
        <xdr:cNvPicPr>
          <a:picLocks noChangeAspect="1"/>
        </xdr:cNvPicPr>
      </xdr:nvPicPr>
      <xdr:blipFill>
        <a:blip xmlns:r="http://schemas.openxmlformats.org/officeDocument/2006/relationships" r:embed="rId1" cstate="print"/>
        <a:stretch>
          <a:fillRect/>
        </a:stretch>
      </xdr:blipFill>
      <xdr:spPr>
        <a:xfrm>
          <a:off x="10223501" y="4298043"/>
          <a:ext cx="1636798" cy="3017853"/>
        </a:xfrm>
        <a:prstGeom prst="rect">
          <a:avLst/>
        </a:prstGeom>
      </xdr:spPr>
    </xdr:pic>
    <xdr:clientData/>
  </xdr:twoCellAnchor>
  <xdr:twoCellAnchor editAs="oneCell">
    <xdr:from>
      <xdr:col>18</xdr:col>
      <xdr:colOff>605972</xdr:colOff>
      <xdr:row>13</xdr:row>
      <xdr:rowOff>4915</xdr:rowOff>
    </xdr:from>
    <xdr:to>
      <xdr:col>20</xdr:col>
      <xdr:colOff>390071</xdr:colOff>
      <xdr:row>32</xdr:row>
      <xdr:rowOff>186014</xdr:rowOff>
    </xdr:to>
    <xdr:pic>
      <xdr:nvPicPr>
        <xdr:cNvPr id="14" name="13 Imagen">
          <a:extLst>
            <a:ext uri="{FF2B5EF4-FFF2-40B4-BE49-F238E27FC236}">
              <a16:creationId xmlns:a16="http://schemas.microsoft.com/office/drawing/2014/main" xmlns="" id="{00000000-0008-0000-1500-00000E000000}"/>
            </a:ext>
          </a:extLst>
        </xdr:cNvPr>
        <xdr:cNvPicPr>
          <a:picLocks noChangeAspect="1"/>
        </xdr:cNvPicPr>
      </xdr:nvPicPr>
      <xdr:blipFill>
        <a:blip xmlns:r="http://schemas.openxmlformats.org/officeDocument/2006/relationships" r:embed="rId2" cstate="print"/>
        <a:stretch>
          <a:fillRect/>
        </a:stretch>
      </xdr:blipFill>
      <xdr:spPr>
        <a:xfrm>
          <a:off x="12661901" y="4286629"/>
          <a:ext cx="1162956" cy="4457371"/>
        </a:xfrm>
        <a:prstGeom prst="rect">
          <a:avLst/>
        </a:prstGeom>
      </xdr:spPr>
    </xdr:pic>
    <xdr:clientData/>
  </xdr:twoCellAnchor>
  <xdr:twoCellAnchor editAs="oneCell">
    <xdr:from>
      <xdr:col>0</xdr:col>
      <xdr:colOff>0</xdr:colOff>
      <xdr:row>0</xdr:row>
      <xdr:rowOff>0</xdr:rowOff>
    </xdr:from>
    <xdr:to>
      <xdr:col>4</xdr:col>
      <xdr:colOff>659946</xdr:colOff>
      <xdr:row>0</xdr:row>
      <xdr:rowOff>1079843</xdr:rowOff>
    </xdr:to>
    <xdr:pic>
      <xdr:nvPicPr>
        <xdr:cNvPr id="22" name="Imagen 21">
          <a:extLst>
            <a:ext uri="{FF2B5EF4-FFF2-40B4-BE49-F238E27FC236}">
              <a16:creationId xmlns:a16="http://schemas.microsoft.com/office/drawing/2014/main" xmlns="" id="{85BB7202-4C95-4E8C-9D69-6E9B1248A7A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90714</xdr:colOff>
      <xdr:row>29</xdr:row>
      <xdr:rowOff>27214</xdr:rowOff>
    </xdr:from>
    <xdr:to>
      <xdr:col>6</xdr:col>
      <xdr:colOff>286949</xdr:colOff>
      <xdr:row>33</xdr:row>
      <xdr:rowOff>5736</xdr:rowOff>
    </xdr:to>
    <xdr:pic>
      <xdr:nvPicPr>
        <xdr:cNvPr id="3" name="Imagen 2">
          <a:extLst>
            <a:ext uri="{FF2B5EF4-FFF2-40B4-BE49-F238E27FC236}">
              <a16:creationId xmlns:a16="http://schemas.microsoft.com/office/drawing/2014/main" xmlns="" id="{880566B8-2248-4035-B078-D6217AF3C40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184071" y="7892143"/>
          <a:ext cx="885664" cy="885664"/>
        </a:xfrm>
        <a:prstGeom prst="rect">
          <a:avLst/>
        </a:prstGeom>
      </xdr:spPr>
    </xdr:pic>
    <xdr:clientData/>
  </xdr:twoCellAnchor>
  <xdr:twoCellAnchor editAs="oneCell">
    <xdr:from>
      <xdr:col>6</xdr:col>
      <xdr:colOff>471713</xdr:colOff>
      <xdr:row>29</xdr:row>
      <xdr:rowOff>36286</xdr:rowOff>
    </xdr:from>
    <xdr:to>
      <xdr:col>9</xdr:col>
      <xdr:colOff>30278</xdr:colOff>
      <xdr:row>33</xdr:row>
      <xdr:rowOff>8962</xdr:rowOff>
    </xdr:to>
    <xdr:pic>
      <xdr:nvPicPr>
        <xdr:cNvPr id="21" name="Imagen 20">
          <a:extLst>
            <a:ext uri="{FF2B5EF4-FFF2-40B4-BE49-F238E27FC236}">
              <a16:creationId xmlns:a16="http://schemas.microsoft.com/office/drawing/2014/main" xmlns="" id="{D67E6016-CC0C-4B6D-B32F-D45AD256056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254499" y="7901215"/>
          <a:ext cx="879818" cy="879818"/>
        </a:xfrm>
        <a:prstGeom prst="rect">
          <a:avLst/>
        </a:prstGeom>
      </xdr:spPr>
    </xdr:pic>
    <xdr:clientData/>
  </xdr:twoCellAnchor>
  <xdr:twoCellAnchor editAs="oneCell">
    <xdr:from>
      <xdr:col>8</xdr:col>
      <xdr:colOff>117930</xdr:colOff>
      <xdr:row>29</xdr:row>
      <xdr:rowOff>27214</xdr:rowOff>
    </xdr:from>
    <xdr:to>
      <xdr:col>10</xdr:col>
      <xdr:colOff>182740</xdr:colOff>
      <xdr:row>32</xdr:row>
      <xdr:rowOff>219025</xdr:rowOff>
    </xdr:to>
    <xdr:pic>
      <xdr:nvPicPr>
        <xdr:cNvPr id="23" name="Imagen 22">
          <a:extLst>
            <a:ext uri="{FF2B5EF4-FFF2-40B4-BE49-F238E27FC236}">
              <a16:creationId xmlns:a16="http://schemas.microsoft.com/office/drawing/2014/main" xmlns="" id="{9F9385FA-479E-4489-8D61-CC25AA0944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5279573" y="7892143"/>
          <a:ext cx="872168" cy="872168"/>
        </a:xfrm>
        <a:prstGeom prst="rect">
          <a:avLst/>
        </a:prstGeom>
      </xdr:spPr>
    </xdr:pic>
    <xdr:clientData/>
  </xdr:twoCellAnchor>
  <xdr:twoCellAnchor editAs="oneCell">
    <xdr:from>
      <xdr:col>16</xdr:col>
      <xdr:colOff>498928</xdr:colOff>
      <xdr:row>29</xdr:row>
      <xdr:rowOff>48986</xdr:rowOff>
    </xdr:from>
    <xdr:to>
      <xdr:col>18</xdr:col>
      <xdr:colOff>21268</xdr:colOff>
      <xdr:row>33</xdr:row>
      <xdr:rowOff>14013</xdr:rowOff>
    </xdr:to>
    <xdr:pic>
      <xdr:nvPicPr>
        <xdr:cNvPr id="24" name="Imagen 23">
          <a:extLst>
            <a:ext uri="{FF2B5EF4-FFF2-40B4-BE49-F238E27FC236}">
              <a16:creationId xmlns:a16="http://schemas.microsoft.com/office/drawing/2014/main" xmlns="" id="{0412DFBD-E0E2-4BFB-92A2-33E6C68AB36F}"/>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036628" y="7973786"/>
          <a:ext cx="843140" cy="879427"/>
        </a:xfrm>
        <a:prstGeom prst="rect">
          <a:avLst/>
        </a:prstGeom>
      </xdr:spPr>
    </xdr:pic>
    <xdr:clientData/>
  </xdr:twoCellAnchor>
  <xdr:twoCellAnchor editAs="oneCell">
    <xdr:from>
      <xdr:col>11</xdr:col>
      <xdr:colOff>27215</xdr:colOff>
      <xdr:row>29</xdr:row>
      <xdr:rowOff>36285</xdr:rowOff>
    </xdr:from>
    <xdr:to>
      <xdr:col>12</xdr:col>
      <xdr:colOff>217607</xdr:colOff>
      <xdr:row>33</xdr:row>
      <xdr:rowOff>8963</xdr:rowOff>
    </xdr:to>
    <xdr:pic>
      <xdr:nvPicPr>
        <xdr:cNvPr id="25" name="Imagen 24">
          <a:extLst>
            <a:ext uri="{FF2B5EF4-FFF2-40B4-BE49-F238E27FC236}">
              <a16:creationId xmlns:a16="http://schemas.microsoft.com/office/drawing/2014/main" xmlns="" id="{FDE2ABF7-04CF-4206-B868-2844E0F5712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7257144" y="7901214"/>
          <a:ext cx="879820" cy="879820"/>
        </a:xfrm>
        <a:prstGeom prst="rect">
          <a:avLst/>
        </a:prstGeom>
      </xdr:spPr>
    </xdr:pic>
    <xdr:clientData/>
  </xdr:twoCellAnchor>
  <xdr:twoCellAnchor editAs="oneCell">
    <xdr:from>
      <xdr:col>12</xdr:col>
      <xdr:colOff>344714</xdr:colOff>
      <xdr:row>29</xdr:row>
      <xdr:rowOff>36285</xdr:rowOff>
    </xdr:from>
    <xdr:to>
      <xdr:col>13</xdr:col>
      <xdr:colOff>516549</xdr:colOff>
      <xdr:row>32</xdr:row>
      <xdr:rowOff>217192</xdr:rowOff>
    </xdr:to>
    <xdr:pic>
      <xdr:nvPicPr>
        <xdr:cNvPr id="26" name="Imagen 25">
          <a:extLst>
            <a:ext uri="{FF2B5EF4-FFF2-40B4-BE49-F238E27FC236}">
              <a16:creationId xmlns:a16="http://schemas.microsoft.com/office/drawing/2014/main" xmlns="" id="{6633C422-2298-4893-B45A-60004DDD74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264071" y="7901214"/>
          <a:ext cx="861264" cy="861264"/>
        </a:xfrm>
        <a:prstGeom prst="rect">
          <a:avLst/>
        </a:prstGeom>
      </xdr:spPr>
    </xdr:pic>
    <xdr:clientData/>
  </xdr:twoCellAnchor>
  <xdr:twoCellAnchor editAs="oneCell">
    <xdr:from>
      <xdr:col>15</xdr:col>
      <xdr:colOff>253999</xdr:colOff>
      <xdr:row>29</xdr:row>
      <xdr:rowOff>63499</xdr:rowOff>
    </xdr:from>
    <xdr:to>
      <xdr:col>16</xdr:col>
      <xdr:colOff>411238</xdr:colOff>
      <xdr:row>33</xdr:row>
      <xdr:rowOff>3024</xdr:rowOff>
    </xdr:to>
    <xdr:pic>
      <xdr:nvPicPr>
        <xdr:cNvPr id="27" name="Imagen 26">
          <a:extLst>
            <a:ext uri="{FF2B5EF4-FFF2-40B4-BE49-F238E27FC236}">
              <a16:creationId xmlns:a16="http://schemas.microsoft.com/office/drawing/2014/main" xmlns="" id="{2DCC63CE-4092-4646-8DC3-88F62AE5823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0241642" y="7928428"/>
          <a:ext cx="846667" cy="846667"/>
        </a:xfrm>
        <a:prstGeom prst="rect">
          <a:avLst/>
        </a:prstGeom>
      </xdr:spPr>
    </xdr:pic>
    <xdr:clientData/>
  </xdr:twoCellAnchor>
  <xdr:twoCellAnchor editAs="oneCell">
    <xdr:from>
      <xdr:col>13</xdr:col>
      <xdr:colOff>662213</xdr:colOff>
      <xdr:row>29</xdr:row>
      <xdr:rowOff>45356</xdr:rowOff>
    </xdr:from>
    <xdr:to>
      <xdr:col>15</xdr:col>
      <xdr:colOff>147874</xdr:colOff>
      <xdr:row>32</xdr:row>
      <xdr:rowOff>224248</xdr:rowOff>
    </xdr:to>
    <xdr:pic>
      <xdr:nvPicPr>
        <xdr:cNvPr id="28" name="Imagen 27">
          <a:extLst>
            <a:ext uri="{FF2B5EF4-FFF2-40B4-BE49-F238E27FC236}">
              <a16:creationId xmlns:a16="http://schemas.microsoft.com/office/drawing/2014/main" xmlns="" id="{82ABCF17-65BD-4ABE-9AB5-5B90E99AE0C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9270999" y="7910285"/>
          <a:ext cx="864518" cy="859249"/>
        </a:xfrm>
        <a:prstGeom prst="rect">
          <a:avLst/>
        </a:prstGeom>
      </xdr:spPr>
    </xdr:pic>
    <xdr:clientData/>
  </xdr:twoCellAnchor>
  <xdr:twoCellAnchor editAs="oneCell">
    <xdr:from>
      <xdr:col>5</xdr:col>
      <xdr:colOff>453572</xdr:colOff>
      <xdr:row>14</xdr:row>
      <xdr:rowOff>74182</xdr:rowOff>
    </xdr:from>
    <xdr:to>
      <xdr:col>9</xdr:col>
      <xdr:colOff>21772</xdr:colOff>
      <xdr:row>26</xdr:row>
      <xdr:rowOff>149619</xdr:rowOff>
    </xdr:to>
    <xdr:pic>
      <xdr:nvPicPr>
        <xdr:cNvPr id="2" name="Imagen 1">
          <a:extLst>
            <a:ext uri="{FF2B5EF4-FFF2-40B4-BE49-F238E27FC236}">
              <a16:creationId xmlns:a16="http://schemas.microsoft.com/office/drawing/2014/main" xmlns="" id="{C67C5881-2742-49FE-87E6-C93335F62597}"/>
            </a:ext>
          </a:extLst>
        </xdr:cNvPr>
        <xdr:cNvPicPr>
          <a:picLocks noChangeAspect="1"/>
        </xdr:cNvPicPr>
      </xdr:nvPicPr>
      <xdr:blipFill>
        <a:blip xmlns:r="http://schemas.openxmlformats.org/officeDocument/2006/relationships" r:embed="rId12" cstate="print"/>
        <a:stretch>
          <a:fillRect/>
        </a:stretch>
      </xdr:blipFill>
      <xdr:spPr>
        <a:xfrm>
          <a:off x="3546929" y="4582682"/>
          <a:ext cx="1569357" cy="2764208"/>
        </a:xfrm>
        <a:prstGeom prst="rect">
          <a:avLst/>
        </a:prstGeom>
      </xdr:spPr>
    </xdr:pic>
    <xdr:clientData/>
  </xdr:twoCellAnchor>
  <xdr:twoCellAnchor editAs="oneCell">
    <xdr:from>
      <xdr:col>10</xdr:col>
      <xdr:colOff>99785</xdr:colOff>
      <xdr:row>13</xdr:row>
      <xdr:rowOff>42135</xdr:rowOff>
    </xdr:from>
    <xdr:to>
      <xdr:col>13</xdr:col>
      <xdr:colOff>417285</xdr:colOff>
      <xdr:row>27</xdr:row>
      <xdr:rowOff>135896</xdr:rowOff>
    </xdr:to>
    <xdr:pic>
      <xdr:nvPicPr>
        <xdr:cNvPr id="4" name="Imagen 3">
          <a:extLst>
            <a:ext uri="{FF2B5EF4-FFF2-40B4-BE49-F238E27FC236}">
              <a16:creationId xmlns:a16="http://schemas.microsoft.com/office/drawing/2014/main" xmlns="" id="{67F8260F-E735-4399-8EBD-1FD03D4EF23A}"/>
            </a:ext>
          </a:extLst>
        </xdr:cNvPr>
        <xdr:cNvPicPr>
          <a:picLocks noChangeAspect="1"/>
        </xdr:cNvPicPr>
      </xdr:nvPicPr>
      <xdr:blipFill>
        <a:blip xmlns:r="http://schemas.openxmlformats.org/officeDocument/2006/relationships" r:embed="rId13" cstate="print"/>
        <a:stretch>
          <a:fillRect/>
        </a:stretch>
      </xdr:blipFill>
      <xdr:spPr>
        <a:xfrm>
          <a:off x="6640285" y="4323849"/>
          <a:ext cx="2385786" cy="323610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139212</xdr:colOff>
      <xdr:row>31</xdr:row>
      <xdr:rowOff>219807</xdr:rowOff>
    </xdr:from>
    <xdr:to>
      <xdr:col>7</xdr:col>
      <xdr:colOff>315058</xdr:colOff>
      <xdr:row>33</xdr:row>
      <xdr:rowOff>102576</xdr:rowOff>
    </xdr:to>
    <xdr:sp macro="" textlink="">
      <xdr:nvSpPr>
        <xdr:cNvPr id="14" name="CuadroTexto 13">
          <a:extLst>
            <a:ext uri="{FF2B5EF4-FFF2-40B4-BE49-F238E27FC236}">
              <a16:creationId xmlns:a16="http://schemas.microsoft.com/office/drawing/2014/main" xmlns="" id="{E214278F-DDDB-4C33-99B5-E6D83E1F24CF}"/>
            </a:ext>
          </a:extLst>
        </xdr:cNvPr>
        <xdr:cNvSpPr txBox="1"/>
      </xdr:nvSpPr>
      <xdr:spPr>
        <a:xfrm>
          <a:off x="3218962" y="8449407"/>
          <a:ext cx="861646" cy="339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500 kgs</a:t>
          </a:r>
        </a:p>
      </xdr:txBody>
    </xdr:sp>
    <xdr:clientData/>
  </xdr:twoCellAnchor>
  <xdr:twoCellAnchor editAs="oneCell">
    <xdr:from>
      <xdr:col>0</xdr:col>
      <xdr:colOff>0</xdr:colOff>
      <xdr:row>0</xdr:row>
      <xdr:rowOff>0</xdr:rowOff>
    </xdr:from>
    <xdr:to>
      <xdr:col>5</xdr:col>
      <xdr:colOff>112183</xdr:colOff>
      <xdr:row>0</xdr:row>
      <xdr:rowOff>1079843</xdr:rowOff>
    </xdr:to>
    <xdr:pic>
      <xdr:nvPicPr>
        <xdr:cNvPr id="24" name="Imagen 23">
          <a:extLst>
            <a:ext uri="{FF2B5EF4-FFF2-40B4-BE49-F238E27FC236}">
              <a16:creationId xmlns:a16="http://schemas.microsoft.com/office/drawing/2014/main" xmlns="" id="{79D2D68F-C337-498C-9850-2D73FE38DC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374650"/>
          <a:ext cx="3077633" cy="1079843"/>
        </a:xfrm>
        <a:prstGeom prst="rect">
          <a:avLst/>
        </a:prstGeom>
      </xdr:spPr>
    </xdr:pic>
    <xdr:clientData/>
  </xdr:twoCellAnchor>
  <xdr:twoCellAnchor>
    <xdr:from>
      <xdr:col>6</xdr:col>
      <xdr:colOff>139212</xdr:colOff>
      <xdr:row>10</xdr:row>
      <xdr:rowOff>219807</xdr:rowOff>
    </xdr:from>
    <xdr:to>
      <xdr:col>7</xdr:col>
      <xdr:colOff>315058</xdr:colOff>
      <xdr:row>12</xdr:row>
      <xdr:rowOff>102576</xdr:rowOff>
    </xdr:to>
    <xdr:sp macro="" textlink="">
      <xdr:nvSpPr>
        <xdr:cNvPr id="61" name="CuadroTexto 60">
          <a:extLst>
            <a:ext uri="{FF2B5EF4-FFF2-40B4-BE49-F238E27FC236}">
              <a16:creationId xmlns:a16="http://schemas.microsoft.com/office/drawing/2014/main" xmlns="" id="{74C0956A-CB03-48EA-90DE-64357E13F6EE}"/>
            </a:ext>
          </a:extLst>
        </xdr:cNvPr>
        <xdr:cNvSpPr txBox="1"/>
      </xdr:nvSpPr>
      <xdr:spPr>
        <a:xfrm>
          <a:off x="3873012" y="8563707"/>
          <a:ext cx="937846" cy="314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ES" sz="1400" b="1">
              <a:solidFill>
                <a:schemeClr val="bg1"/>
              </a:solidFill>
            </a:rPr>
            <a:t>500 kgs</a:t>
          </a:r>
        </a:p>
      </xdr:txBody>
    </xdr:sp>
    <xdr:clientData/>
  </xdr:twoCellAnchor>
  <xdr:twoCellAnchor editAs="oneCell">
    <xdr:from>
      <xdr:col>4</xdr:col>
      <xdr:colOff>719667</xdr:colOff>
      <xdr:row>11</xdr:row>
      <xdr:rowOff>174071</xdr:rowOff>
    </xdr:from>
    <xdr:to>
      <xdr:col>6</xdr:col>
      <xdr:colOff>33867</xdr:colOff>
      <xdr:row>16</xdr:row>
      <xdr:rowOff>4103</xdr:rowOff>
    </xdr:to>
    <xdr:pic>
      <xdr:nvPicPr>
        <xdr:cNvPr id="71" name="Imagen 70">
          <a:extLst>
            <a:ext uri="{FF2B5EF4-FFF2-40B4-BE49-F238E27FC236}">
              <a16:creationId xmlns:a16="http://schemas.microsoft.com/office/drawing/2014/main" xmlns="" id="{4BB12441-9FC4-461B-9B31-15F03CF0A172}"/>
            </a:ext>
          </a:extLst>
        </xdr:cNvPr>
        <xdr:cNvPicPr>
          <a:picLocks noChangeAspect="1"/>
        </xdr:cNvPicPr>
      </xdr:nvPicPr>
      <xdr:blipFill>
        <a:blip xmlns:r="http://schemas.openxmlformats.org/officeDocument/2006/relationships" r:embed="rId2" cstate="print"/>
        <a:stretch>
          <a:fillRect/>
        </a:stretch>
      </xdr:blipFill>
      <xdr:spPr>
        <a:xfrm>
          <a:off x="2929467" y="3590371"/>
          <a:ext cx="838200" cy="846032"/>
        </a:xfrm>
        <a:prstGeom prst="rect">
          <a:avLst/>
        </a:prstGeom>
      </xdr:spPr>
    </xdr:pic>
    <xdr:clientData/>
  </xdr:twoCellAnchor>
  <xdr:twoCellAnchor editAs="oneCell">
    <xdr:from>
      <xdr:col>4</xdr:col>
      <xdr:colOff>688975</xdr:colOff>
      <xdr:row>29</xdr:row>
      <xdr:rowOff>177319</xdr:rowOff>
    </xdr:from>
    <xdr:to>
      <xdr:col>6</xdr:col>
      <xdr:colOff>0</xdr:colOff>
      <xdr:row>34</xdr:row>
      <xdr:rowOff>8891</xdr:rowOff>
    </xdr:to>
    <xdr:pic>
      <xdr:nvPicPr>
        <xdr:cNvPr id="72" name="Imagen 71">
          <a:extLst>
            <a:ext uri="{FF2B5EF4-FFF2-40B4-BE49-F238E27FC236}">
              <a16:creationId xmlns:a16="http://schemas.microsoft.com/office/drawing/2014/main" xmlns="" id="{C756AFE3-CD1D-4C5B-88BF-0F68F0BFDE87}"/>
            </a:ext>
          </a:extLst>
        </xdr:cNvPr>
        <xdr:cNvPicPr>
          <a:picLocks noChangeAspect="1"/>
        </xdr:cNvPicPr>
      </xdr:nvPicPr>
      <xdr:blipFill>
        <a:blip xmlns:r="http://schemas.openxmlformats.org/officeDocument/2006/relationships" r:embed="rId2" cstate="print"/>
        <a:stretch>
          <a:fillRect/>
        </a:stretch>
      </xdr:blipFill>
      <xdr:spPr>
        <a:xfrm>
          <a:off x="2898775" y="8432319"/>
          <a:ext cx="835025" cy="847572"/>
        </a:xfrm>
        <a:prstGeom prst="rect">
          <a:avLst/>
        </a:prstGeom>
      </xdr:spPr>
    </xdr:pic>
    <xdr:clientData/>
  </xdr:twoCellAnchor>
  <xdr:twoCellAnchor>
    <xdr:from>
      <xdr:col>8</xdr:col>
      <xdr:colOff>19051</xdr:colOff>
      <xdr:row>5</xdr:row>
      <xdr:rowOff>78317</xdr:rowOff>
    </xdr:from>
    <xdr:to>
      <xdr:col>10</xdr:col>
      <xdr:colOff>95251</xdr:colOff>
      <xdr:row>8</xdr:row>
      <xdr:rowOff>152400</xdr:rowOff>
    </xdr:to>
    <xdr:sp macro="" textlink="">
      <xdr:nvSpPr>
        <xdr:cNvPr id="73" name="CuadroTexto 72">
          <a:extLst>
            <a:ext uri="{FF2B5EF4-FFF2-40B4-BE49-F238E27FC236}">
              <a16:creationId xmlns:a16="http://schemas.microsoft.com/office/drawing/2014/main" xmlns="" id="{3B97328D-3770-41F5-B9AF-FB5C21CBD318}"/>
            </a:ext>
          </a:extLst>
        </xdr:cNvPr>
        <xdr:cNvSpPr txBox="1"/>
      </xdr:nvSpPr>
      <xdr:spPr>
        <a:xfrm>
          <a:off x="5276851" y="2275417"/>
          <a:ext cx="1600200" cy="683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MEDIUM HARD</a:t>
          </a:r>
        </a:p>
        <a:p>
          <a:pPr algn="ctr"/>
          <a:r>
            <a:rPr lang="en-US" sz="1600"/>
            <a:t>STEEL</a:t>
          </a:r>
          <a:r>
            <a:rPr lang="en-US" sz="1600" baseline="0"/>
            <a:t> JAW</a:t>
          </a:r>
          <a:endParaRPr lang="en-US" sz="1600"/>
        </a:p>
      </xdr:txBody>
    </xdr:sp>
    <xdr:clientData/>
  </xdr:twoCellAnchor>
  <xdr:twoCellAnchor>
    <xdr:from>
      <xdr:col>7</xdr:col>
      <xdr:colOff>675216</xdr:colOff>
      <xdr:row>24</xdr:row>
      <xdr:rowOff>194734</xdr:rowOff>
    </xdr:from>
    <xdr:to>
      <xdr:col>9</xdr:col>
      <xdr:colOff>751416</xdr:colOff>
      <xdr:row>28</xdr:row>
      <xdr:rowOff>169333</xdr:rowOff>
    </xdr:to>
    <xdr:sp macro="" textlink="">
      <xdr:nvSpPr>
        <xdr:cNvPr id="74" name="CuadroTexto 73">
          <a:extLst>
            <a:ext uri="{FF2B5EF4-FFF2-40B4-BE49-F238E27FC236}">
              <a16:creationId xmlns:a16="http://schemas.microsoft.com/office/drawing/2014/main" xmlns="" id="{4187ACFF-0423-44BD-B743-DF24D2C5FB23}"/>
            </a:ext>
          </a:extLst>
        </xdr:cNvPr>
        <xdr:cNvSpPr txBox="1"/>
      </xdr:nvSpPr>
      <xdr:spPr>
        <a:xfrm>
          <a:off x="5162549" y="7126817"/>
          <a:ext cx="1600200" cy="7577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MEDIUM HARD</a:t>
          </a:r>
        </a:p>
        <a:p>
          <a:pPr algn="ctr"/>
          <a:r>
            <a:rPr lang="en-US" sz="1600"/>
            <a:t>STEEL</a:t>
          </a:r>
          <a:r>
            <a:rPr lang="en-US" sz="1600" baseline="0"/>
            <a:t> JAW</a:t>
          </a:r>
          <a:endParaRPr lang="en-US" sz="1600"/>
        </a:p>
      </xdr:txBody>
    </xdr:sp>
    <xdr:clientData/>
  </xdr:twoCellAnchor>
  <xdr:twoCellAnchor editAs="oneCell">
    <xdr:from>
      <xdr:col>7</xdr:col>
      <xdr:colOff>162984</xdr:colOff>
      <xdr:row>12</xdr:row>
      <xdr:rowOff>-1</xdr:rowOff>
    </xdr:from>
    <xdr:to>
      <xdr:col>8</xdr:col>
      <xdr:colOff>157188</xdr:colOff>
      <xdr:row>15</xdr:row>
      <xdr:rowOff>160152</xdr:rowOff>
    </xdr:to>
    <xdr:pic>
      <xdr:nvPicPr>
        <xdr:cNvPr id="22" name="Imagen 21">
          <a:extLst>
            <a:ext uri="{FF2B5EF4-FFF2-40B4-BE49-F238E27FC236}">
              <a16:creationId xmlns:a16="http://schemas.microsoft.com/office/drawing/2014/main" xmlns="" id="{1F453C80-7C4D-4F86-8AF1-51EB25B596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58784" y="3619499"/>
          <a:ext cx="756204" cy="769753"/>
        </a:xfrm>
        <a:prstGeom prst="rect">
          <a:avLst/>
        </a:prstGeom>
      </xdr:spPr>
    </xdr:pic>
    <xdr:clientData/>
  </xdr:twoCellAnchor>
  <xdr:twoCellAnchor editAs="oneCell">
    <xdr:from>
      <xdr:col>3</xdr:col>
      <xdr:colOff>624418</xdr:colOff>
      <xdr:row>30</xdr:row>
      <xdr:rowOff>38099</xdr:rowOff>
    </xdr:from>
    <xdr:to>
      <xdr:col>4</xdr:col>
      <xdr:colOff>640160</xdr:colOff>
      <xdr:row>34</xdr:row>
      <xdr:rowOff>51675</xdr:rowOff>
    </xdr:to>
    <xdr:pic>
      <xdr:nvPicPr>
        <xdr:cNvPr id="23" name="Imagen 22">
          <a:extLst>
            <a:ext uri="{FF2B5EF4-FFF2-40B4-BE49-F238E27FC236}">
              <a16:creationId xmlns:a16="http://schemas.microsoft.com/office/drawing/2014/main" xmlns="" id="{5188F167-E140-417E-BCDF-E26AD2F556C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034118" y="8496299"/>
          <a:ext cx="777742" cy="826376"/>
        </a:xfrm>
        <a:prstGeom prst="rect">
          <a:avLst/>
        </a:prstGeom>
      </xdr:spPr>
    </xdr:pic>
    <xdr:clientData/>
  </xdr:twoCellAnchor>
  <xdr:twoCellAnchor editAs="oneCell">
    <xdr:from>
      <xdr:col>8</xdr:col>
      <xdr:colOff>239184</xdr:colOff>
      <xdr:row>11</xdr:row>
      <xdr:rowOff>188768</xdr:rowOff>
    </xdr:from>
    <xdr:to>
      <xdr:col>9</xdr:col>
      <xdr:colOff>660400</xdr:colOff>
      <xdr:row>15</xdr:row>
      <xdr:rowOff>186368</xdr:rowOff>
    </xdr:to>
    <xdr:pic>
      <xdr:nvPicPr>
        <xdr:cNvPr id="25" name="Imagen 24">
          <a:extLst>
            <a:ext uri="{FF2B5EF4-FFF2-40B4-BE49-F238E27FC236}">
              <a16:creationId xmlns:a16="http://schemas.microsoft.com/office/drawing/2014/main" xmlns="" id="{75BE8190-870A-4E57-9312-D03C23ABE3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5496984" y="3605068"/>
          <a:ext cx="802216" cy="810400"/>
        </a:xfrm>
        <a:prstGeom prst="rect">
          <a:avLst/>
        </a:prstGeom>
      </xdr:spPr>
    </xdr:pic>
    <xdr:clientData/>
  </xdr:twoCellAnchor>
  <xdr:twoCellAnchor editAs="oneCell">
    <xdr:from>
      <xdr:col>9</xdr:col>
      <xdr:colOff>466195</xdr:colOff>
      <xdr:row>30</xdr:row>
      <xdr:rowOff>25400</xdr:rowOff>
    </xdr:from>
    <xdr:to>
      <xdr:col>10</xdr:col>
      <xdr:colOff>501466</xdr:colOff>
      <xdr:row>34</xdr:row>
      <xdr:rowOff>22328</xdr:rowOff>
    </xdr:to>
    <xdr:pic>
      <xdr:nvPicPr>
        <xdr:cNvPr id="26" name="Imagen 25">
          <a:extLst>
            <a:ext uri="{FF2B5EF4-FFF2-40B4-BE49-F238E27FC236}">
              <a16:creationId xmlns:a16="http://schemas.microsoft.com/office/drawing/2014/main" xmlns="" id="{2BA8055D-8439-41F3-9927-DB60DD972AB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6485995" y="8483600"/>
          <a:ext cx="797271" cy="809728"/>
        </a:xfrm>
        <a:prstGeom prst="rect">
          <a:avLst/>
        </a:prstGeom>
      </xdr:spPr>
    </xdr:pic>
    <xdr:clientData/>
  </xdr:twoCellAnchor>
  <xdr:twoCellAnchor editAs="oneCell">
    <xdr:from>
      <xdr:col>10</xdr:col>
      <xdr:colOff>480483</xdr:colOff>
      <xdr:row>12</xdr:row>
      <xdr:rowOff>13941</xdr:rowOff>
    </xdr:from>
    <xdr:to>
      <xdr:col>11</xdr:col>
      <xdr:colOff>495300</xdr:colOff>
      <xdr:row>15</xdr:row>
      <xdr:rowOff>184031</xdr:rowOff>
    </xdr:to>
    <xdr:pic>
      <xdr:nvPicPr>
        <xdr:cNvPr id="27" name="Imagen 26">
          <a:extLst>
            <a:ext uri="{FF2B5EF4-FFF2-40B4-BE49-F238E27FC236}">
              <a16:creationId xmlns:a16="http://schemas.microsoft.com/office/drawing/2014/main" xmlns="" id="{E466E3E9-0A83-44DF-9F55-5266C28E0E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7262283" y="3633441"/>
          <a:ext cx="776817" cy="779690"/>
        </a:xfrm>
        <a:prstGeom prst="rect">
          <a:avLst/>
        </a:prstGeom>
      </xdr:spPr>
    </xdr:pic>
    <xdr:clientData/>
  </xdr:twoCellAnchor>
  <xdr:twoCellAnchor editAs="oneCell">
    <xdr:from>
      <xdr:col>12</xdr:col>
      <xdr:colOff>22224</xdr:colOff>
      <xdr:row>29</xdr:row>
      <xdr:rowOff>177799</xdr:rowOff>
    </xdr:from>
    <xdr:to>
      <xdr:col>13</xdr:col>
      <xdr:colOff>113207</xdr:colOff>
      <xdr:row>34</xdr:row>
      <xdr:rowOff>22636</xdr:rowOff>
    </xdr:to>
    <xdr:pic>
      <xdr:nvPicPr>
        <xdr:cNvPr id="28" name="Imagen 27">
          <a:extLst>
            <a:ext uri="{FF2B5EF4-FFF2-40B4-BE49-F238E27FC236}">
              <a16:creationId xmlns:a16="http://schemas.microsoft.com/office/drawing/2014/main" xmlns="" id="{4CFD22D2-946E-43D3-8295-1DB3473A999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8328024" y="8432799"/>
          <a:ext cx="852983" cy="860837"/>
        </a:xfrm>
        <a:prstGeom prst="rect">
          <a:avLst/>
        </a:prstGeom>
      </xdr:spPr>
    </xdr:pic>
    <xdr:clientData/>
  </xdr:twoCellAnchor>
  <xdr:twoCellAnchor editAs="oneCell">
    <xdr:from>
      <xdr:col>6</xdr:col>
      <xdr:colOff>60853</xdr:colOff>
      <xdr:row>30</xdr:row>
      <xdr:rowOff>-1</xdr:rowOff>
    </xdr:from>
    <xdr:to>
      <xdr:col>7</xdr:col>
      <xdr:colOff>104928</xdr:colOff>
      <xdr:row>34</xdr:row>
      <xdr:rowOff>2708</xdr:rowOff>
    </xdr:to>
    <xdr:pic>
      <xdr:nvPicPr>
        <xdr:cNvPr id="3" name="Imagen 2">
          <a:extLst>
            <a:ext uri="{FF2B5EF4-FFF2-40B4-BE49-F238E27FC236}">
              <a16:creationId xmlns:a16="http://schemas.microsoft.com/office/drawing/2014/main" xmlns="" id="{82A329B0-A7AF-4B20-9439-8292E8DAF5B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794653" y="8458199"/>
          <a:ext cx="806075" cy="815509"/>
        </a:xfrm>
        <a:prstGeom prst="rect">
          <a:avLst/>
        </a:prstGeom>
      </xdr:spPr>
    </xdr:pic>
    <xdr:clientData/>
  </xdr:twoCellAnchor>
  <xdr:twoCellAnchor editAs="oneCell">
    <xdr:from>
      <xdr:col>6</xdr:col>
      <xdr:colOff>71967</xdr:colOff>
      <xdr:row>11</xdr:row>
      <xdr:rowOff>184149</xdr:rowOff>
    </xdr:from>
    <xdr:to>
      <xdr:col>7</xdr:col>
      <xdr:colOff>103717</xdr:colOff>
      <xdr:row>15</xdr:row>
      <xdr:rowOff>182032</xdr:rowOff>
    </xdr:to>
    <xdr:pic>
      <xdr:nvPicPr>
        <xdr:cNvPr id="5" name="Imagen 4">
          <a:extLst>
            <a:ext uri="{FF2B5EF4-FFF2-40B4-BE49-F238E27FC236}">
              <a16:creationId xmlns:a16="http://schemas.microsoft.com/office/drawing/2014/main" xmlns="" id="{74D93E95-70F6-4C63-B34C-C71E764708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3805767" y="3600449"/>
          <a:ext cx="793750" cy="802216"/>
        </a:xfrm>
        <a:prstGeom prst="rect">
          <a:avLst/>
        </a:prstGeom>
      </xdr:spPr>
    </xdr:pic>
    <xdr:clientData/>
  </xdr:twoCellAnchor>
  <xdr:twoCellAnchor editAs="oneCell">
    <xdr:from>
      <xdr:col>7</xdr:col>
      <xdr:colOff>214313</xdr:colOff>
      <xdr:row>30</xdr:row>
      <xdr:rowOff>11007</xdr:rowOff>
    </xdr:from>
    <xdr:to>
      <xdr:col>8</xdr:col>
      <xdr:colOff>241301</xdr:colOff>
      <xdr:row>34</xdr:row>
      <xdr:rowOff>4838</xdr:rowOff>
    </xdr:to>
    <xdr:pic>
      <xdr:nvPicPr>
        <xdr:cNvPr id="30" name="Imagen 29">
          <a:extLst>
            <a:ext uri="{FF2B5EF4-FFF2-40B4-BE49-F238E27FC236}">
              <a16:creationId xmlns:a16="http://schemas.microsoft.com/office/drawing/2014/main" xmlns="" id="{4436C575-B7B7-442F-AEB7-6E1E6FA8973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4710113" y="8469207"/>
          <a:ext cx="788988" cy="798164"/>
        </a:xfrm>
        <a:prstGeom prst="rect">
          <a:avLst/>
        </a:prstGeom>
      </xdr:spPr>
    </xdr:pic>
    <xdr:clientData/>
  </xdr:twoCellAnchor>
  <xdr:twoCellAnchor editAs="oneCell">
    <xdr:from>
      <xdr:col>14</xdr:col>
      <xdr:colOff>86785</xdr:colOff>
      <xdr:row>11</xdr:row>
      <xdr:rowOff>203199</xdr:rowOff>
    </xdr:from>
    <xdr:to>
      <xdr:col>15</xdr:col>
      <xdr:colOff>100588</xdr:colOff>
      <xdr:row>15</xdr:row>
      <xdr:rowOff>174158</xdr:rowOff>
    </xdr:to>
    <xdr:pic>
      <xdr:nvPicPr>
        <xdr:cNvPr id="9" name="Imagen 8">
          <a:extLst>
            <a:ext uri="{FF2B5EF4-FFF2-40B4-BE49-F238E27FC236}">
              <a16:creationId xmlns:a16="http://schemas.microsoft.com/office/drawing/2014/main" xmlns="" id="{AFDF6E92-F839-480B-9A7F-51A4537D83E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9421285" y="3606799"/>
          <a:ext cx="775803" cy="783759"/>
        </a:xfrm>
        <a:prstGeom prst="rect">
          <a:avLst/>
        </a:prstGeom>
      </xdr:spPr>
    </xdr:pic>
    <xdr:clientData/>
  </xdr:twoCellAnchor>
  <xdr:twoCellAnchor editAs="oneCell">
    <xdr:from>
      <xdr:col>10</xdr:col>
      <xdr:colOff>645056</xdr:colOff>
      <xdr:row>29</xdr:row>
      <xdr:rowOff>190499</xdr:rowOff>
    </xdr:from>
    <xdr:to>
      <xdr:col>11</xdr:col>
      <xdr:colOff>697202</xdr:colOff>
      <xdr:row>34</xdr:row>
      <xdr:rowOff>1056</xdr:rowOff>
    </xdr:to>
    <xdr:pic>
      <xdr:nvPicPr>
        <xdr:cNvPr id="35" name="Imagen 34">
          <a:extLst>
            <a:ext uri="{FF2B5EF4-FFF2-40B4-BE49-F238E27FC236}">
              <a16:creationId xmlns:a16="http://schemas.microsoft.com/office/drawing/2014/main" xmlns="" id="{956FBC6E-9DEE-4ED7-B568-7E4B58468FF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7426856" y="8445499"/>
          <a:ext cx="814146" cy="826557"/>
        </a:xfrm>
        <a:prstGeom prst="rect">
          <a:avLst/>
        </a:prstGeom>
      </xdr:spPr>
    </xdr:pic>
    <xdr:clientData/>
  </xdr:twoCellAnchor>
  <xdr:twoCellAnchor editAs="oneCell">
    <xdr:from>
      <xdr:col>11</xdr:col>
      <xdr:colOff>624417</xdr:colOff>
      <xdr:row>11</xdr:row>
      <xdr:rowOff>190499</xdr:rowOff>
    </xdr:from>
    <xdr:to>
      <xdr:col>12</xdr:col>
      <xdr:colOff>671279</xdr:colOff>
      <xdr:row>15</xdr:row>
      <xdr:rowOff>194512</xdr:rowOff>
    </xdr:to>
    <xdr:pic>
      <xdr:nvPicPr>
        <xdr:cNvPr id="36" name="Imagen 35">
          <a:extLst>
            <a:ext uri="{FF2B5EF4-FFF2-40B4-BE49-F238E27FC236}">
              <a16:creationId xmlns:a16="http://schemas.microsoft.com/office/drawing/2014/main" xmlns="" id="{558ACEF0-CBFC-469B-BD3B-55AE904D34D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168217" y="3606799"/>
          <a:ext cx="808862" cy="816813"/>
        </a:xfrm>
        <a:prstGeom prst="rect">
          <a:avLst/>
        </a:prstGeom>
      </xdr:spPr>
    </xdr:pic>
    <xdr:clientData/>
  </xdr:twoCellAnchor>
  <xdr:twoCellAnchor editAs="oneCell">
    <xdr:from>
      <xdr:col>13</xdr:col>
      <xdr:colOff>226938</xdr:colOff>
      <xdr:row>30</xdr:row>
      <xdr:rowOff>12864</xdr:rowOff>
    </xdr:from>
    <xdr:to>
      <xdr:col>14</xdr:col>
      <xdr:colOff>266700</xdr:colOff>
      <xdr:row>34</xdr:row>
      <xdr:rowOff>13086</xdr:rowOff>
    </xdr:to>
    <xdr:pic>
      <xdr:nvPicPr>
        <xdr:cNvPr id="37" name="Imagen 36">
          <a:extLst>
            <a:ext uri="{FF2B5EF4-FFF2-40B4-BE49-F238E27FC236}">
              <a16:creationId xmlns:a16="http://schemas.microsoft.com/office/drawing/2014/main" xmlns="" id="{140AC10F-D844-4E0E-9DD1-232BE1C1ED8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294738" y="8471064"/>
          <a:ext cx="801762" cy="813022"/>
        </a:xfrm>
        <a:prstGeom prst="rect">
          <a:avLst/>
        </a:prstGeom>
      </xdr:spPr>
    </xdr:pic>
    <xdr:clientData/>
  </xdr:twoCellAnchor>
  <xdr:twoCellAnchor editAs="oneCell">
    <xdr:from>
      <xdr:col>12</xdr:col>
      <xdr:colOff>738717</xdr:colOff>
      <xdr:row>11</xdr:row>
      <xdr:rowOff>201442</xdr:rowOff>
    </xdr:from>
    <xdr:to>
      <xdr:col>14</xdr:col>
      <xdr:colOff>25401</xdr:colOff>
      <xdr:row>16</xdr:row>
      <xdr:rowOff>4232</xdr:rowOff>
    </xdr:to>
    <xdr:pic>
      <xdr:nvPicPr>
        <xdr:cNvPr id="38" name="Imagen 37">
          <a:extLst>
            <a:ext uri="{FF2B5EF4-FFF2-40B4-BE49-F238E27FC236}">
              <a16:creationId xmlns:a16="http://schemas.microsoft.com/office/drawing/2014/main" xmlns="" id="{3DE0F129-5A42-45EF-8453-7514AD838F8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044517" y="3617742"/>
          <a:ext cx="810684" cy="818790"/>
        </a:xfrm>
        <a:prstGeom prst="rect">
          <a:avLst/>
        </a:prstGeom>
      </xdr:spPr>
    </xdr:pic>
    <xdr:clientData/>
  </xdr:twoCellAnchor>
  <xdr:twoCellAnchor editAs="oneCell">
    <xdr:from>
      <xdr:col>14</xdr:col>
      <xdr:colOff>326497</xdr:colOff>
      <xdr:row>30</xdr:row>
      <xdr:rowOff>12700</xdr:rowOff>
    </xdr:from>
    <xdr:to>
      <xdr:col>15</xdr:col>
      <xdr:colOff>364881</xdr:colOff>
      <xdr:row>34</xdr:row>
      <xdr:rowOff>11719</xdr:rowOff>
    </xdr:to>
    <xdr:pic>
      <xdr:nvPicPr>
        <xdr:cNvPr id="39" name="Imagen 38">
          <a:extLst>
            <a:ext uri="{FF2B5EF4-FFF2-40B4-BE49-F238E27FC236}">
              <a16:creationId xmlns:a16="http://schemas.microsoft.com/office/drawing/2014/main" xmlns="" id="{A892EE8D-0BA7-4266-A20C-A4E43172EBB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10156297" y="8470900"/>
          <a:ext cx="800384" cy="811819"/>
        </a:xfrm>
        <a:prstGeom prst="rect">
          <a:avLst/>
        </a:prstGeom>
      </xdr:spPr>
    </xdr:pic>
    <xdr:clientData/>
  </xdr:twoCellAnchor>
  <xdr:twoCellAnchor editAs="oneCell">
    <xdr:from>
      <xdr:col>15</xdr:col>
      <xdr:colOff>704851</xdr:colOff>
      <xdr:row>4</xdr:row>
      <xdr:rowOff>93133</xdr:rowOff>
    </xdr:from>
    <xdr:to>
      <xdr:col>17</xdr:col>
      <xdr:colOff>673101</xdr:colOff>
      <xdr:row>16</xdr:row>
      <xdr:rowOff>59367</xdr:rowOff>
    </xdr:to>
    <xdr:pic>
      <xdr:nvPicPr>
        <xdr:cNvPr id="32" name="5 Imagen">
          <a:extLst>
            <a:ext uri="{FF2B5EF4-FFF2-40B4-BE49-F238E27FC236}">
              <a16:creationId xmlns:a16="http://schemas.microsoft.com/office/drawing/2014/main" xmlns="" id="{6A27DFE3-F341-401F-AD33-39F8FA18B89B}"/>
            </a:ext>
          </a:extLst>
        </xdr:cNvPr>
        <xdr:cNvPicPr>
          <a:picLocks noChangeAspect="1"/>
        </xdr:cNvPicPr>
      </xdr:nvPicPr>
      <xdr:blipFill>
        <a:blip xmlns:r="http://schemas.openxmlformats.org/officeDocument/2006/relationships" r:embed="rId11" cstate="print"/>
        <a:stretch>
          <a:fillRect/>
        </a:stretch>
      </xdr:blipFill>
      <xdr:spPr>
        <a:xfrm>
          <a:off x="11296651" y="2099733"/>
          <a:ext cx="1492250" cy="2391934"/>
        </a:xfrm>
        <a:prstGeom prst="rect">
          <a:avLst/>
        </a:prstGeom>
      </xdr:spPr>
    </xdr:pic>
    <xdr:clientData/>
  </xdr:twoCellAnchor>
  <xdr:twoCellAnchor editAs="oneCell">
    <xdr:from>
      <xdr:col>16</xdr:col>
      <xdr:colOff>116418</xdr:colOff>
      <xdr:row>24</xdr:row>
      <xdr:rowOff>0</xdr:rowOff>
    </xdr:from>
    <xdr:to>
      <xdr:col>17</xdr:col>
      <xdr:colOff>685869</xdr:colOff>
      <xdr:row>34</xdr:row>
      <xdr:rowOff>147781</xdr:rowOff>
    </xdr:to>
    <xdr:pic>
      <xdr:nvPicPr>
        <xdr:cNvPr id="33" name="2 Imagen">
          <a:extLst>
            <a:ext uri="{FF2B5EF4-FFF2-40B4-BE49-F238E27FC236}">
              <a16:creationId xmlns:a16="http://schemas.microsoft.com/office/drawing/2014/main" xmlns="" id="{A3992D83-6D18-4655-904C-9099553D2805}"/>
            </a:ext>
          </a:extLst>
        </xdr:cNvPr>
        <xdr:cNvPicPr>
          <a:picLocks noChangeAspect="1"/>
        </xdr:cNvPicPr>
      </xdr:nvPicPr>
      <xdr:blipFill>
        <a:blip xmlns:r="http://schemas.openxmlformats.org/officeDocument/2006/relationships" r:embed="rId12" cstate="print"/>
        <a:stretch>
          <a:fillRect/>
        </a:stretch>
      </xdr:blipFill>
      <xdr:spPr>
        <a:xfrm>
          <a:off x="11461751" y="7366000"/>
          <a:ext cx="1331451" cy="21374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508000</xdr:colOff>
      <xdr:row>1</xdr:row>
      <xdr:rowOff>63843</xdr:rowOff>
    </xdr:to>
    <xdr:pic>
      <xdr:nvPicPr>
        <xdr:cNvPr id="4" name="Imagen 3">
          <a:extLst>
            <a:ext uri="{FF2B5EF4-FFF2-40B4-BE49-F238E27FC236}">
              <a16:creationId xmlns:a16="http://schemas.microsoft.com/office/drawing/2014/main" xmlns="" id="{868FDB13-147A-45EA-87D5-CCC7DB9555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10583</xdr:colOff>
      <xdr:row>2</xdr:row>
      <xdr:rowOff>10583</xdr:rowOff>
    </xdr:from>
    <xdr:to>
      <xdr:col>5</xdr:col>
      <xdr:colOff>57149</xdr:colOff>
      <xdr:row>2</xdr:row>
      <xdr:rowOff>1090426</xdr:rowOff>
    </xdr:to>
    <xdr:pic>
      <xdr:nvPicPr>
        <xdr:cNvPr id="10" name="Imagen 9">
          <a:extLst>
            <a:ext uri="{FF2B5EF4-FFF2-40B4-BE49-F238E27FC236}">
              <a16:creationId xmlns:a16="http://schemas.microsoft.com/office/drawing/2014/main" xmlns="" id="{D39773F6-D98A-4390-8351-E0067F758A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0583" y="381000"/>
          <a:ext cx="3077633" cy="1079843"/>
        </a:xfrm>
        <a:prstGeom prst="rect">
          <a:avLst/>
        </a:prstGeom>
      </xdr:spPr>
    </xdr:pic>
    <xdr:clientData/>
  </xdr:twoCellAnchor>
  <xdr:twoCellAnchor>
    <xdr:from>
      <xdr:col>7</xdr:col>
      <xdr:colOff>518585</xdr:colOff>
      <xdr:row>24</xdr:row>
      <xdr:rowOff>116417</xdr:rowOff>
    </xdr:from>
    <xdr:to>
      <xdr:col>10</xdr:col>
      <xdr:colOff>296333</xdr:colOff>
      <xdr:row>29</xdr:row>
      <xdr:rowOff>158751</xdr:rowOff>
    </xdr:to>
    <xdr:sp macro="" textlink="">
      <xdr:nvSpPr>
        <xdr:cNvPr id="19" name="CuadroTexto 18">
          <a:extLst>
            <a:ext uri="{FF2B5EF4-FFF2-40B4-BE49-F238E27FC236}">
              <a16:creationId xmlns:a16="http://schemas.microsoft.com/office/drawing/2014/main" xmlns="" id="{02E97B18-2633-43CA-BC76-947C617D3887}"/>
            </a:ext>
          </a:extLst>
        </xdr:cNvPr>
        <xdr:cNvSpPr txBox="1"/>
      </xdr:nvSpPr>
      <xdr:spPr>
        <a:xfrm>
          <a:off x="4921252" y="7281334"/>
          <a:ext cx="2063748" cy="1047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100%</a:t>
          </a:r>
        </a:p>
        <a:p>
          <a:pPr algn="ctr"/>
          <a:r>
            <a:rPr lang="en-US" sz="2000"/>
            <a:t>Steel Housimg</a:t>
          </a:r>
          <a:r>
            <a:rPr lang="en-US" sz="2000" baseline="0"/>
            <a:t> </a:t>
          </a:r>
        </a:p>
        <a:p>
          <a:pPr algn="ctr"/>
          <a:r>
            <a:rPr lang="en-US" sz="2000" baseline="0"/>
            <a:t>Steel Jaw</a:t>
          </a:r>
          <a:endParaRPr lang="en-US" sz="2000"/>
        </a:p>
      </xdr:txBody>
    </xdr:sp>
    <xdr:clientData/>
  </xdr:twoCellAnchor>
  <xdr:twoCellAnchor editAs="oneCell">
    <xdr:from>
      <xdr:col>5</xdr:col>
      <xdr:colOff>34396</xdr:colOff>
      <xdr:row>13</xdr:row>
      <xdr:rowOff>40398</xdr:rowOff>
    </xdr:from>
    <xdr:to>
      <xdr:col>6</xdr:col>
      <xdr:colOff>55562</xdr:colOff>
      <xdr:row>17</xdr:row>
      <xdr:rowOff>32873</xdr:rowOff>
    </xdr:to>
    <xdr:pic>
      <xdr:nvPicPr>
        <xdr:cNvPr id="17" name="Imagen 16">
          <a:extLst>
            <a:ext uri="{FF2B5EF4-FFF2-40B4-BE49-F238E27FC236}">
              <a16:creationId xmlns:a16="http://schemas.microsoft.com/office/drawing/2014/main" xmlns="" id="{2576D783-E873-4C54-8A20-7310019A204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915709" y="3715461"/>
          <a:ext cx="783166" cy="783050"/>
        </a:xfrm>
        <a:prstGeom prst="rect">
          <a:avLst/>
        </a:prstGeom>
      </xdr:spPr>
    </xdr:pic>
    <xdr:clientData/>
  </xdr:twoCellAnchor>
  <xdr:twoCellAnchor editAs="oneCell">
    <xdr:from>
      <xdr:col>6</xdr:col>
      <xdr:colOff>121708</xdr:colOff>
      <xdr:row>13</xdr:row>
      <xdr:rowOff>64029</xdr:rowOff>
    </xdr:from>
    <xdr:to>
      <xdr:col>7</xdr:col>
      <xdr:colOff>102578</xdr:colOff>
      <xdr:row>17</xdr:row>
      <xdr:rowOff>49214</xdr:rowOff>
    </xdr:to>
    <xdr:pic>
      <xdr:nvPicPr>
        <xdr:cNvPr id="20" name="Imagen 19">
          <a:extLst>
            <a:ext uri="{FF2B5EF4-FFF2-40B4-BE49-F238E27FC236}">
              <a16:creationId xmlns:a16="http://schemas.microsoft.com/office/drawing/2014/main" xmlns="" id="{C0300E6A-2213-47AF-9AEB-7AA3873B0FD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765021" y="3739092"/>
          <a:ext cx="742870" cy="775760"/>
        </a:xfrm>
        <a:prstGeom prst="rect">
          <a:avLst/>
        </a:prstGeom>
      </xdr:spPr>
    </xdr:pic>
    <xdr:clientData/>
  </xdr:twoCellAnchor>
  <xdr:twoCellAnchor editAs="oneCell">
    <xdr:from>
      <xdr:col>4</xdr:col>
      <xdr:colOff>740833</xdr:colOff>
      <xdr:row>30</xdr:row>
      <xdr:rowOff>45769</xdr:rowOff>
    </xdr:from>
    <xdr:to>
      <xdr:col>6</xdr:col>
      <xdr:colOff>23813</xdr:colOff>
      <xdr:row>34</xdr:row>
      <xdr:rowOff>66031</xdr:rowOff>
    </xdr:to>
    <xdr:pic>
      <xdr:nvPicPr>
        <xdr:cNvPr id="21" name="Imagen 20">
          <a:extLst>
            <a:ext uri="{FF2B5EF4-FFF2-40B4-BE49-F238E27FC236}">
              <a16:creationId xmlns:a16="http://schemas.microsoft.com/office/drawing/2014/main" xmlns="" id="{2365D648-9D61-4D0D-AF02-E35C59E490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860146" y="8221394"/>
          <a:ext cx="806980" cy="798136"/>
        </a:xfrm>
        <a:prstGeom prst="rect">
          <a:avLst/>
        </a:prstGeom>
      </xdr:spPr>
    </xdr:pic>
    <xdr:clientData/>
  </xdr:twoCellAnchor>
  <xdr:twoCellAnchor editAs="oneCell">
    <xdr:from>
      <xdr:col>7</xdr:col>
      <xdr:colOff>217487</xdr:colOff>
      <xdr:row>30</xdr:row>
      <xdr:rowOff>46567</xdr:rowOff>
    </xdr:from>
    <xdr:to>
      <xdr:col>8</xdr:col>
      <xdr:colOff>249237</xdr:colOff>
      <xdr:row>34</xdr:row>
      <xdr:rowOff>53976</xdr:rowOff>
    </xdr:to>
    <xdr:pic>
      <xdr:nvPicPr>
        <xdr:cNvPr id="22" name="Imagen 21">
          <a:extLst>
            <a:ext uri="{FF2B5EF4-FFF2-40B4-BE49-F238E27FC236}">
              <a16:creationId xmlns:a16="http://schemas.microsoft.com/office/drawing/2014/main" xmlns="" id="{7ECFCFD7-0AC7-4157-959B-1FD18BBBD5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622800" y="8222192"/>
          <a:ext cx="793750" cy="785283"/>
        </a:xfrm>
        <a:prstGeom prst="rect">
          <a:avLst/>
        </a:prstGeom>
      </xdr:spPr>
    </xdr:pic>
    <xdr:clientData/>
  </xdr:twoCellAnchor>
  <xdr:twoCellAnchor editAs="oneCell">
    <xdr:from>
      <xdr:col>7</xdr:col>
      <xdr:colOff>123823</xdr:colOff>
      <xdr:row>13</xdr:row>
      <xdr:rowOff>87313</xdr:rowOff>
    </xdr:from>
    <xdr:to>
      <xdr:col>8</xdr:col>
      <xdr:colOff>135809</xdr:colOff>
      <xdr:row>17</xdr:row>
      <xdr:rowOff>73899</xdr:rowOff>
    </xdr:to>
    <xdr:pic>
      <xdr:nvPicPr>
        <xdr:cNvPr id="24" name="Imagen 23">
          <a:extLst>
            <a:ext uri="{FF2B5EF4-FFF2-40B4-BE49-F238E27FC236}">
              <a16:creationId xmlns:a16="http://schemas.microsoft.com/office/drawing/2014/main" xmlns="" id="{791AFD5D-433C-4834-A3C2-C7DC0DD666E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4529136" y="3762376"/>
          <a:ext cx="773986" cy="777161"/>
        </a:xfrm>
        <a:prstGeom prst="rect">
          <a:avLst/>
        </a:prstGeom>
      </xdr:spPr>
    </xdr:pic>
    <xdr:clientData/>
  </xdr:twoCellAnchor>
  <xdr:twoCellAnchor editAs="oneCell">
    <xdr:from>
      <xdr:col>8</xdr:col>
      <xdr:colOff>307975</xdr:colOff>
      <xdr:row>30</xdr:row>
      <xdr:rowOff>55563</xdr:rowOff>
    </xdr:from>
    <xdr:to>
      <xdr:col>9</xdr:col>
      <xdr:colOff>340083</xdr:colOff>
      <xdr:row>34</xdr:row>
      <xdr:rowOff>71254</xdr:rowOff>
    </xdr:to>
    <xdr:pic>
      <xdr:nvPicPr>
        <xdr:cNvPr id="25" name="Imagen 24">
          <a:extLst>
            <a:ext uri="{FF2B5EF4-FFF2-40B4-BE49-F238E27FC236}">
              <a16:creationId xmlns:a16="http://schemas.microsoft.com/office/drawing/2014/main" xmlns="" id="{4DF4B10E-EB21-4B8D-9D72-B8D97525489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5475288" y="8231188"/>
          <a:ext cx="794108" cy="793565"/>
        </a:xfrm>
        <a:prstGeom prst="rect">
          <a:avLst/>
        </a:prstGeom>
      </xdr:spPr>
    </xdr:pic>
    <xdr:clientData/>
  </xdr:twoCellAnchor>
  <xdr:twoCellAnchor editAs="oneCell">
    <xdr:from>
      <xdr:col>8</xdr:col>
      <xdr:colOff>182563</xdr:colOff>
      <xdr:row>13</xdr:row>
      <xdr:rowOff>63498</xdr:rowOff>
    </xdr:from>
    <xdr:to>
      <xdr:col>9</xdr:col>
      <xdr:colOff>240100</xdr:colOff>
      <xdr:row>17</xdr:row>
      <xdr:rowOff>54076</xdr:rowOff>
    </xdr:to>
    <xdr:pic>
      <xdr:nvPicPr>
        <xdr:cNvPr id="26" name="Imagen 25">
          <a:extLst>
            <a:ext uri="{FF2B5EF4-FFF2-40B4-BE49-F238E27FC236}">
              <a16:creationId xmlns:a16="http://schemas.microsoft.com/office/drawing/2014/main" xmlns="" id="{9E68BDE5-F3BA-4C56-9A8A-1F460E9C1E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349876" y="3738561"/>
          <a:ext cx="819537" cy="781153"/>
        </a:xfrm>
        <a:prstGeom prst="rect">
          <a:avLst/>
        </a:prstGeom>
      </xdr:spPr>
    </xdr:pic>
    <xdr:clientData/>
  </xdr:twoCellAnchor>
  <xdr:twoCellAnchor editAs="oneCell">
    <xdr:from>
      <xdr:col>9</xdr:col>
      <xdr:colOff>401108</xdr:colOff>
      <xdr:row>30</xdr:row>
      <xdr:rowOff>75245</xdr:rowOff>
    </xdr:from>
    <xdr:to>
      <xdr:col>10</xdr:col>
      <xdr:colOff>422274</xdr:colOff>
      <xdr:row>34</xdr:row>
      <xdr:rowOff>72070</xdr:rowOff>
    </xdr:to>
    <xdr:pic>
      <xdr:nvPicPr>
        <xdr:cNvPr id="27" name="Imagen 26">
          <a:extLst>
            <a:ext uri="{FF2B5EF4-FFF2-40B4-BE49-F238E27FC236}">
              <a16:creationId xmlns:a16="http://schemas.microsoft.com/office/drawing/2014/main" xmlns="" id="{77C881E0-85F8-4552-99C6-CF5FADD22B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330421" y="8250870"/>
          <a:ext cx="783166" cy="774699"/>
        </a:xfrm>
        <a:prstGeom prst="rect">
          <a:avLst/>
        </a:prstGeom>
      </xdr:spPr>
    </xdr:pic>
    <xdr:clientData/>
  </xdr:twoCellAnchor>
  <xdr:twoCellAnchor editAs="oneCell">
    <xdr:from>
      <xdr:col>9</xdr:col>
      <xdr:colOff>288925</xdr:colOff>
      <xdr:row>13</xdr:row>
      <xdr:rowOff>67735</xdr:rowOff>
    </xdr:from>
    <xdr:to>
      <xdr:col>10</xdr:col>
      <xdr:colOff>299508</xdr:colOff>
      <xdr:row>17</xdr:row>
      <xdr:rowOff>52918</xdr:rowOff>
    </xdr:to>
    <xdr:pic>
      <xdr:nvPicPr>
        <xdr:cNvPr id="28" name="Imagen 27">
          <a:extLst>
            <a:ext uri="{FF2B5EF4-FFF2-40B4-BE49-F238E27FC236}">
              <a16:creationId xmlns:a16="http://schemas.microsoft.com/office/drawing/2014/main" xmlns="" id="{BE404954-CA1D-4898-8AD9-F6683AEE2EE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6218238" y="3742798"/>
          <a:ext cx="772583" cy="775758"/>
        </a:xfrm>
        <a:prstGeom prst="rect">
          <a:avLst/>
        </a:prstGeom>
      </xdr:spPr>
    </xdr:pic>
    <xdr:clientData/>
  </xdr:twoCellAnchor>
  <xdr:twoCellAnchor editAs="oneCell">
    <xdr:from>
      <xdr:col>10</xdr:col>
      <xdr:colOff>460375</xdr:colOff>
      <xdr:row>30</xdr:row>
      <xdr:rowOff>67203</xdr:rowOff>
    </xdr:from>
    <xdr:to>
      <xdr:col>11</xdr:col>
      <xdr:colOff>492124</xdr:colOff>
      <xdr:row>34</xdr:row>
      <xdr:rowOff>69848</xdr:rowOff>
    </xdr:to>
    <xdr:pic>
      <xdr:nvPicPr>
        <xdr:cNvPr id="29" name="Imagen 28">
          <a:extLst>
            <a:ext uri="{FF2B5EF4-FFF2-40B4-BE49-F238E27FC236}">
              <a16:creationId xmlns:a16="http://schemas.microsoft.com/office/drawing/2014/main" xmlns="" id="{E874371A-C6CF-4858-AE18-F310E17DF5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7151688" y="8242828"/>
          <a:ext cx="793749" cy="780519"/>
        </a:xfrm>
        <a:prstGeom prst="rect">
          <a:avLst/>
        </a:prstGeom>
      </xdr:spPr>
    </xdr:pic>
    <xdr:clientData/>
  </xdr:twoCellAnchor>
  <xdr:twoCellAnchor editAs="oneCell">
    <xdr:from>
      <xdr:col>10</xdr:col>
      <xdr:colOff>358775</xdr:colOff>
      <xdr:row>13</xdr:row>
      <xdr:rowOff>44472</xdr:rowOff>
    </xdr:from>
    <xdr:to>
      <xdr:col>11</xdr:col>
      <xdr:colOff>401108</xdr:colOff>
      <xdr:row>17</xdr:row>
      <xdr:rowOff>51740</xdr:rowOff>
    </xdr:to>
    <xdr:pic>
      <xdr:nvPicPr>
        <xdr:cNvPr id="30" name="Imagen 29">
          <a:extLst>
            <a:ext uri="{FF2B5EF4-FFF2-40B4-BE49-F238E27FC236}">
              <a16:creationId xmlns:a16="http://schemas.microsoft.com/office/drawing/2014/main" xmlns="" id="{4979BE0C-4C25-4ACE-B383-15A35442675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050088" y="3719535"/>
          <a:ext cx="804333" cy="797843"/>
        </a:xfrm>
        <a:prstGeom prst="rect">
          <a:avLst/>
        </a:prstGeom>
      </xdr:spPr>
    </xdr:pic>
    <xdr:clientData/>
  </xdr:twoCellAnchor>
  <xdr:twoCellAnchor editAs="oneCell">
    <xdr:from>
      <xdr:col>11</xdr:col>
      <xdr:colOff>543453</xdr:colOff>
      <xdr:row>30</xdr:row>
      <xdr:rowOff>46219</xdr:rowOff>
    </xdr:from>
    <xdr:to>
      <xdr:col>12</xdr:col>
      <xdr:colOff>592137</xdr:colOff>
      <xdr:row>34</xdr:row>
      <xdr:rowOff>60205</xdr:rowOff>
    </xdr:to>
    <xdr:pic>
      <xdr:nvPicPr>
        <xdr:cNvPr id="31" name="Imagen 30">
          <a:extLst>
            <a:ext uri="{FF2B5EF4-FFF2-40B4-BE49-F238E27FC236}">
              <a16:creationId xmlns:a16="http://schemas.microsoft.com/office/drawing/2014/main" xmlns="" id="{4EC0E185-B429-4FC8-A404-87901A9BEDD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996766" y="8221844"/>
          <a:ext cx="810684" cy="791860"/>
        </a:xfrm>
        <a:prstGeom prst="rect">
          <a:avLst/>
        </a:prstGeom>
      </xdr:spPr>
    </xdr:pic>
    <xdr:clientData/>
  </xdr:twoCellAnchor>
  <xdr:twoCellAnchor editAs="oneCell">
    <xdr:from>
      <xdr:col>11</xdr:col>
      <xdr:colOff>467784</xdr:colOff>
      <xdr:row>13</xdr:row>
      <xdr:rowOff>50052</xdr:rowOff>
    </xdr:from>
    <xdr:to>
      <xdr:col>12</xdr:col>
      <xdr:colOff>499534</xdr:colOff>
      <xdr:row>17</xdr:row>
      <xdr:rowOff>56402</xdr:rowOff>
    </xdr:to>
    <xdr:pic>
      <xdr:nvPicPr>
        <xdr:cNvPr id="33" name="Imagen 32">
          <a:extLst>
            <a:ext uri="{FF2B5EF4-FFF2-40B4-BE49-F238E27FC236}">
              <a16:creationId xmlns:a16="http://schemas.microsoft.com/office/drawing/2014/main" xmlns="" id="{75A145C6-0889-47E4-8C57-1CC55BED5C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7921097" y="3725115"/>
          <a:ext cx="793750" cy="796925"/>
        </a:xfrm>
        <a:prstGeom prst="rect">
          <a:avLst/>
        </a:prstGeom>
      </xdr:spPr>
    </xdr:pic>
    <xdr:clientData/>
  </xdr:twoCellAnchor>
  <xdr:twoCellAnchor editAs="oneCell">
    <xdr:from>
      <xdr:col>12</xdr:col>
      <xdr:colOff>679980</xdr:colOff>
      <xdr:row>30</xdr:row>
      <xdr:rowOff>67021</xdr:rowOff>
    </xdr:from>
    <xdr:to>
      <xdr:col>13</xdr:col>
      <xdr:colOff>715962</xdr:colOff>
      <xdr:row>34</xdr:row>
      <xdr:rowOff>73335</xdr:rowOff>
    </xdr:to>
    <xdr:pic>
      <xdr:nvPicPr>
        <xdr:cNvPr id="35" name="Imagen 34">
          <a:extLst>
            <a:ext uri="{FF2B5EF4-FFF2-40B4-BE49-F238E27FC236}">
              <a16:creationId xmlns:a16="http://schemas.microsoft.com/office/drawing/2014/main" xmlns="" id="{F3EB1FED-343A-4F62-84F0-514697427AC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8895293" y="8242646"/>
          <a:ext cx="797982" cy="784188"/>
        </a:xfrm>
        <a:prstGeom prst="rect">
          <a:avLst/>
        </a:prstGeom>
      </xdr:spPr>
    </xdr:pic>
    <xdr:clientData/>
  </xdr:twoCellAnchor>
  <xdr:twoCellAnchor editAs="oneCell">
    <xdr:from>
      <xdr:col>6</xdr:col>
      <xdr:colOff>87839</xdr:colOff>
      <xdr:row>30</xdr:row>
      <xdr:rowOff>60639</xdr:rowOff>
    </xdr:from>
    <xdr:to>
      <xdr:col>7</xdr:col>
      <xdr:colOff>140756</xdr:colOff>
      <xdr:row>34</xdr:row>
      <xdr:rowOff>81028</xdr:rowOff>
    </xdr:to>
    <xdr:pic>
      <xdr:nvPicPr>
        <xdr:cNvPr id="37" name="Imagen 36">
          <a:extLst>
            <a:ext uri="{FF2B5EF4-FFF2-40B4-BE49-F238E27FC236}">
              <a16:creationId xmlns:a16="http://schemas.microsoft.com/office/drawing/2014/main" xmlns="" id="{578672B5-B855-49CD-8C59-0CF0720B8F8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3731152" y="8236264"/>
          <a:ext cx="814917" cy="798263"/>
        </a:xfrm>
        <a:prstGeom prst="rect">
          <a:avLst/>
        </a:prstGeom>
      </xdr:spPr>
    </xdr:pic>
    <xdr:clientData/>
  </xdr:twoCellAnchor>
  <xdr:twoCellAnchor editAs="oneCell">
    <xdr:from>
      <xdr:col>12</xdr:col>
      <xdr:colOff>566209</xdr:colOff>
      <xdr:row>13</xdr:row>
      <xdr:rowOff>71437</xdr:rowOff>
    </xdr:from>
    <xdr:to>
      <xdr:col>13</xdr:col>
      <xdr:colOff>573663</xdr:colOff>
      <xdr:row>17</xdr:row>
      <xdr:rowOff>57152</xdr:rowOff>
    </xdr:to>
    <xdr:pic>
      <xdr:nvPicPr>
        <xdr:cNvPr id="38" name="Imagen 37">
          <a:extLst>
            <a:ext uri="{FF2B5EF4-FFF2-40B4-BE49-F238E27FC236}">
              <a16:creationId xmlns:a16="http://schemas.microsoft.com/office/drawing/2014/main" xmlns="" id="{13EC184B-5839-4DAF-96F8-5C63E20BEC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8781522" y="3746500"/>
          <a:ext cx="769454" cy="776290"/>
        </a:xfrm>
        <a:prstGeom prst="rect">
          <a:avLst/>
        </a:prstGeom>
      </xdr:spPr>
    </xdr:pic>
    <xdr:clientData/>
  </xdr:twoCellAnchor>
  <xdr:twoCellAnchor editAs="oneCell">
    <xdr:from>
      <xdr:col>14</xdr:col>
      <xdr:colOff>29635</xdr:colOff>
      <xdr:row>30</xdr:row>
      <xdr:rowOff>85196</xdr:rowOff>
    </xdr:from>
    <xdr:to>
      <xdr:col>15</xdr:col>
      <xdr:colOff>57150</xdr:colOff>
      <xdr:row>34</xdr:row>
      <xdr:rowOff>87842</xdr:rowOff>
    </xdr:to>
    <xdr:pic>
      <xdr:nvPicPr>
        <xdr:cNvPr id="39" name="Imagen 38">
          <a:extLst>
            <a:ext uri="{FF2B5EF4-FFF2-40B4-BE49-F238E27FC236}">
              <a16:creationId xmlns:a16="http://schemas.microsoft.com/office/drawing/2014/main" xmlns="" id="{EC0FE9E2-C49B-49AF-AE6A-7B70132E547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768948" y="8260821"/>
          <a:ext cx="789515" cy="780520"/>
        </a:xfrm>
        <a:prstGeom prst="rect">
          <a:avLst/>
        </a:prstGeom>
      </xdr:spPr>
    </xdr:pic>
    <xdr:clientData/>
  </xdr:twoCellAnchor>
  <xdr:twoCellAnchor editAs="oneCell">
    <xdr:from>
      <xdr:col>16</xdr:col>
      <xdr:colOff>165101</xdr:colOff>
      <xdr:row>6</xdr:row>
      <xdr:rowOff>165100</xdr:rowOff>
    </xdr:from>
    <xdr:to>
      <xdr:col>17</xdr:col>
      <xdr:colOff>657479</xdr:colOff>
      <xdr:row>16</xdr:row>
      <xdr:rowOff>177800</xdr:rowOff>
    </xdr:to>
    <xdr:pic>
      <xdr:nvPicPr>
        <xdr:cNvPr id="23" name="5 Imagen">
          <a:extLst>
            <a:ext uri="{FF2B5EF4-FFF2-40B4-BE49-F238E27FC236}">
              <a16:creationId xmlns:a16="http://schemas.microsoft.com/office/drawing/2014/main" xmlns="" id="{CFC971E9-1193-498B-9614-6B3052786155}"/>
            </a:ext>
          </a:extLst>
        </xdr:cNvPr>
        <xdr:cNvPicPr>
          <a:picLocks noChangeAspect="1"/>
        </xdr:cNvPicPr>
      </xdr:nvPicPr>
      <xdr:blipFill>
        <a:blip xmlns:r="http://schemas.openxmlformats.org/officeDocument/2006/relationships" r:embed="rId11" cstate="print"/>
        <a:stretch>
          <a:fillRect/>
        </a:stretch>
      </xdr:blipFill>
      <xdr:spPr>
        <a:xfrm>
          <a:off x="11442701" y="2514600"/>
          <a:ext cx="1254378" cy="2032000"/>
        </a:xfrm>
        <a:prstGeom prst="rect">
          <a:avLst/>
        </a:prstGeom>
      </xdr:spPr>
    </xdr:pic>
    <xdr:clientData/>
  </xdr:twoCellAnchor>
  <xdr:twoCellAnchor>
    <xdr:from>
      <xdr:col>8</xdr:col>
      <xdr:colOff>0</xdr:colOff>
      <xdr:row>7</xdr:row>
      <xdr:rowOff>0</xdr:rowOff>
    </xdr:from>
    <xdr:to>
      <xdr:col>10</xdr:col>
      <xdr:colOff>539748</xdr:colOff>
      <xdr:row>12</xdr:row>
      <xdr:rowOff>84666</xdr:rowOff>
    </xdr:to>
    <xdr:sp macro="" textlink="">
      <xdr:nvSpPr>
        <xdr:cNvPr id="32" name="CuadroTexto 31">
          <a:extLst>
            <a:ext uri="{FF2B5EF4-FFF2-40B4-BE49-F238E27FC236}">
              <a16:creationId xmlns:a16="http://schemas.microsoft.com/office/drawing/2014/main" xmlns="" id="{E666D652-D209-4F2B-8864-8F241536577E}"/>
            </a:ext>
          </a:extLst>
        </xdr:cNvPr>
        <xdr:cNvSpPr txBox="1"/>
      </xdr:nvSpPr>
      <xdr:spPr>
        <a:xfrm>
          <a:off x="5164667" y="2518833"/>
          <a:ext cx="2063748" cy="1047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t>100%</a:t>
          </a:r>
        </a:p>
        <a:p>
          <a:pPr algn="ctr"/>
          <a:r>
            <a:rPr lang="en-US" sz="2000"/>
            <a:t>Steel Housimg</a:t>
          </a:r>
          <a:r>
            <a:rPr lang="en-US" sz="2000" baseline="0"/>
            <a:t> </a:t>
          </a:r>
        </a:p>
        <a:p>
          <a:pPr algn="ctr"/>
          <a:r>
            <a:rPr lang="en-US" sz="2000" baseline="0"/>
            <a:t>Steel Jaw</a:t>
          </a:r>
          <a:endParaRPr lang="en-US" sz="2000"/>
        </a:p>
      </xdr:txBody>
    </xdr:sp>
    <xdr:clientData/>
  </xdr:twoCellAnchor>
  <xdr:twoCellAnchor editAs="oneCell">
    <xdr:from>
      <xdr:col>16</xdr:col>
      <xdr:colOff>247650</xdr:colOff>
      <xdr:row>24</xdr:row>
      <xdr:rowOff>105287</xdr:rowOff>
    </xdr:from>
    <xdr:to>
      <xdr:col>17</xdr:col>
      <xdr:colOff>723899</xdr:colOff>
      <xdr:row>34</xdr:row>
      <xdr:rowOff>125275</xdr:rowOff>
    </xdr:to>
    <xdr:pic>
      <xdr:nvPicPr>
        <xdr:cNvPr id="34" name="2 Imagen">
          <a:extLst>
            <a:ext uri="{FF2B5EF4-FFF2-40B4-BE49-F238E27FC236}">
              <a16:creationId xmlns:a16="http://schemas.microsoft.com/office/drawing/2014/main" xmlns="" id="{F6BE189F-7C8A-462F-8D0B-FC358E51B381}"/>
            </a:ext>
          </a:extLst>
        </xdr:cNvPr>
        <xdr:cNvPicPr>
          <a:picLocks noChangeAspect="1"/>
        </xdr:cNvPicPr>
      </xdr:nvPicPr>
      <xdr:blipFill>
        <a:blip xmlns:r="http://schemas.openxmlformats.org/officeDocument/2006/relationships" r:embed="rId12" cstate="print"/>
        <a:stretch>
          <a:fillRect/>
        </a:stretch>
      </xdr:blipFill>
      <xdr:spPr>
        <a:xfrm>
          <a:off x="11525250" y="7204587"/>
          <a:ext cx="1238249" cy="20265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12</xdr:col>
      <xdr:colOff>697089</xdr:colOff>
      <xdr:row>14</xdr:row>
      <xdr:rowOff>45273</xdr:rowOff>
    </xdr:from>
    <xdr:to>
      <xdr:col>18</xdr:col>
      <xdr:colOff>215900</xdr:colOff>
      <xdr:row>33</xdr:row>
      <xdr:rowOff>41177</xdr:rowOff>
    </xdr:to>
    <xdr:pic>
      <xdr:nvPicPr>
        <xdr:cNvPr id="11" name="Imagen 10">
          <a:extLst>
            <a:ext uri="{FF2B5EF4-FFF2-40B4-BE49-F238E27FC236}">
              <a16:creationId xmlns:a16="http://schemas.microsoft.com/office/drawing/2014/main" xmlns="" id="{DC1F3669-C1E6-4C55-ADE2-F9C9B9A58708}"/>
            </a:ext>
          </a:extLst>
        </xdr:cNvPr>
        <xdr:cNvPicPr>
          <a:picLocks noChangeAspect="1"/>
        </xdr:cNvPicPr>
      </xdr:nvPicPr>
      <xdr:blipFill>
        <a:blip xmlns:r="http://schemas.openxmlformats.org/officeDocument/2006/relationships" r:embed="rId1" cstate="print"/>
        <a:stretch>
          <a:fillRect/>
        </a:stretch>
      </xdr:blipFill>
      <xdr:spPr>
        <a:xfrm>
          <a:off x="9269589" y="3702873"/>
          <a:ext cx="4090811" cy="3731821"/>
        </a:xfrm>
        <a:prstGeom prst="rect">
          <a:avLst/>
        </a:prstGeom>
      </xdr:spPr>
    </xdr:pic>
    <xdr:clientData/>
  </xdr:twoCellAnchor>
  <xdr:twoCellAnchor editAs="oneCell">
    <xdr:from>
      <xdr:col>5</xdr:col>
      <xdr:colOff>533401</xdr:colOff>
      <xdr:row>33</xdr:row>
      <xdr:rowOff>88900</xdr:rowOff>
    </xdr:from>
    <xdr:to>
      <xdr:col>7</xdr:col>
      <xdr:colOff>197460</xdr:colOff>
      <xdr:row>37</xdr:row>
      <xdr:rowOff>126469</xdr:rowOff>
    </xdr:to>
    <xdr:pic>
      <xdr:nvPicPr>
        <xdr:cNvPr id="12" name="Imagen 11" descr="Logotipo, Icono&#10;&#10;Descripción generada automáticamente">
          <a:extLst>
            <a:ext uri="{FF2B5EF4-FFF2-40B4-BE49-F238E27FC236}">
              <a16:creationId xmlns:a16="http://schemas.microsoft.com/office/drawing/2014/main" xmlns="" id="{A485DC3D-4474-4E57-A1A2-4CD7B09448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343401" y="8610600"/>
          <a:ext cx="794359" cy="850369"/>
        </a:xfrm>
        <a:prstGeom prst="rect">
          <a:avLst/>
        </a:prstGeom>
      </xdr:spPr>
    </xdr:pic>
    <xdr:clientData/>
  </xdr:twoCellAnchor>
  <xdr:twoCellAnchor editAs="oneCell">
    <xdr:from>
      <xdr:col>7</xdr:col>
      <xdr:colOff>330201</xdr:colOff>
      <xdr:row>33</xdr:row>
      <xdr:rowOff>88369</xdr:rowOff>
    </xdr:from>
    <xdr:to>
      <xdr:col>8</xdr:col>
      <xdr:colOff>546100</xdr:colOff>
      <xdr:row>37</xdr:row>
      <xdr:rowOff>143792</xdr:rowOff>
    </xdr:to>
    <xdr:pic>
      <xdr:nvPicPr>
        <xdr:cNvPr id="13" name="Imagen 12" descr="Icono&#10;&#10;Descripción generada automáticamente">
          <a:extLst>
            <a:ext uri="{FF2B5EF4-FFF2-40B4-BE49-F238E27FC236}">
              <a16:creationId xmlns:a16="http://schemas.microsoft.com/office/drawing/2014/main" xmlns="" id="{AC6CD8E2-336C-4C02-9B05-DD7012DE387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270501" y="8610069"/>
          <a:ext cx="800099" cy="868223"/>
        </a:xfrm>
        <a:prstGeom prst="rect">
          <a:avLst/>
        </a:prstGeom>
      </xdr:spPr>
    </xdr:pic>
    <xdr:clientData/>
  </xdr:twoCellAnchor>
  <xdr:twoCellAnchor editAs="oneCell">
    <xdr:from>
      <xdr:col>8</xdr:col>
      <xdr:colOff>600075</xdr:colOff>
      <xdr:row>33</xdr:row>
      <xdr:rowOff>50799</xdr:rowOff>
    </xdr:from>
    <xdr:to>
      <xdr:col>9</xdr:col>
      <xdr:colOff>636440</xdr:colOff>
      <xdr:row>37</xdr:row>
      <xdr:rowOff>130062</xdr:rowOff>
    </xdr:to>
    <xdr:pic>
      <xdr:nvPicPr>
        <xdr:cNvPr id="14" name="Imagen 13">
          <a:extLst>
            <a:ext uri="{FF2B5EF4-FFF2-40B4-BE49-F238E27FC236}">
              <a16:creationId xmlns:a16="http://schemas.microsoft.com/office/drawing/2014/main" xmlns="" id="{3F151BAA-2F3D-44C3-9E29-2A619DA2E5A8}"/>
            </a:ext>
          </a:extLst>
        </xdr:cNvPr>
        <xdr:cNvPicPr>
          <a:picLocks noChangeAspect="1"/>
        </xdr:cNvPicPr>
      </xdr:nvPicPr>
      <xdr:blipFill>
        <a:blip xmlns:r="http://schemas.openxmlformats.org/officeDocument/2006/relationships" r:embed="rId4" cstate="print"/>
        <a:stretch>
          <a:fillRect/>
        </a:stretch>
      </xdr:blipFill>
      <xdr:spPr>
        <a:xfrm>
          <a:off x="6124575" y="7988299"/>
          <a:ext cx="798365" cy="892063"/>
        </a:xfrm>
        <a:prstGeom prst="rect">
          <a:avLst/>
        </a:prstGeom>
      </xdr:spPr>
    </xdr:pic>
    <xdr:clientData/>
  </xdr:twoCellAnchor>
  <xdr:twoCellAnchor editAs="oneCell">
    <xdr:from>
      <xdr:col>0</xdr:col>
      <xdr:colOff>0</xdr:colOff>
      <xdr:row>2</xdr:row>
      <xdr:rowOff>0</xdr:rowOff>
    </xdr:from>
    <xdr:to>
      <xdr:col>4</xdr:col>
      <xdr:colOff>29633</xdr:colOff>
      <xdr:row>2</xdr:row>
      <xdr:rowOff>1079843</xdr:rowOff>
    </xdr:to>
    <xdr:pic>
      <xdr:nvPicPr>
        <xdr:cNvPr id="18" name="Imagen 17">
          <a:extLst>
            <a:ext uri="{FF2B5EF4-FFF2-40B4-BE49-F238E27FC236}">
              <a16:creationId xmlns:a16="http://schemas.microsoft.com/office/drawing/2014/main" xmlns="" id="{1275874A-8963-4381-ABD6-246663B6BE7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0"/>
          <a:ext cx="3077633" cy="1079843"/>
        </a:xfrm>
        <a:prstGeom prst="rect">
          <a:avLst/>
        </a:prstGeom>
      </xdr:spPr>
    </xdr:pic>
    <xdr:clientData/>
  </xdr:twoCellAnchor>
  <xdr:twoCellAnchor editAs="oneCell">
    <xdr:from>
      <xdr:col>9</xdr:col>
      <xdr:colOff>736600</xdr:colOff>
      <xdr:row>33</xdr:row>
      <xdr:rowOff>114300</xdr:rowOff>
    </xdr:from>
    <xdr:to>
      <xdr:col>11</xdr:col>
      <xdr:colOff>6349</xdr:colOff>
      <xdr:row>37</xdr:row>
      <xdr:rowOff>95249</xdr:rowOff>
    </xdr:to>
    <xdr:pic>
      <xdr:nvPicPr>
        <xdr:cNvPr id="10" name="Imagen 9">
          <a:extLst>
            <a:ext uri="{FF2B5EF4-FFF2-40B4-BE49-F238E27FC236}">
              <a16:creationId xmlns:a16="http://schemas.microsoft.com/office/drawing/2014/main" xmlns="" id="{C5641E43-5364-433D-B1C0-17F7C2FD560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7023100" y="8293100"/>
          <a:ext cx="793749" cy="793749"/>
        </a:xfrm>
        <a:prstGeom prst="rect">
          <a:avLst/>
        </a:prstGeom>
      </xdr:spPr>
    </xdr:pic>
    <xdr:clientData/>
  </xdr:twoCellAnchor>
  <xdr:twoCellAnchor editAs="oneCell">
    <xdr:from>
      <xdr:col>11</xdr:col>
      <xdr:colOff>152400</xdr:colOff>
      <xdr:row>33</xdr:row>
      <xdr:rowOff>127000</xdr:rowOff>
    </xdr:from>
    <xdr:to>
      <xdr:col>12</xdr:col>
      <xdr:colOff>220236</xdr:colOff>
      <xdr:row>37</xdr:row>
      <xdr:rowOff>144036</xdr:rowOff>
    </xdr:to>
    <xdr:pic>
      <xdr:nvPicPr>
        <xdr:cNvPr id="19" name="Imagen 18">
          <a:extLst>
            <a:ext uri="{FF2B5EF4-FFF2-40B4-BE49-F238E27FC236}">
              <a16:creationId xmlns:a16="http://schemas.microsoft.com/office/drawing/2014/main" xmlns="" id="{58FB5316-BA11-42FF-9C1B-2CA2D434AB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962900" y="8305800"/>
          <a:ext cx="829836" cy="829836"/>
        </a:xfrm>
        <a:prstGeom prst="rect">
          <a:avLst/>
        </a:prstGeom>
      </xdr:spPr>
    </xdr:pic>
    <xdr:clientData/>
  </xdr:twoCellAnchor>
  <xdr:twoCellAnchor editAs="oneCell">
    <xdr:from>
      <xdr:col>12</xdr:col>
      <xdr:colOff>304800</xdr:colOff>
      <xdr:row>33</xdr:row>
      <xdr:rowOff>76200</xdr:rowOff>
    </xdr:from>
    <xdr:to>
      <xdr:col>13</xdr:col>
      <xdr:colOff>407318</xdr:colOff>
      <xdr:row>37</xdr:row>
      <xdr:rowOff>122649</xdr:rowOff>
    </xdr:to>
    <xdr:pic>
      <xdr:nvPicPr>
        <xdr:cNvPr id="20" name="Imagen 19">
          <a:extLst>
            <a:ext uri="{FF2B5EF4-FFF2-40B4-BE49-F238E27FC236}">
              <a16:creationId xmlns:a16="http://schemas.microsoft.com/office/drawing/2014/main" xmlns="" id="{037ADCD1-D519-492D-B45A-0056F821B97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8877300" y="8255000"/>
          <a:ext cx="864518" cy="859249"/>
        </a:xfrm>
        <a:prstGeom prst="rect">
          <a:avLst/>
        </a:prstGeom>
      </xdr:spPr>
    </xdr:pic>
    <xdr:clientData/>
  </xdr:twoCellAnchor>
  <xdr:twoCellAnchor editAs="oneCell">
    <xdr:from>
      <xdr:col>13</xdr:col>
      <xdr:colOff>482600</xdr:colOff>
      <xdr:row>33</xdr:row>
      <xdr:rowOff>63500</xdr:rowOff>
    </xdr:from>
    <xdr:to>
      <xdr:col>14</xdr:col>
      <xdr:colOff>581864</xdr:colOff>
      <xdr:row>37</xdr:row>
      <xdr:rowOff>111964</xdr:rowOff>
    </xdr:to>
    <xdr:pic>
      <xdr:nvPicPr>
        <xdr:cNvPr id="21" name="Imagen 20">
          <a:extLst>
            <a:ext uri="{FF2B5EF4-FFF2-40B4-BE49-F238E27FC236}">
              <a16:creationId xmlns:a16="http://schemas.microsoft.com/office/drawing/2014/main" xmlns="" id="{CA256330-1238-40D0-9F0F-75CC25C07F1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817100" y="8242300"/>
          <a:ext cx="861264" cy="861264"/>
        </a:xfrm>
        <a:prstGeom prst="rect">
          <a:avLst/>
        </a:prstGeom>
      </xdr:spPr>
    </xdr:pic>
    <xdr:clientData/>
  </xdr:twoCellAnchor>
  <xdr:twoCellAnchor editAs="oneCell">
    <xdr:from>
      <xdr:col>8</xdr:col>
      <xdr:colOff>76200</xdr:colOff>
      <xdr:row>12</xdr:row>
      <xdr:rowOff>127000</xdr:rowOff>
    </xdr:from>
    <xdr:to>
      <xdr:col>10</xdr:col>
      <xdr:colOff>534308</xdr:colOff>
      <xdr:row>32</xdr:row>
      <xdr:rowOff>151726</xdr:rowOff>
    </xdr:to>
    <xdr:pic>
      <xdr:nvPicPr>
        <xdr:cNvPr id="15" name="Imagen 14">
          <a:extLst>
            <a:ext uri="{FF2B5EF4-FFF2-40B4-BE49-F238E27FC236}">
              <a16:creationId xmlns:a16="http://schemas.microsoft.com/office/drawing/2014/main" xmlns="" id="{446D12F2-EBD6-43E0-AABE-7FF8DA36B909}"/>
            </a:ext>
          </a:extLst>
        </xdr:cNvPr>
        <xdr:cNvPicPr>
          <a:picLocks noChangeAspect="1"/>
        </xdr:cNvPicPr>
      </xdr:nvPicPr>
      <xdr:blipFill>
        <a:blip xmlns:r="http://schemas.openxmlformats.org/officeDocument/2006/relationships" r:embed="rId10" cstate="print"/>
        <a:stretch>
          <a:fillRect/>
        </a:stretch>
      </xdr:blipFill>
      <xdr:spPr>
        <a:xfrm>
          <a:off x="5524500" y="4127500"/>
          <a:ext cx="1982108" cy="3987126"/>
        </a:xfrm>
        <a:prstGeom prst="rect">
          <a:avLst/>
        </a:prstGeom>
      </xdr:spPr>
    </xdr:pic>
    <xdr:clientData/>
  </xdr:twoCellAnchor>
  <xdr:oneCellAnchor>
    <xdr:from>
      <xdr:col>3</xdr:col>
      <xdr:colOff>0</xdr:colOff>
      <xdr:row>17</xdr:row>
      <xdr:rowOff>0</xdr:rowOff>
    </xdr:from>
    <xdr:ext cx="1439818" cy="937629"/>
    <xdr:sp macro="" textlink="">
      <xdr:nvSpPr>
        <xdr:cNvPr id="16" name="5 Rectángulo">
          <a:extLst>
            <a:ext uri="{FF2B5EF4-FFF2-40B4-BE49-F238E27FC236}">
              <a16:creationId xmlns:a16="http://schemas.microsoft.com/office/drawing/2014/main" xmlns="" id="{F61E11B6-EEDF-4ACD-9B42-A5E127BC15C0}"/>
            </a:ext>
          </a:extLst>
        </xdr:cNvPr>
        <xdr:cNvSpPr/>
      </xdr:nvSpPr>
      <xdr:spPr>
        <a:xfrm>
          <a:off x="2286000" y="4562929"/>
          <a:ext cx="1439818"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IP68</a:t>
          </a:r>
        </a:p>
      </xdr:txBody>
    </xdr:sp>
    <xdr:clientData/>
  </xdr:oneCellAnchor>
</xdr:wsDr>
</file>

<file path=xl/drawings/drawing22.xml><?xml version="1.0" encoding="utf-8"?>
<xdr:wsDr xmlns:xdr="http://schemas.openxmlformats.org/drawingml/2006/spreadsheetDrawing" xmlns:a="http://schemas.openxmlformats.org/drawingml/2006/main">
  <xdr:twoCellAnchor editAs="oneCell">
    <xdr:from>
      <xdr:col>10</xdr:col>
      <xdr:colOff>293158</xdr:colOff>
      <xdr:row>31</xdr:row>
      <xdr:rowOff>43821</xdr:rowOff>
    </xdr:from>
    <xdr:to>
      <xdr:col>11</xdr:col>
      <xdr:colOff>381000</xdr:colOff>
      <xdr:row>35</xdr:row>
      <xdr:rowOff>149112</xdr:rowOff>
    </xdr:to>
    <xdr:pic>
      <xdr:nvPicPr>
        <xdr:cNvPr id="13" name="Imagen 12">
          <a:extLst>
            <a:ext uri="{FF2B5EF4-FFF2-40B4-BE49-F238E27FC236}">
              <a16:creationId xmlns:a16="http://schemas.microsoft.com/office/drawing/2014/main" xmlns="" id="{A0E5A997-4D9A-45FC-BEC8-8492DA805828}"/>
            </a:ext>
          </a:extLst>
        </xdr:cNvPr>
        <xdr:cNvPicPr>
          <a:picLocks noChangeAspect="1"/>
        </xdr:cNvPicPr>
      </xdr:nvPicPr>
      <xdr:blipFill>
        <a:blip xmlns:r="http://schemas.openxmlformats.org/officeDocument/2006/relationships" r:embed="rId1" cstate="print"/>
        <a:stretch>
          <a:fillRect/>
        </a:stretch>
      </xdr:blipFill>
      <xdr:spPr>
        <a:xfrm>
          <a:off x="6558491" y="8161238"/>
          <a:ext cx="849842" cy="909625"/>
        </a:xfrm>
        <a:prstGeom prst="rect">
          <a:avLst/>
        </a:prstGeom>
      </xdr:spPr>
    </xdr:pic>
    <xdr:clientData/>
  </xdr:twoCellAnchor>
  <xdr:twoCellAnchor editAs="oneCell">
    <xdr:from>
      <xdr:col>0</xdr:col>
      <xdr:colOff>0</xdr:colOff>
      <xdr:row>2</xdr:row>
      <xdr:rowOff>0</xdr:rowOff>
    </xdr:from>
    <xdr:to>
      <xdr:col>4</xdr:col>
      <xdr:colOff>518583</xdr:colOff>
      <xdr:row>2</xdr:row>
      <xdr:rowOff>1217083</xdr:rowOff>
    </xdr:to>
    <xdr:pic>
      <xdr:nvPicPr>
        <xdr:cNvPr id="17" name="Imagen 16">
          <a:extLst>
            <a:ext uri="{FF2B5EF4-FFF2-40B4-BE49-F238E27FC236}">
              <a16:creationId xmlns:a16="http://schemas.microsoft.com/office/drawing/2014/main" xmlns="" id="{20076535-2A21-4769-AB27-2A6B819FC9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58583" cy="1217083"/>
        </a:xfrm>
        <a:prstGeom prst="rect">
          <a:avLst/>
        </a:prstGeom>
      </xdr:spPr>
    </xdr:pic>
    <xdr:clientData/>
  </xdr:twoCellAnchor>
  <xdr:twoCellAnchor editAs="oneCell">
    <xdr:from>
      <xdr:col>11</xdr:col>
      <xdr:colOff>446920</xdr:colOff>
      <xdr:row>31</xdr:row>
      <xdr:rowOff>92306</xdr:rowOff>
    </xdr:from>
    <xdr:to>
      <xdr:col>12</xdr:col>
      <xdr:colOff>486834</xdr:colOff>
      <xdr:row>35</xdr:row>
      <xdr:rowOff>117020</xdr:rowOff>
    </xdr:to>
    <xdr:pic>
      <xdr:nvPicPr>
        <xdr:cNvPr id="18" name="Imagen 17">
          <a:extLst>
            <a:ext uri="{FF2B5EF4-FFF2-40B4-BE49-F238E27FC236}">
              <a16:creationId xmlns:a16="http://schemas.microsoft.com/office/drawing/2014/main" xmlns="" id="{686A8136-54F5-4F40-90E3-1F9C4034A1F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474253" y="8209723"/>
          <a:ext cx="801914" cy="829048"/>
        </a:xfrm>
        <a:prstGeom prst="rect">
          <a:avLst/>
        </a:prstGeom>
      </xdr:spPr>
    </xdr:pic>
    <xdr:clientData/>
  </xdr:twoCellAnchor>
  <xdr:twoCellAnchor editAs="oneCell">
    <xdr:from>
      <xdr:col>12</xdr:col>
      <xdr:colOff>553659</xdr:colOff>
      <xdr:row>31</xdr:row>
      <xdr:rowOff>91017</xdr:rowOff>
    </xdr:from>
    <xdr:to>
      <xdr:col>13</xdr:col>
      <xdr:colOff>624416</xdr:colOff>
      <xdr:row>35</xdr:row>
      <xdr:rowOff>108053</xdr:rowOff>
    </xdr:to>
    <xdr:pic>
      <xdr:nvPicPr>
        <xdr:cNvPr id="19" name="Imagen 18">
          <a:extLst>
            <a:ext uri="{FF2B5EF4-FFF2-40B4-BE49-F238E27FC236}">
              <a16:creationId xmlns:a16="http://schemas.microsoft.com/office/drawing/2014/main" xmlns="" id="{9869E14A-3215-45CE-9620-8864A977697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8342992" y="8208434"/>
          <a:ext cx="832757" cy="821370"/>
        </a:xfrm>
        <a:prstGeom prst="rect">
          <a:avLst/>
        </a:prstGeom>
      </xdr:spPr>
    </xdr:pic>
    <xdr:clientData/>
  </xdr:twoCellAnchor>
  <xdr:twoCellAnchor editAs="oneCell">
    <xdr:from>
      <xdr:col>13</xdr:col>
      <xdr:colOff>723900</xdr:colOff>
      <xdr:row>31</xdr:row>
      <xdr:rowOff>118764</xdr:rowOff>
    </xdr:from>
    <xdr:to>
      <xdr:col>15</xdr:col>
      <xdr:colOff>21167</xdr:colOff>
      <xdr:row>35</xdr:row>
      <xdr:rowOff>122649</xdr:rowOff>
    </xdr:to>
    <xdr:pic>
      <xdr:nvPicPr>
        <xdr:cNvPr id="20" name="Imagen 19">
          <a:extLst>
            <a:ext uri="{FF2B5EF4-FFF2-40B4-BE49-F238E27FC236}">
              <a16:creationId xmlns:a16="http://schemas.microsoft.com/office/drawing/2014/main" xmlns="" id="{03F61E2D-986B-47FF-9FB2-63079383D7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9275233" y="8236181"/>
          <a:ext cx="821267" cy="808219"/>
        </a:xfrm>
        <a:prstGeom prst="rect">
          <a:avLst/>
        </a:prstGeom>
      </xdr:spPr>
    </xdr:pic>
    <xdr:clientData/>
  </xdr:twoCellAnchor>
  <xdr:twoCellAnchor editAs="oneCell">
    <xdr:from>
      <xdr:col>6</xdr:col>
      <xdr:colOff>95250</xdr:colOff>
      <xdr:row>31</xdr:row>
      <xdr:rowOff>62056</xdr:rowOff>
    </xdr:from>
    <xdr:to>
      <xdr:col>7</xdr:col>
      <xdr:colOff>243417</xdr:colOff>
      <xdr:row>35</xdr:row>
      <xdr:rowOff>87594</xdr:rowOff>
    </xdr:to>
    <xdr:pic>
      <xdr:nvPicPr>
        <xdr:cNvPr id="22" name="Imagen 21">
          <a:extLst>
            <a:ext uri="{FF2B5EF4-FFF2-40B4-BE49-F238E27FC236}">
              <a16:creationId xmlns:a16="http://schemas.microsoft.com/office/drawing/2014/main" xmlns="" id="{F9DE903D-5D70-41F1-859B-7872EAEB6BF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905250" y="8179473"/>
          <a:ext cx="793750" cy="829872"/>
        </a:xfrm>
        <a:prstGeom prst="rect">
          <a:avLst/>
        </a:prstGeom>
      </xdr:spPr>
    </xdr:pic>
    <xdr:clientData/>
  </xdr:twoCellAnchor>
  <xdr:twoCellAnchor editAs="oneCell">
    <xdr:from>
      <xdr:col>15</xdr:col>
      <xdr:colOff>116114</xdr:colOff>
      <xdr:row>31</xdr:row>
      <xdr:rowOff>125012</xdr:rowOff>
    </xdr:from>
    <xdr:to>
      <xdr:col>16</xdr:col>
      <xdr:colOff>158750</xdr:colOff>
      <xdr:row>35</xdr:row>
      <xdr:rowOff>117405</xdr:rowOff>
    </xdr:to>
    <xdr:pic>
      <xdr:nvPicPr>
        <xdr:cNvPr id="23" name="Imagen 22">
          <a:extLst>
            <a:ext uri="{FF2B5EF4-FFF2-40B4-BE49-F238E27FC236}">
              <a16:creationId xmlns:a16="http://schemas.microsoft.com/office/drawing/2014/main" xmlns="" id="{31063463-5400-456B-946F-E8F45751871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10191447" y="8242429"/>
          <a:ext cx="804636" cy="796727"/>
        </a:xfrm>
        <a:prstGeom prst="rect">
          <a:avLst/>
        </a:prstGeom>
      </xdr:spPr>
    </xdr:pic>
    <xdr:clientData/>
  </xdr:twoCellAnchor>
  <xdr:twoCellAnchor editAs="oneCell">
    <xdr:from>
      <xdr:col>8</xdr:col>
      <xdr:colOff>197757</xdr:colOff>
      <xdr:row>12</xdr:row>
      <xdr:rowOff>184842</xdr:rowOff>
    </xdr:from>
    <xdr:to>
      <xdr:col>11</xdr:col>
      <xdr:colOff>179615</xdr:colOff>
      <xdr:row>32</xdr:row>
      <xdr:rowOff>46585</xdr:rowOff>
    </xdr:to>
    <xdr:pic>
      <xdr:nvPicPr>
        <xdr:cNvPr id="3" name="Imagen 2">
          <a:extLst>
            <a:ext uri="{FF2B5EF4-FFF2-40B4-BE49-F238E27FC236}">
              <a16:creationId xmlns:a16="http://schemas.microsoft.com/office/drawing/2014/main" xmlns="" id="{ABAAECC6-371B-49AB-A441-01747AAA7070}"/>
            </a:ext>
          </a:extLst>
        </xdr:cNvPr>
        <xdr:cNvPicPr>
          <a:picLocks noChangeAspect="1"/>
        </xdr:cNvPicPr>
      </xdr:nvPicPr>
      <xdr:blipFill>
        <a:blip xmlns:r="http://schemas.openxmlformats.org/officeDocument/2006/relationships" r:embed="rId8" cstate="print"/>
        <a:stretch>
          <a:fillRect/>
        </a:stretch>
      </xdr:blipFill>
      <xdr:spPr>
        <a:xfrm>
          <a:off x="5036457" y="4032942"/>
          <a:ext cx="1937658" cy="3887643"/>
        </a:xfrm>
        <a:prstGeom prst="rect">
          <a:avLst/>
        </a:prstGeom>
      </xdr:spPr>
    </xdr:pic>
    <xdr:clientData/>
  </xdr:twoCellAnchor>
  <xdr:oneCellAnchor>
    <xdr:from>
      <xdr:col>4</xdr:col>
      <xdr:colOff>0</xdr:colOff>
      <xdr:row>17</xdr:row>
      <xdr:rowOff>0</xdr:rowOff>
    </xdr:from>
    <xdr:ext cx="1439818" cy="937629"/>
    <xdr:sp macro="" textlink="">
      <xdr:nvSpPr>
        <xdr:cNvPr id="14" name="5 Rectángulo">
          <a:extLst>
            <a:ext uri="{FF2B5EF4-FFF2-40B4-BE49-F238E27FC236}">
              <a16:creationId xmlns:a16="http://schemas.microsoft.com/office/drawing/2014/main" xmlns="" id="{AAB2E629-E927-42AF-9C98-D3B9D0A5DE88}"/>
            </a:ext>
          </a:extLst>
        </xdr:cNvPr>
        <xdr:cNvSpPr/>
      </xdr:nvSpPr>
      <xdr:spPr>
        <a:xfrm>
          <a:off x="2540000" y="4726214"/>
          <a:ext cx="1439818"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IP68</a:t>
          </a:r>
        </a:p>
      </xdr:txBody>
    </xdr:sp>
    <xdr:clientData/>
  </xdr:oneCellAnchor>
  <xdr:twoCellAnchor editAs="oneCell">
    <xdr:from>
      <xdr:col>17</xdr:col>
      <xdr:colOff>349252</xdr:colOff>
      <xdr:row>12</xdr:row>
      <xdr:rowOff>122609</xdr:rowOff>
    </xdr:from>
    <xdr:to>
      <xdr:col>19</xdr:col>
      <xdr:colOff>135976</xdr:colOff>
      <xdr:row>35</xdr:row>
      <xdr:rowOff>152400</xdr:rowOff>
    </xdr:to>
    <xdr:pic>
      <xdr:nvPicPr>
        <xdr:cNvPr id="15" name="7 Imagen">
          <a:extLst>
            <a:ext uri="{FF2B5EF4-FFF2-40B4-BE49-F238E27FC236}">
              <a16:creationId xmlns:a16="http://schemas.microsoft.com/office/drawing/2014/main" xmlns="" id="{E5530C58-5ABD-470B-999C-78C629EAFB9F}"/>
            </a:ext>
          </a:extLst>
        </xdr:cNvPr>
        <xdr:cNvPicPr>
          <a:picLocks noChangeAspect="1"/>
        </xdr:cNvPicPr>
      </xdr:nvPicPr>
      <xdr:blipFill>
        <a:blip xmlns:r="http://schemas.openxmlformats.org/officeDocument/2006/relationships" r:embed="rId9" cstate="print"/>
        <a:stretch>
          <a:fillRect/>
        </a:stretch>
      </xdr:blipFill>
      <xdr:spPr>
        <a:xfrm>
          <a:off x="11474452" y="4135809"/>
          <a:ext cx="1044024" cy="4665291"/>
        </a:xfrm>
        <a:prstGeom prst="rect">
          <a:avLst/>
        </a:prstGeom>
      </xdr:spPr>
    </xdr:pic>
    <xdr:clientData/>
  </xdr:twoCellAnchor>
  <xdr:twoCellAnchor editAs="oneCell">
    <xdr:from>
      <xdr:col>14</xdr:col>
      <xdr:colOff>328083</xdr:colOff>
      <xdr:row>14</xdr:row>
      <xdr:rowOff>137582</xdr:rowOff>
    </xdr:from>
    <xdr:to>
      <xdr:col>16</xdr:col>
      <xdr:colOff>421529</xdr:colOff>
      <xdr:row>31</xdr:row>
      <xdr:rowOff>87176</xdr:rowOff>
    </xdr:to>
    <xdr:pic>
      <xdr:nvPicPr>
        <xdr:cNvPr id="16" name="5 Imagen">
          <a:extLst>
            <a:ext uri="{FF2B5EF4-FFF2-40B4-BE49-F238E27FC236}">
              <a16:creationId xmlns:a16="http://schemas.microsoft.com/office/drawing/2014/main" xmlns="" id="{8BD34654-B69C-4237-8325-C79A6D2F8993}"/>
            </a:ext>
          </a:extLst>
        </xdr:cNvPr>
        <xdr:cNvPicPr>
          <a:picLocks noChangeAspect="1"/>
        </xdr:cNvPicPr>
      </xdr:nvPicPr>
      <xdr:blipFill>
        <a:blip xmlns:r="http://schemas.openxmlformats.org/officeDocument/2006/relationships" r:embed="rId10" cstate="print"/>
        <a:stretch>
          <a:fillRect/>
        </a:stretch>
      </xdr:blipFill>
      <xdr:spPr>
        <a:xfrm>
          <a:off x="9641416" y="4328582"/>
          <a:ext cx="1617446" cy="3221960"/>
        </a:xfrm>
        <a:prstGeom prst="rect">
          <a:avLst/>
        </a:prstGeom>
      </xdr:spPr>
    </xdr:pic>
    <xdr:clientData/>
  </xdr:twoCellAnchor>
  <xdr:twoCellAnchor editAs="oneCell">
    <xdr:from>
      <xdr:col>7</xdr:col>
      <xdr:colOff>349249</xdr:colOff>
      <xdr:row>31</xdr:row>
      <xdr:rowOff>33969</xdr:rowOff>
    </xdr:from>
    <xdr:to>
      <xdr:col>9</xdr:col>
      <xdr:colOff>21166</xdr:colOff>
      <xdr:row>35</xdr:row>
      <xdr:rowOff>58734</xdr:rowOff>
    </xdr:to>
    <xdr:pic>
      <xdr:nvPicPr>
        <xdr:cNvPr id="21" name="Imagen 20" descr="Logotipo, Icono&#10;&#10;Descripción generada automáticamente">
          <a:extLst>
            <a:ext uri="{FF2B5EF4-FFF2-40B4-BE49-F238E27FC236}">
              <a16:creationId xmlns:a16="http://schemas.microsoft.com/office/drawing/2014/main" xmlns="" id="{C46B7C5B-F9B2-4D6C-BB97-889B24CB950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804832" y="8151386"/>
          <a:ext cx="814917" cy="829099"/>
        </a:xfrm>
        <a:prstGeom prst="rect">
          <a:avLst/>
        </a:prstGeom>
      </xdr:spPr>
    </xdr:pic>
    <xdr:clientData/>
  </xdr:twoCellAnchor>
  <xdr:twoCellAnchor editAs="oneCell">
    <xdr:from>
      <xdr:col>9</xdr:col>
      <xdr:colOff>95250</xdr:colOff>
      <xdr:row>31</xdr:row>
      <xdr:rowOff>52915</xdr:rowOff>
    </xdr:from>
    <xdr:to>
      <xdr:col>10</xdr:col>
      <xdr:colOff>226483</xdr:colOff>
      <xdr:row>35</xdr:row>
      <xdr:rowOff>87170</xdr:rowOff>
    </xdr:to>
    <xdr:pic>
      <xdr:nvPicPr>
        <xdr:cNvPr id="24" name="Imagen 23" descr="Icono&#10;&#10;Descripción generada automáticamente">
          <a:extLst>
            <a:ext uri="{FF2B5EF4-FFF2-40B4-BE49-F238E27FC236}">
              <a16:creationId xmlns:a16="http://schemas.microsoft.com/office/drawing/2014/main" xmlns="" id="{901BDD97-7265-42F5-9579-10BA1ED264B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5693833" y="8170332"/>
          <a:ext cx="797983" cy="83858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435429</xdr:colOff>
      <xdr:row>10</xdr:row>
      <xdr:rowOff>186871</xdr:rowOff>
    </xdr:from>
    <xdr:to>
      <xdr:col>16</xdr:col>
      <xdr:colOff>698501</xdr:colOff>
      <xdr:row>32</xdr:row>
      <xdr:rowOff>145015</xdr:rowOff>
    </xdr:to>
    <xdr:pic>
      <xdr:nvPicPr>
        <xdr:cNvPr id="11" name="Imagen 10">
          <a:extLst>
            <a:ext uri="{FF2B5EF4-FFF2-40B4-BE49-F238E27FC236}">
              <a16:creationId xmlns:a16="http://schemas.microsoft.com/office/drawing/2014/main" xmlns="" id="{D702D524-5FF4-4536-B8FC-C33F6411F9E5}"/>
            </a:ext>
          </a:extLst>
        </xdr:cNvPr>
        <xdr:cNvPicPr>
          <a:picLocks noChangeAspect="1"/>
        </xdr:cNvPicPr>
      </xdr:nvPicPr>
      <xdr:blipFill>
        <a:blip xmlns:r="http://schemas.openxmlformats.org/officeDocument/2006/relationships" r:embed="rId1" cstate="print"/>
        <a:stretch>
          <a:fillRect/>
        </a:stretch>
      </xdr:blipFill>
      <xdr:spPr>
        <a:xfrm>
          <a:off x="8055429" y="3590471"/>
          <a:ext cx="4835072" cy="4365044"/>
        </a:xfrm>
        <a:prstGeom prst="rect">
          <a:avLst/>
        </a:prstGeom>
      </xdr:spPr>
    </xdr:pic>
    <xdr:clientData/>
  </xdr:twoCellAnchor>
  <xdr:twoCellAnchor editAs="oneCell">
    <xdr:from>
      <xdr:col>0</xdr:col>
      <xdr:colOff>0</xdr:colOff>
      <xdr:row>2</xdr:row>
      <xdr:rowOff>0</xdr:rowOff>
    </xdr:from>
    <xdr:to>
      <xdr:col>4</xdr:col>
      <xdr:colOff>10583</xdr:colOff>
      <xdr:row>2</xdr:row>
      <xdr:rowOff>1217083</xdr:rowOff>
    </xdr:to>
    <xdr:pic>
      <xdr:nvPicPr>
        <xdr:cNvPr id="18" name="Imagen 17">
          <a:extLst>
            <a:ext uri="{FF2B5EF4-FFF2-40B4-BE49-F238E27FC236}">
              <a16:creationId xmlns:a16="http://schemas.microsoft.com/office/drawing/2014/main" xmlns="" id="{A0D48E2B-AD25-414F-A15A-B9E115506E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58583" cy="1217083"/>
        </a:xfrm>
        <a:prstGeom prst="rect">
          <a:avLst/>
        </a:prstGeom>
      </xdr:spPr>
    </xdr:pic>
    <xdr:clientData/>
  </xdr:twoCellAnchor>
  <xdr:twoCellAnchor editAs="oneCell">
    <xdr:from>
      <xdr:col>4</xdr:col>
      <xdr:colOff>47625</xdr:colOff>
      <xdr:row>10</xdr:row>
      <xdr:rowOff>34530</xdr:rowOff>
    </xdr:from>
    <xdr:to>
      <xdr:col>8</xdr:col>
      <xdr:colOff>758825</xdr:colOff>
      <xdr:row>32</xdr:row>
      <xdr:rowOff>89921</xdr:rowOff>
    </xdr:to>
    <xdr:pic>
      <xdr:nvPicPr>
        <xdr:cNvPr id="2" name="Imagen 1">
          <a:extLst>
            <a:ext uri="{FF2B5EF4-FFF2-40B4-BE49-F238E27FC236}">
              <a16:creationId xmlns:a16="http://schemas.microsoft.com/office/drawing/2014/main" xmlns="" id="{C3FDA4F3-5C48-417A-839F-84A296C512D5}"/>
            </a:ext>
          </a:extLst>
        </xdr:cNvPr>
        <xdr:cNvPicPr>
          <a:picLocks noChangeAspect="1"/>
        </xdr:cNvPicPr>
      </xdr:nvPicPr>
      <xdr:blipFill>
        <a:blip xmlns:r="http://schemas.openxmlformats.org/officeDocument/2006/relationships" r:embed="rId3" cstate="print"/>
        <a:stretch>
          <a:fillRect/>
        </a:stretch>
      </xdr:blipFill>
      <xdr:spPr>
        <a:xfrm>
          <a:off x="3095625" y="3438130"/>
          <a:ext cx="3759200" cy="4462291"/>
        </a:xfrm>
        <a:prstGeom prst="rect">
          <a:avLst/>
        </a:prstGeom>
      </xdr:spPr>
    </xdr:pic>
    <xdr:clientData/>
  </xdr:twoCellAnchor>
  <xdr:twoCellAnchor editAs="oneCell">
    <xdr:from>
      <xdr:col>5</xdr:col>
      <xdr:colOff>142875</xdr:colOff>
      <xdr:row>34</xdr:row>
      <xdr:rowOff>165099</xdr:rowOff>
    </xdr:from>
    <xdr:to>
      <xdr:col>6</xdr:col>
      <xdr:colOff>244475</xdr:colOff>
      <xdr:row>39</xdr:row>
      <xdr:rowOff>17462</xdr:rowOff>
    </xdr:to>
    <xdr:pic>
      <xdr:nvPicPr>
        <xdr:cNvPr id="19" name="Imagen 18">
          <a:extLst>
            <a:ext uri="{FF2B5EF4-FFF2-40B4-BE49-F238E27FC236}">
              <a16:creationId xmlns:a16="http://schemas.microsoft.com/office/drawing/2014/main" xmlns="" id="{09047378-BDB3-474E-8A43-F06D40E2B3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952875" y="8205787"/>
          <a:ext cx="863600" cy="844550"/>
        </a:xfrm>
        <a:prstGeom prst="rect">
          <a:avLst/>
        </a:prstGeom>
      </xdr:spPr>
    </xdr:pic>
    <xdr:clientData/>
  </xdr:twoCellAnchor>
  <xdr:twoCellAnchor editAs="oneCell">
    <xdr:from>
      <xdr:col>6</xdr:col>
      <xdr:colOff>336550</xdr:colOff>
      <xdr:row>34</xdr:row>
      <xdr:rowOff>153024</xdr:rowOff>
    </xdr:from>
    <xdr:to>
      <xdr:col>7</xdr:col>
      <xdr:colOff>463550</xdr:colOff>
      <xdr:row>39</xdr:row>
      <xdr:rowOff>27052</xdr:rowOff>
    </xdr:to>
    <xdr:pic>
      <xdr:nvPicPr>
        <xdr:cNvPr id="4" name="Imagen 3">
          <a:extLst>
            <a:ext uri="{FF2B5EF4-FFF2-40B4-BE49-F238E27FC236}">
              <a16:creationId xmlns:a16="http://schemas.microsoft.com/office/drawing/2014/main" xmlns="" id="{E70C2ABC-D0CC-46CC-B37D-4B8A97A47C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908550" y="8193712"/>
          <a:ext cx="889000" cy="866215"/>
        </a:xfrm>
        <a:prstGeom prst="rect">
          <a:avLst/>
        </a:prstGeom>
      </xdr:spPr>
    </xdr:pic>
    <xdr:clientData/>
  </xdr:twoCellAnchor>
  <xdr:twoCellAnchor editAs="oneCell">
    <xdr:from>
      <xdr:col>7</xdr:col>
      <xdr:colOff>558800</xdr:colOff>
      <xdr:row>34</xdr:row>
      <xdr:rowOff>163512</xdr:rowOff>
    </xdr:from>
    <xdr:to>
      <xdr:col>8</xdr:col>
      <xdr:colOff>660400</xdr:colOff>
      <xdr:row>39</xdr:row>
      <xdr:rowOff>15875</xdr:rowOff>
    </xdr:to>
    <xdr:pic>
      <xdr:nvPicPr>
        <xdr:cNvPr id="20" name="Imagen 19">
          <a:extLst>
            <a:ext uri="{FF2B5EF4-FFF2-40B4-BE49-F238E27FC236}">
              <a16:creationId xmlns:a16="http://schemas.microsoft.com/office/drawing/2014/main" xmlns="" id="{5E021DBC-3CA2-40DE-B1EB-EBC0E1382A4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5892800" y="8204200"/>
          <a:ext cx="863600" cy="844550"/>
        </a:xfrm>
        <a:prstGeom prst="rect">
          <a:avLst/>
        </a:prstGeom>
      </xdr:spPr>
    </xdr:pic>
    <xdr:clientData/>
  </xdr:twoCellAnchor>
  <xdr:twoCellAnchor editAs="oneCell">
    <xdr:from>
      <xdr:col>8</xdr:col>
      <xdr:colOff>728663</xdr:colOff>
      <xdr:row>34</xdr:row>
      <xdr:rowOff>147805</xdr:rowOff>
    </xdr:from>
    <xdr:to>
      <xdr:col>10</xdr:col>
      <xdr:colOff>71438</xdr:colOff>
      <xdr:row>39</xdr:row>
      <xdr:rowOff>4335</xdr:rowOff>
    </xdr:to>
    <xdr:pic>
      <xdr:nvPicPr>
        <xdr:cNvPr id="21" name="Imagen 20">
          <a:extLst>
            <a:ext uri="{FF2B5EF4-FFF2-40B4-BE49-F238E27FC236}">
              <a16:creationId xmlns:a16="http://schemas.microsoft.com/office/drawing/2014/main" xmlns="" id="{AECDAFF2-62E7-478B-A26D-9EAD087EDE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824663" y="8188493"/>
          <a:ext cx="866775" cy="848717"/>
        </a:xfrm>
        <a:prstGeom prst="rect">
          <a:avLst/>
        </a:prstGeom>
      </xdr:spPr>
    </xdr:pic>
    <xdr:clientData/>
  </xdr:twoCellAnchor>
  <xdr:twoCellAnchor editAs="oneCell">
    <xdr:from>
      <xdr:col>10</xdr:col>
      <xdr:colOff>184150</xdr:colOff>
      <xdr:row>34</xdr:row>
      <xdr:rowOff>150215</xdr:rowOff>
    </xdr:from>
    <xdr:to>
      <xdr:col>11</xdr:col>
      <xdr:colOff>298450</xdr:colOff>
      <xdr:row>39</xdr:row>
      <xdr:rowOff>9937</xdr:rowOff>
    </xdr:to>
    <xdr:pic>
      <xdr:nvPicPr>
        <xdr:cNvPr id="22" name="Imagen 21">
          <a:extLst>
            <a:ext uri="{FF2B5EF4-FFF2-40B4-BE49-F238E27FC236}">
              <a16:creationId xmlns:a16="http://schemas.microsoft.com/office/drawing/2014/main" xmlns="" id="{6152F760-2FAA-43C0-959B-2C7F12146D9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7804150" y="8190903"/>
          <a:ext cx="876300" cy="851909"/>
        </a:xfrm>
        <a:prstGeom prst="rect">
          <a:avLst/>
        </a:prstGeom>
      </xdr:spPr>
    </xdr:pic>
    <xdr:clientData/>
  </xdr:twoCellAnchor>
  <xdr:twoCellAnchor editAs="oneCell">
    <xdr:from>
      <xdr:col>11</xdr:col>
      <xdr:colOff>400050</xdr:colOff>
      <xdr:row>34</xdr:row>
      <xdr:rowOff>165099</xdr:rowOff>
    </xdr:from>
    <xdr:to>
      <xdr:col>12</xdr:col>
      <xdr:colOff>499314</xdr:colOff>
      <xdr:row>39</xdr:row>
      <xdr:rowOff>15126</xdr:rowOff>
    </xdr:to>
    <xdr:pic>
      <xdr:nvPicPr>
        <xdr:cNvPr id="23" name="Imagen 22">
          <a:extLst>
            <a:ext uri="{FF2B5EF4-FFF2-40B4-BE49-F238E27FC236}">
              <a16:creationId xmlns:a16="http://schemas.microsoft.com/office/drawing/2014/main" xmlns="" id="{476350A9-5FD2-40EA-8D9D-6ED1EE905E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8782050" y="8205787"/>
          <a:ext cx="861264" cy="842214"/>
        </a:xfrm>
        <a:prstGeom prst="rect">
          <a:avLst/>
        </a:prstGeom>
      </xdr:spPr>
    </xdr:pic>
    <xdr:clientData/>
  </xdr:twoCellAnchor>
  <xdr:twoCellAnchor editAs="oneCell">
    <xdr:from>
      <xdr:col>12</xdr:col>
      <xdr:colOff>598488</xdr:colOff>
      <xdr:row>34</xdr:row>
      <xdr:rowOff>177799</xdr:rowOff>
    </xdr:from>
    <xdr:to>
      <xdr:col>13</xdr:col>
      <xdr:colOff>683155</xdr:colOff>
      <xdr:row>39</xdr:row>
      <xdr:rowOff>13229</xdr:rowOff>
    </xdr:to>
    <xdr:pic>
      <xdr:nvPicPr>
        <xdr:cNvPr id="24" name="Imagen 23">
          <a:extLst>
            <a:ext uri="{FF2B5EF4-FFF2-40B4-BE49-F238E27FC236}">
              <a16:creationId xmlns:a16="http://schemas.microsoft.com/office/drawing/2014/main" xmlns="" id="{0AA0371C-AE74-4E54-A0B3-3B2F5E80C99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9742488" y="8218487"/>
          <a:ext cx="846667" cy="827617"/>
        </a:xfrm>
        <a:prstGeom prst="rect">
          <a:avLst/>
        </a:prstGeom>
      </xdr:spPr>
    </xdr:pic>
    <xdr:clientData/>
  </xdr:twoCellAnchor>
  <xdr:twoCellAnchor editAs="oneCell">
    <xdr:from>
      <xdr:col>3</xdr:col>
      <xdr:colOff>666750</xdr:colOff>
      <xdr:row>34</xdr:row>
      <xdr:rowOff>158750</xdr:rowOff>
    </xdr:from>
    <xdr:to>
      <xdr:col>5</xdr:col>
      <xdr:colOff>34461</xdr:colOff>
      <xdr:row>39</xdr:row>
      <xdr:rowOff>45044</xdr:rowOff>
    </xdr:to>
    <xdr:pic>
      <xdr:nvPicPr>
        <xdr:cNvPr id="7" name="Imagen 6">
          <a:extLst>
            <a:ext uri="{FF2B5EF4-FFF2-40B4-BE49-F238E27FC236}">
              <a16:creationId xmlns:a16="http://schemas.microsoft.com/office/drawing/2014/main" xmlns="" id="{8C887835-4FCB-4421-BAB1-A5CF1C1E5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2952750" y="8233833"/>
          <a:ext cx="891711" cy="891711"/>
        </a:xfrm>
        <a:prstGeom prst="rect">
          <a:avLst/>
        </a:prstGeom>
      </xdr:spPr>
    </xdr:pic>
    <xdr:clientData/>
  </xdr:twoCellAnchor>
  <xdr:twoCellAnchor editAs="oneCell">
    <xdr:from>
      <xdr:col>9</xdr:col>
      <xdr:colOff>457200</xdr:colOff>
      <xdr:row>11</xdr:row>
      <xdr:rowOff>167216</xdr:rowOff>
    </xdr:from>
    <xdr:to>
      <xdr:col>11</xdr:col>
      <xdr:colOff>191865</xdr:colOff>
      <xdr:row>18</xdr:row>
      <xdr:rowOff>9087</xdr:rowOff>
    </xdr:to>
    <xdr:pic>
      <xdr:nvPicPr>
        <xdr:cNvPr id="17" name="Imagen 16">
          <a:extLst>
            <a:ext uri="{FF2B5EF4-FFF2-40B4-BE49-F238E27FC236}">
              <a16:creationId xmlns:a16="http://schemas.microsoft.com/office/drawing/2014/main" xmlns="" id="{F6ACE04D-6F79-412D-8A2B-B3C9F2F4232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7315200" y="3977216"/>
          <a:ext cx="1258665" cy="126427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14</xdr:col>
      <xdr:colOff>596901</xdr:colOff>
      <xdr:row>9</xdr:row>
      <xdr:rowOff>114300</xdr:rowOff>
    </xdr:from>
    <xdr:to>
      <xdr:col>17</xdr:col>
      <xdr:colOff>224680</xdr:colOff>
      <xdr:row>26</xdr:row>
      <xdr:rowOff>74477</xdr:rowOff>
    </xdr:to>
    <xdr:pic>
      <xdr:nvPicPr>
        <xdr:cNvPr id="13" name="5 Imagen">
          <a:extLst>
            <a:ext uri="{FF2B5EF4-FFF2-40B4-BE49-F238E27FC236}">
              <a16:creationId xmlns:a16="http://schemas.microsoft.com/office/drawing/2014/main" xmlns="" id="{8B4842E8-61D2-4AC5-86FA-98A869F748F7}"/>
            </a:ext>
          </a:extLst>
        </xdr:cNvPr>
        <xdr:cNvPicPr>
          <a:picLocks noChangeAspect="1"/>
        </xdr:cNvPicPr>
      </xdr:nvPicPr>
      <xdr:blipFill>
        <a:blip xmlns:r="http://schemas.openxmlformats.org/officeDocument/2006/relationships" r:embed="rId1" cstate="print"/>
        <a:stretch>
          <a:fillRect/>
        </a:stretch>
      </xdr:blipFill>
      <xdr:spPr>
        <a:xfrm>
          <a:off x="9867901" y="3213100"/>
          <a:ext cx="1634379" cy="3325677"/>
        </a:xfrm>
        <a:prstGeom prst="rect">
          <a:avLst/>
        </a:prstGeom>
      </xdr:spPr>
    </xdr:pic>
    <xdr:clientData/>
  </xdr:twoCellAnchor>
  <xdr:twoCellAnchor editAs="oneCell">
    <xdr:from>
      <xdr:col>18</xdr:col>
      <xdr:colOff>33867</xdr:colOff>
      <xdr:row>9</xdr:row>
      <xdr:rowOff>163589</xdr:rowOff>
    </xdr:from>
    <xdr:to>
      <xdr:col>19</xdr:col>
      <xdr:colOff>621800</xdr:colOff>
      <xdr:row>37</xdr:row>
      <xdr:rowOff>21287</xdr:rowOff>
    </xdr:to>
    <xdr:pic>
      <xdr:nvPicPr>
        <xdr:cNvPr id="14" name="7 Imagen">
          <a:extLst>
            <a:ext uri="{FF2B5EF4-FFF2-40B4-BE49-F238E27FC236}">
              <a16:creationId xmlns:a16="http://schemas.microsoft.com/office/drawing/2014/main" xmlns="" id="{011C688E-8173-462F-B4B6-7045FCD1848A}"/>
            </a:ext>
          </a:extLst>
        </xdr:cNvPr>
        <xdr:cNvPicPr>
          <a:picLocks noChangeAspect="1"/>
        </xdr:cNvPicPr>
      </xdr:nvPicPr>
      <xdr:blipFill>
        <a:blip xmlns:r="http://schemas.openxmlformats.org/officeDocument/2006/relationships" r:embed="rId2" cstate="print"/>
        <a:stretch>
          <a:fillRect/>
        </a:stretch>
      </xdr:blipFill>
      <xdr:spPr>
        <a:xfrm>
          <a:off x="11844867" y="3232756"/>
          <a:ext cx="1263150" cy="5183231"/>
        </a:xfrm>
        <a:prstGeom prst="rect">
          <a:avLst/>
        </a:prstGeom>
      </xdr:spPr>
    </xdr:pic>
    <xdr:clientData/>
  </xdr:twoCellAnchor>
  <xdr:twoCellAnchor editAs="oneCell">
    <xdr:from>
      <xdr:col>6</xdr:col>
      <xdr:colOff>419101</xdr:colOff>
      <xdr:row>9</xdr:row>
      <xdr:rowOff>47171</xdr:rowOff>
    </xdr:from>
    <xdr:to>
      <xdr:col>11</xdr:col>
      <xdr:colOff>579614</xdr:colOff>
      <xdr:row>32</xdr:row>
      <xdr:rowOff>164247</xdr:rowOff>
    </xdr:to>
    <xdr:pic>
      <xdr:nvPicPr>
        <xdr:cNvPr id="23" name="Imagen 22">
          <a:extLst>
            <a:ext uri="{FF2B5EF4-FFF2-40B4-BE49-F238E27FC236}">
              <a16:creationId xmlns:a16="http://schemas.microsoft.com/office/drawing/2014/main" xmlns="" id="{D8A319C5-690E-416E-8A19-28AD665335A3}"/>
            </a:ext>
          </a:extLst>
        </xdr:cNvPr>
        <xdr:cNvPicPr>
          <a:picLocks noChangeAspect="1"/>
        </xdr:cNvPicPr>
      </xdr:nvPicPr>
      <xdr:blipFill>
        <a:blip xmlns:r="http://schemas.openxmlformats.org/officeDocument/2006/relationships" r:embed="rId3" cstate="print"/>
        <a:stretch>
          <a:fillRect/>
        </a:stretch>
      </xdr:blipFill>
      <xdr:spPr>
        <a:xfrm>
          <a:off x="4152901" y="3145971"/>
          <a:ext cx="3764138" cy="4625576"/>
        </a:xfrm>
        <a:prstGeom prst="rect">
          <a:avLst/>
        </a:prstGeom>
      </xdr:spPr>
    </xdr:pic>
    <xdr:clientData/>
  </xdr:twoCellAnchor>
  <xdr:twoCellAnchor editAs="oneCell">
    <xdr:from>
      <xdr:col>0</xdr:col>
      <xdr:colOff>0</xdr:colOff>
      <xdr:row>2</xdr:row>
      <xdr:rowOff>0</xdr:rowOff>
    </xdr:from>
    <xdr:to>
      <xdr:col>4</xdr:col>
      <xdr:colOff>548216</xdr:colOff>
      <xdr:row>2</xdr:row>
      <xdr:rowOff>1079843</xdr:rowOff>
    </xdr:to>
    <xdr:pic>
      <xdr:nvPicPr>
        <xdr:cNvPr id="25" name="Imagen 24">
          <a:extLst>
            <a:ext uri="{FF2B5EF4-FFF2-40B4-BE49-F238E27FC236}">
              <a16:creationId xmlns:a16="http://schemas.microsoft.com/office/drawing/2014/main" xmlns="" id="{C3EF194F-7B0C-4811-BC34-C14529A78F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370417"/>
          <a:ext cx="3077633" cy="1079843"/>
        </a:xfrm>
        <a:prstGeom prst="rect">
          <a:avLst/>
        </a:prstGeom>
      </xdr:spPr>
    </xdr:pic>
    <xdr:clientData/>
  </xdr:twoCellAnchor>
  <xdr:twoCellAnchor editAs="oneCell">
    <xdr:from>
      <xdr:col>8</xdr:col>
      <xdr:colOff>356308</xdr:colOff>
      <xdr:row>36</xdr:row>
      <xdr:rowOff>28222</xdr:rowOff>
    </xdr:from>
    <xdr:to>
      <xdr:col>9</xdr:col>
      <xdr:colOff>528657</xdr:colOff>
      <xdr:row>40</xdr:row>
      <xdr:rowOff>9877</xdr:rowOff>
    </xdr:to>
    <xdr:pic>
      <xdr:nvPicPr>
        <xdr:cNvPr id="22" name="Imagen 21">
          <a:extLst>
            <a:ext uri="{FF2B5EF4-FFF2-40B4-BE49-F238E27FC236}">
              <a16:creationId xmlns:a16="http://schemas.microsoft.com/office/drawing/2014/main" xmlns="" id="{B8B2FD3A-D574-4282-BFDE-ABBCAE4F06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563308" y="8043333"/>
          <a:ext cx="793238" cy="771877"/>
        </a:xfrm>
        <a:prstGeom prst="rect">
          <a:avLst/>
        </a:prstGeom>
      </xdr:spPr>
    </xdr:pic>
    <xdr:clientData/>
  </xdr:twoCellAnchor>
  <xdr:twoCellAnchor editAs="oneCell">
    <xdr:from>
      <xdr:col>9</xdr:col>
      <xdr:colOff>567972</xdr:colOff>
      <xdr:row>36</xdr:row>
      <xdr:rowOff>24694</xdr:rowOff>
    </xdr:from>
    <xdr:to>
      <xdr:col>10</xdr:col>
      <xdr:colOff>599016</xdr:colOff>
      <xdr:row>39</xdr:row>
      <xdr:rowOff>196849</xdr:rowOff>
    </xdr:to>
    <xdr:pic>
      <xdr:nvPicPr>
        <xdr:cNvPr id="27" name="Imagen 26">
          <a:extLst>
            <a:ext uri="{FF2B5EF4-FFF2-40B4-BE49-F238E27FC236}">
              <a16:creationId xmlns:a16="http://schemas.microsoft.com/office/drawing/2014/main" xmlns="" id="{F110594A-A4CB-41CB-8376-A4DF524A5C4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6438194" y="8039805"/>
          <a:ext cx="771877" cy="764822"/>
        </a:xfrm>
        <a:prstGeom prst="rect">
          <a:avLst/>
        </a:prstGeom>
      </xdr:spPr>
    </xdr:pic>
    <xdr:clientData/>
  </xdr:twoCellAnchor>
  <xdr:twoCellAnchor editAs="oneCell">
    <xdr:from>
      <xdr:col>11</xdr:col>
      <xdr:colOff>77609</xdr:colOff>
      <xdr:row>36</xdr:row>
      <xdr:rowOff>21166</xdr:rowOff>
    </xdr:from>
    <xdr:to>
      <xdr:col>12</xdr:col>
      <xdr:colOff>272343</xdr:colOff>
      <xdr:row>40</xdr:row>
      <xdr:rowOff>25400</xdr:rowOff>
    </xdr:to>
    <xdr:pic>
      <xdr:nvPicPr>
        <xdr:cNvPr id="28" name="Imagen 27">
          <a:extLst>
            <a:ext uri="{FF2B5EF4-FFF2-40B4-BE49-F238E27FC236}">
              <a16:creationId xmlns:a16="http://schemas.microsoft.com/office/drawing/2014/main" xmlns="" id="{40C8A040-6173-4D73-A6A7-8BFDE0B5C9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295442" y="8036277"/>
          <a:ext cx="801512" cy="794456"/>
        </a:xfrm>
        <a:prstGeom prst="rect">
          <a:avLst/>
        </a:prstGeom>
      </xdr:spPr>
    </xdr:pic>
    <xdr:clientData/>
  </xdr:twoCellAnchor>
  <xdr:twoCellAnchor editAs="oneCell">
    <xdr:from>
      <xdr:col>12</xdr:col>
      <xdr:colOff>338667</xdr:colOff>
      <xdr:row>36</xdr:row>
      <xdr:rowOff>14111</xdr:rowOff>
    </xdr:from>
    <xdr:to>
      <xdr:col>13</xdr:col>
      <xdr:colOff>512278</xdr:colOff>
      <xdr:row>40</xdr:row>
      <xdr:rowOff>13709</xdr:rowOff>
    </xdr:to>
    <xdr:pic>
      <xdr:nvPicPr>
        <xdr:cNvPr id="29" name="Imagen 28">
          <a:extLst>
            <a:ext uri="{FF2B5EF4-FFF2-40B4-BE49-F238E27FC236}">
              <a16:creationId xmlns:a16="http://schemas.microsoft.com/office/drawing/2014/main" xmlns="" id="{7EEC78A6-625C-4206-991E-60D45C7496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8163278" y="8029222"/>
          <a:ext cx="808611" cy="789820"/>
        </a:xfrm>
        <a:prstGeom prst="rect">
          <a:avLst/>
        </a:prstGeom>
      </xdr:spPr>
    </xdr:pic>
    <xdr:clientData/>
  </xdr:twoCellAnchor>
  <xdr:twoCellAnchor editAs="oneCell">
    <xdr:from>
      <xdr:col>13</xdr:col>
      <xdr:colOff>624417</xdr:colOff>
      <xdr:row>36</xdr:row>
      <xdr:rowOff>21166</xdr:rowOff>
    </xdr:from>
    <xdr:to>
      <xdr:col>15</xdr:col>
      <xdr:colOff>34663</xdr:colOff>
      <xdr:row>40</xdr:row>
      <xdr:rowOff>4011</xdr:rowOff>
    </xdr:to>
    <xdr:pic>
      <xdr:nvPicPr>
        <xdr:cNvPr id="30" name="Imagen 29">
          <a:extLst>
            <a:ext uri="{FF2B5EF4-FFF2-40B4-BE49-F238E27FC236}">
              <a16:creationId xmlns:a16="http://schemas.microsoft.com/office/drawing/2014/main" xmlns="" id="{2F72D150-8FD2-48C0-B775-4CD71EC9E40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9084028" y="8036277"/>
          <a:ext cx="793135" cy="773067"/>
        </a:xfrm>
        <a:prstGeom prst="rect">
          <a:avLst/>
        </a:prstGeom>
      </xdr:spPr>
    </xdr:pic>
    <xdr:clientData/>
  </xdr:twoCellAnchor>
  <xdr:twoCellAnchor editAs="oneCell">
    <xdr:from>
      <xdr:col>6</xdr:col>
      <xdr:colOff>81137</xdr:colOff>
      <xdr:row>36</xdr:row>
      <xdr:rowOff>16628</xdr:rowOff>
    </xdr:from>
    <xdr:to>
      <xdr:col>7</xdr:col>
      <xdr:colOff>218721</xdr:colOff>
      <xdr:row>40</xdr:row>
      <xdr:rowOff>2711</xdr:rowOff>
    </xdr:to>
    <xdr:pic>
      <xdr:nvPicPr>
        <xdr:cNvPr id="3" name="Imagen 2">
          <a:extLst>
            <a:ext uri="{FF2B5EF4-FFF2-40B4-BE49-F238E27FC236}">
              <a16:creationId xmlns:a16="http://schemas.microsoft.com/office/drawing/2014/main" xmlns="" id="{35B5939F-1BC3-4064-8655-B1B117B139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3799415" y="8031739"/>
          <a:ext cx="793750" cy="776305"/>
        </a:xfrm>
        <a:prstGeom prst="rect">
          <a:avLst/>
        </a:prstGeom>
      </xdr:spPr>
    </xdr:pic>
    <xdr:clientData/>
  </xdr:twoCellAnchor>
  <xdr:twoCellAnchor editAs="oneCell">
    <xdr:from>
      <xdr:col>7</xdr:col>
      <xdr:colOff>306917</xdr:colOff>
      <xdr:row>36</xdr:row>
      <xdr:rowOff>7056</xdr:rowOff>
    </xdr:from>
    <xdr:to>
      <xdr:col>8</xdr:col>
      <xdr:colOff>284676</xdr:colOff>
      <xdr:row>40</xdr:row>
      <xdr:rowOff>13296</xdr:rowOff>
    </xdr:to>
    <xdr:pic>
      <xdr:nvPicPr>
        <xdr:cNvPr id="7" name="Imagen 6">
          <a:extLst>
            <a:ext uri="{FF2B5EF4-FFF2-40B4-BE49-F238E27FC236}">
              <a16:creationId xmlns:a16="http://schemas.microsoft.com/office/drawing/2014/main" xmlns="" id="{FADA69D3-FA38-4FB0-9364-CC7F5CBBD0A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681361" y="8022167"/>
          <a:ext cx="810315" cy="796462"/>
        </a:xfrm>
        <a:prstGeom prst="rect">
          <a:avLst/>
        </a:prstGeom>
      </xdr:spPr>
    </xdr:pic>
    <xdr:clientData/>
  </xdr:twoCellAnchor>
  <xdr:twoCellAnchor editAs="oneCell">
    <xdr:from>
      <xdr:col>15</xdr:col>
      <xdr:colOff>116418</xdr:colOff>
      <xdr:row>36</xdr:row>
      <xdr:rowOff>30089</xdr:rowOff>
    </xdr:from>
    <xdr:to>
      <xdr:col>16</xdr:col>
      <xdr:colOff>197555</xdr:colOff>
      <xdr:row>40</xdr:row>
      <xdr:rowOff>7056</xdr:rowOff>
    </xdr:to>
    <xdr:pic>
      <xdr:nvPicPr>
        <xdr:cNvPr id="31" name="Imagen 30">
          <a:extLst>
            <a:ext uri="{FF2B5EF4-FFF2-40B4-BE49-F238E27FC236}">
              <a16:creationId xmlns:a16="http://schemas.microsoft.com/office/drawing/2014/main" xmlns="" id="{CF667364-935B-4BEC-8A64-FFC107AF6D4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9958918" y="8045200"/>
          <a:ext cx="786693" cy="767189"/>
        </a:xfrm>
        <a:prstGeom prst="rect">
          <a:avLst/>
        </a:prstGeom>
      </xdr:spPr>
    </xdr:pic>
    <xdr:clientData/>
  </xdr:twoCellAnchor>
  <xdr:twoCellAnchor editAs="oneCell">
    <xdr:from>
      <xdr:col>12</xdr:col>
      <xdr:colOff>395816</xdr:colOff>
      <xdr:row>20</xdr:row>
      <xdr:rowOff>79813</xdr:rowOff>
    </xdr:from>
    <xdr:to>
      <xdr:col>14</xdr:col>
      <xdr:colOff>301931</xdr:colOff>
      <xdr:row>27</xdr:row>
      <xdr:rowOff>42334</xdr:rowOff>
    </xdr:to>
    <xdr:pic>
      <xdr:nvPicPr>
        <xdr:cNvPr id="16" name="Imagen 15">
          <a:extLst>
            <a:ext uri="{FF2B5EF4-FFF2-40B4-BE49-F238E27FC236}">
              <a16:creationId xmlns:a16="http://schemas.microsoft.com/office/drawing/2014/main" xmlns="" id="{DB1F7137-A080-4396-83A7-190C1E4044F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7977716" y="5642413"/>
          <a:ext cx="1176115" cy="1296021"/>
        </a:xfrm>
        <a:prstGeom prst="rect">
          <a:avLst/>
        </a:prstGeom>
      </xdr:spPr>
    </xdr:pic>
    <xdr:clientData/>
  </xdr:twoCellAnchor>
  <xdr:twoCellAnchor editAs="oneCell">
    <xdr:from>
      <xdr:col>4</xdr:col>
      <xdr:colOff>381000</xdr:colOff>
      <xdr:row>36</xdr:row>
      <xdr:rowOff>10583</xdr:rowOff>
    </xdr:from>
    <xdr:to>
      <xdr:col>6</xdr:col>
      <xdr:colOff>595</xdr:colOff>
      <xdr:row>40</xdr:row>
      <xdr:rowOff>2711</xdr:rowOff>
    </xdr:to>
    <xdr:pic>
      <xdr:nvPicPr>
        <xdr:cNvPr id="18" name="Imagen 17">
          <a:extLst>
            <a:ext uri="{FF2B5EF4-FFF2-40B4-BE49-F238E27FC236}">
              <a16:creationId xmlns:a16="http://schemas.microsoft.com/office/drawing/2014/main" xmlns="" id="{7F6129EF-E183-469C-8D2A-04A6166B77A3}"/>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2910417" y="8191500"/>
          <a:ext cx="796461" cy="79646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13</xdr:col>
      <xdr:colOff>533400</xdr:colOff>
      <xdr:row>10</xdr:row>
      <xdr:rowOff>172570</xdr:rowOff>
    </xdr:from>
    <xdr:ext cx="5257800" cy="3791108"/>
    <xdr:pic>
      <xdr:nvPicPr>
        <xdr:cNvPr id="10" name="9 Imagen">
          <a:extLst>
            <a:ext uri="{FF2B5EF4-FFF2-40B4-BE49-F238E27FC236}">
              <a16:creationId xmlns:a16="http://schemas.microsoft.com/office/drawing/2014/main" xmlns="" id="{00000000-0008-0000-1D00-00000A000000}"/>
            </a:ext>
          </a:extLst>
        </xdr:cNvPr>
        <xdr:cNvPicPr>
          <a:picLocks noChangeAspect="1"/>
        </xdr:cNvPicPr>
      </xdr:nvPicPr>
      <xdr:blipFill>
        <a:blip xmlns:r="http://schemas.openxmlformats.org/officeDocument/2006/relationships" r:embed="rId1" cstate="print"/>
        <a:stretch>
          <a:fillRect/>
        </a:stretch>
      </xdr:blipFill>
      <xdr:spPr>
        <a:xfrm>
          <a:off x="8572500" y="3830170"/>
          <a:ext cx="5257800" cy="3791108"/>
        </a:xfrm>
        <a:prstGeom prst="rect">
          <a:avLst/>
        </a:prstGeom>
      </xdr:spPr>
    </xdr:pic>
    <xdr:clientData/>
  </xdr:oneCellAnchor>
  <xdr:oneCellAnchor>
    <xdr:from>
      <xdr:col>7</xdr:col>
      <xdr:colOff>143691</xdr:colOff>
      <xdr:row>15</xdr:row>
      <xdr:rowOff>45535</xdr:rowOff>
    </xdr:from>
    <xdr:ext cx="1439818" cy="937629"/>
    <xdr:sp macro="" textlink="">
      <xdr:nvSpPr>
        <xdr:cNvPr id="6" name="5 Rectángulo">
          <a:extLst>
            <a:ext uri="{FF2B5EF4-FFF2-40B4-BE49-F238E27FC236}">
              <a16:creationId xmlns:a16="http://schemas.microsoft.com/office/drawing/2014/main" xmlns="" id="{00000000-0008-0000-1D00-000006000000}"/>
            </a:ext>
          </a:extLst>
        </xdr:cNvPr>
        <xdr:cNvSpPr/>
      </xdr:nvSpPr>
      <xdr:spPr>
        <a:xfrm>
          <a:off x="4347391" y="4846135"/>
          <a:ext cx="1439818" cy="937629"/>
        </a:xfrm>
        <a:prstGeom prst="rect">
          <a:avLst/>
        </a:prstGeom>
        <a:noFill/>
      </xdr:spPr>
      <xdr:txBody>
        <a:bodyPr wrap="none" lIns="91440" tIns="45720" rIns="91440" bIns="45720">
          <a:spAutoFit/>
        </a:bodyPr>
        <a:lstStyle/>
        <a:p>
          <a:pPr algn="ctr"/>
          <a:r>
            <a:rPr lang="es-ES" sz="5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IP65</a:t>
          </a:r>
        </a:p>
      </xdr:txBody>
    </xdr:sp>
    <xdr:clientData/>
  </xdr:oneCellAnchor>
  <xdr:twoCellAnchor editAs="oneCell">
    <xdr:from>
      <xdr:col>0</xdr:col>
      <xdr:colOff>0</xdr:colOff>
      <xdr:row>0</xdr:row>
      <xdr:rowOff>0</xdr:rowOff>
    </xdr:from>
    <xdr:to>
      <xdr:col>5</xdr:col>
      <xdr:colOff>1058</xdr:colOff>
      <xdr:row>0</xdr:row>
      <xdr:rowOff>1079843</xdr:rowOff>
    </xdr:to>
    <xdr:pic>
      <xdr:nvPicPr>
        <xdr:cNvPr id="8" name="Imagen 7">
          <a:extLst>
            <a:ext uri="{FF2B5EF4-FFF2-40B4-BE49-F238E27FC236}">
              <a16:creationId xmlns:a16="http://schemas.microsoft.com/office/drawing/2014/main" xmlns="" id="{E33332FE-9E13-4051-BB22-F690B662D8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4</xdr:col>
      <xdr:colOff>315385</xdr:colOff>
      <xdr:row>28</xdr:row>
      <xdr:rowOff>30042</xdr:rowOff>
    </xdr:from>
    <xdr:to>
      <xdr:col>5</xdr:col>
      <xdr:colOff>563033</xdr:colOff>
      <xdr:row>33</xdr:row>
      <xdr:rowOff>40590</xdr:rowOff>
    </xdr:to>
    <xdr:pic>
      <xdr:nvPicPr>
        <xdr:cNvPr id="3" name="Imagen 2">
          <a:extLst>
            <a:ext uri="{FF2B5EF4-FFF2-40B4-BE49-F238E27FC236}">
              <a16:creationId xmlns:a16="http://schemas.microsoft.com/office/drawing/2014/main" xmlns="" id="{C6258BC7-5353-4366-9D49-1C7B3068A6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2626785" y="7510342"/>
          <a:ext cx="908048" cy="988448"/>
        </a:xfrm>
        <a:prstGeom prst="rect">
          <a:avLst/>
        </a:prstGeom>
      </xdr:spPr>
    </xdr:pic>
    <xdr:clientData/>
  </xdr:twoCellAnchor>
  <xdr:twoCellAnchor editAs="oneCell">
    <xdr:from>
      <xdr:col>5</xdr:col>
      <xdr:colOff>612775</xdr:colOff>
      <xdr:row>28</xdr:row>
      <xdr:rowOff>14815</xdr:rowOff>
    </xdr:from>
    <xdr:to>
      <xdr:col>9</xdr:col>
      <xdr:colOff>166754</xdr:colOff>
      <xdr:row>33</xdr:row>
      <xdr:rowOff>42707</xdr:rowOff>
    </xdr:to>
    <xdr:pic>
      <xdr:nvPicPr>
        <xdr:cNvPr id="7" name="Imagen 6">
          <a:extLst>
            <a:ext uri="{FF2B5EF4-FFF2-40B4-BE49-F238E27FC236}">
              <a16:creationId xmlns:a16="http://schemas.microsoft.com/office/drawing/2014/main" xmlns="" id="{447DCD1D-E889-4D78-8781-79B8E8B6D0A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584575" y="7495115"/>
          <a:ext cx="938279" cy="1005792"/>
        </a:xfrm>
        <a:prstGeom prst="rect">
          <a:avLst/>
        </a:prstGeom>
      </xdr:spPr>
    </xdr:pic>
    <xdr:clientData/>
  </xdr:twoCellAnchor>
  <xdr:twoCellAnchor editAs="oneCell">
    <xdr:from>
      <xdr:col>9</xdr:col>
      <xdr:colOff>215901</xdr:colOff>
      <xdr:row>28</xdr:row>
      <xdr:rowOff>38694</xdr:rowOff>
    </xdr:from>
    <xdr:to>
      <xdr:col>10</xdr:col>
      <xdr:colOff>452966</xdr:colOff>
      <xdr:row>33</xdr:row>
      <xdr:rowOff>42706</xdr:rowOff>
    </xdr:to>
    <xdr:pic>
      <xdr:nvPicPr>
        <xdr:cNvPr id="13" name="Imagen 12">
          <a:extLst>
            <a:ext uri="{FF2B5EF4-FFF2-40B4-BE49-F238E27FC236}">
              <a16:creationId xmlns:a16="http://schemas.microsoft.com/office/drawing/2014/main" xmlns="" id="{3808FC50-28AD-4F5F-AB51-2E56EFDB5D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143501" y="7518994"/>
          <a:ext cx="897465" cy="98191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406400</xdr:colOff>
      <xdr:row>17</xdr:row>
      <xdr:rowOff>63500</xdr:rowOff>
    </xdr:from>
    <xdr:to>
      <xdr:col>14</xdr:col>
      <xdr:colOff>453857</xdr:colOff>
      <xdr:row>20</xdr:row>
      <xdr:rowOff>88900</xdr:rowOff>
    </xdr:to>
    <xdr:pic>
      <xdr:nvPicPr>
        <xdr:cNvPr id="5" name="4 Imagen">
          <a:extLst>
            <a:ext uri="{FF2B5EF4-FFF2-40B4-BE49-F238E27FC236}">
              <a16:creationId xmlns:a16="http://schemas.microsoft.com/office/drawing/2014/main" xmlns="" id="{00000000-0008-0000-0F00-000005000000}"/>
            </a:ext>
          </a:extLst>
        </xdr:cNvPr>
        <xdr:cNvPicPr>
          <a:picLocks noChangeAspect="1"/>
        </xdr:cNvPicPr>
      </xdr:nvPicPr>
      <xdr:blipFill>
        <a:blip xmlns:r="http://schemas.openxmlformats.org/officeDocument/2006/relationships" r:embed="rId1" cstate="print"/>
        <a:stretch>
          <a:fillRect/>
        </a:stretch>
      </xdr:blipFill>
      <xdr:spPr>
        <a:xfrm>
          <a:off x="5511800" y="5334000"/>
          <a:ext cx="1368257" cy="711200"/>
        </a:xfrm>
        <a:prstGeom prst="rect">
          <a:avLst/>
        </a:prstGeom>
      </xdr:spPr>
    </xdr:pic>
    <xdr:clientData/>
  </xdr:twoCellAnchor>
  <xdr:twoCellAnchor editAs="oneCell">
    <xdr:from>
      <xdr:col>12</xdr:col>
      <xdr:colOff>36512</xdr:colOff>
      <xdr:row>21</xdr:row>
      <xdr:rowOff>53975</xdr:rowOff>
    </xdr:from>
    <xdr:to>
      <xdr:col>15</xdr:col>
      <xdr:colOff>293687</xdr:colOff>
      <xdr:row>28</xdr:row>
      <xdr:rowOff>78454</xdr:rowOff>
    </xdr:to>
    <xdr:pic>
      <xdr:nvPicPr>
        <xdr:cNvPr id="8" name="7 Imagen">
          <a:extLst>
            <a:ext uri="{FF2B5EF4-FFF2-40B4-BE49-F238E27FC236}">
              <a16:creationId xmlns:a16="http://schemas.microsoft.com/office/drawing/2014/main" xmlns="" id="{00000000-0008-0000-0F00-000008000000}"/>
            </a:ext>
          </a:extLst>
        </xdr:cNvPr>
        <xdr:cNvPicPr>
          <a:picLocks noChangeAspect="1"/>
        </xdr:cNvPicPr>
      </xdr:nvPicPr>
      <xdr:blipFill>
        <a:blip xmlns:r="http://schemas.openxmlformats.org/officeDocument/2006/relationships" r:embed="rId2" cstate="print"/>
        <a:stretch>
          <a:fillRect/>
        </a:stretch>
      </xdr:blipFill>
      <xdr:spPr>
        <a:xfrm>
          <a:off x="5141912" y="6238875"/>
          <a:ext cx="2238375" cy="1624679"/>
        </a:xfrm>
        <a:prstGeom prst="rect">
          <a:avLst/>
        </a:prstGeom>
        <a:ln w="12700">
          <a:noFill/>
        </a:ln>
      </xdr:spPr>
    </xdr:pic>
    <xdr:clientData/>
  </xdr:twoCellAnchor>
  <xdr:twoCellAnchor editAs="oneCell">
    <xdr:from>
      <xdr:col>16</xdr:col>
      <xdr:colOff>420687</xdr:colOff>
      <xdr:row>6</xdr:row>
      <xdr:rowOff>227012</xdr:rowOff>
    </xdr:from>
    <xdr:to>
      <xdr:col>21</xdr:col>
      <xdr:colOff>3901</xdr:colOff>
      <xdr:row>23</xdr:row>
      <xdr:rowOff>50800</xdr:rowOff>
    </xdr:to>
    <xdr:pic>
      <xdr:nvPicPr>
        <xdr:cNvPr id="6" name="5 Imagen">
          <a:extLst>
            <a:ext uri="{FF2B5EF4-FFF2-40B4-BE49-F238E27FC236}">
              <a16:creationId xmlns:a16="http://schemas.microsoft.com/office/drawing/2014/main" xmlns="" id="{00000000-0008-0000-0F00-000006000000}"/>
            </a:ext>
          </a:extLst>
        </xdr:cNvPr>
        <xdr:cNvPicPr>
          <a:picLocks noChangeAspect="1"/>
        </xdr:cNvPicPr>
      </xdr:nvPicPr>
      <xdr:blipFill>
        <a:blip xmlns:r="http://schemas.openxmlformats.org/officeDocument/2006/relationships" r:embed="rId3" cstate="print"/>
        <a:stretch>
          <a:fillRect/>
        </a:stretch>
      </xdr:blipFill>
      <xdr:spPr>
        <a:xfrm>
          <a:off x="10993437" y="2901950"/>
          <a:ext cx="2996339" cy="3702050"/>
        </a:xfrm>
        <a:prstGeom prst="rect">
          <a:avLst/>
        </a:prstGeom>
      </xdr:spPr>
    </xdr:pic>
    <xdr:clientData/>
  </xdr:twoCellAnchor>
  <xdr:twoCellAnchor editAs="oneCell">
    <xdr:from>
      <xdr:col>7</xdr:col>
      <xdr:colOff>57150</xdr:colOff>
      <xdr:row>7</xdr:row>
      <xdr:rowOff>25400</xdr:rowOff>
    </xdr:from>
    <xdr:to>
      <xdr:col>15</xdr:col>
      <xdr:colOff>450460</xdr:colOff>
      <xdr:row>16</xdr:row>
      <xdr:rowOff>98162</xdr:rowOff>
    </xdr:to>
    <xdr:pic>
      <xdr:nvPicPr>
        <xdr:cNvPr id="7" name="6 Imagen">
          <a:extLst>
            <a:ext uri="{FF2B5EF4-FFF2-40B4-BE49-F238E27FC236}">
              <a16:creationId xmlns:a16="http://schemas.microsoft.com/office/drawing/2014/main" xmlns="" id="{00000000-0008-0000-0F00-000007000000}"/>
            </a:ext>
          </a:extLst>
        </xdr:cNvPr>
        <xdr:cNvPicPr>
          <a:picLocks noChangeAspect="1"/>
        </xdr:cNvPicPr>
      </xdr:nvPicPr>
      <xdr:blipFill>
        <a:blip xmlns:r="http://schemas.openxmlformats.org/officeDocument/2006/relationships" r:embed="rId4" cstate="print"/>
        <a:stretch>
          <a:fillRect/>
        </a:stretch>
      </xdr:blipFill>
      <xdr:spPr>
        <a:xfrm>
          <a:off x="4349750" y="3035300"/>
          <a:ext cx="3187310" cy="2104762"/>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0" name="Imagen 9">
          <a:extLst>
            <a:ext uri="{FF2B5EF4-FFF2-40B4-BE49-F238E27FC236}">
              <a16:creationId xmlns:a16="http://schemas.microsoft.com/office/drawing/2014/main" xmlns="" id="{80E5D056-A1C1-4491-A673-C149A5A904E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6</xdr:col>
      <xdr:colOff>127000</xdr:colOff>
      <xdr:row>17</xdr:row>
      <xdr:rowOff>139700</xdr:rowOff>
    </xdr:from>
    <xdr:to>
      <xdr:col>11</xdr:col>
      <xdr:colOff>161319</xdr:colOff>
      <xdr:row>21</xdr:row>
      <xdr:rowOff>86229</xdr:rowOff>
    </xdr:to>
    <xdr:pic>
      <xdr:nvPicPr>
        <xdr:cNvPr id="11" name="Imagen 10">
          <a:extLst>
            <a:ext uri="{FF2B5EF4-FFF2-40B4-BE49-F238E27FC236}">
              <a16:creationId xmlns:a16="http://schemas.microsoft.com/office/drawing/2014/main" xmlns="" id="{7EB4B52C-D3CA-455B-8610-4642C461A58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3759200" y="5410200"/>
          <a:ext cx="847119" cy="860929"/>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191958</xdr:colOff>
      <xdr:row>0</xdr:row>
      <xdr:rowOff>141091</xdr:rowOff>
    </xdr:from>
    <xdr:to>
      <xdr:col>22</xdr:col>
      <xdr:colOff>28731</xdr:colOff>
      <xdr:row>10</xdr:row>
      <xdr:rowOff>114300</xdr:rowOff>
    </xdr:to>
    <xdr:pic>
      <xdr:nvPicPr>
        <xdr:cNvPr id="5" name="4 Imagen">
          <a:extLst>
            <a:ext uri="{FF2B5EF4-FFF2-40B4-BE49-F238E27FC236}">
              <a16:creationId xmlns:a16="http://schemas.microsoft.com/office/drawing/2014/main" xmlns="" id="{00000000-0008-0000-1100-000005000000}"/>
            </a:ext>
          </a:extLst>
        </xdr:cNvPr>
        <xdr:cNvPicPr>
          <a:picLocks noChangeAspect="1"/>
        </xdr:cNvPicPr>
      </xdr:nvPicPr>
      <xdr:blipFill>
        <a:blip xmlns:r="http://schemas.openxmlformats.org/officeDocument/2006/relationships" r:embed="rId1" cstate="print"/>
        <a:stretch>
          <a:fillRect/>
        </a:stretch>
      </xdr:blipFill>
      <xdr:spPr>
        <a:xfrm>
          <a:off x="11748958" y="141091"/>
          <a:ext cx="2478373" cy="3707009"/>
        </a:xfrm>
        <a:prstGeom prst="rect">
          <a:avLst/>
        </a:prstGeom>
      </xdr:spPr>
    </xdr:pic>
    <xdr:clientData/>
  </xdr:twoCellAnchor>
  <xdr:twoCellAnchor editAs="oneCell">
    <xdr:from>
      <xdr:col>17</xdr:col>
      <xdr:colOff>250346</xdr:colOff>
      <xdr:row>12</xdr:row>
      <xdr:rowOff>1302523</xdr:rowOff>
    </xdr:from>
    <xdr:to>
      <xdr:col>21</xdr:col>
      <xdr:colOff>633778</xdr:colOff>
      <xdr:row>24</xdr:row>
      <xdr:rowOff>187325</xdr:rowOff>
    </xdr:to>
    <xdr:pic>
      <xdr:nvPicPr>
        <xdr:cNvPr id="6" name="5 Imagen">
          <a:extLst>
            <a:ext uri="{FF2B5EF4-FFF2-40B4-BE49-F238E27FC236}">
              <a16:creationId xmlns:a16="http://schemas.microsoft.com/office/drawing/2014/main" xmlns="" id="{00000000-0008-0000-1100-000006000000}"/>
            </a:ext>
          </a:extLst>
        </xdr:cNvPr>
        <xdr:cNvPicPr>
          <a:picLocks noChangeAspect="1"/>
        </xdr:cNvPicPr>
      </xdr:nvPicPr>
      <xdr:blipFill>
        <a:blip xmlns:r="http://schemas.openxmlformats.org/officeDocument/2006/relationships" r:embed="rId2" cstate="print"/>
        <a:stretch>
          <a:fillRect/>
        </a:stretch>
      </xdr:blipFill>
      <xdr:spPr>
        <a:xfrm>
          <a:off x="10931046" y="6179323"/>
          <a:ext cx="2974232" cy="3025002"/>
        </a:xfrm>
        <a:prstGeom prst="rect">
          <a:avLst/>
        </a:prstGeom>
      </xdr:spPr>
    </xdr:pic>
    <xdr:clientData/>
  </xdr:twoCellAnchor>
  <xdr:twoCellAnchor editAs="oneCell">
    <xdr:from>
      <xdr:col>14</xdr:col>
      <xdr:colOff>609600</xdr:colOff>
      <xdr:row>15</xdr:row>
      <xdr:rowOff>152400</xdr:rowOff>
    </xdr:from>
    <xdr:to>
      <xdr:col>15</xdr:col>
      <xdr:colOff>266700</xdr:colOff>
      <xdr:row>16</xdr:row>
      <xdr:rowOff>76200</xdr:rowOff>
    </xdr:to>
    <xdr:sp macro="" textlink="">
      <xdr:nvSpPr>
        <xdr:cNvPr id="29697" name="AutoShape 1" descr="Resultado de imagen de bandera de islandia">
          <a:extLst>
            <a:ext uri="{FF2B5EF4-FFF2-40B4-BE49-F238E27FC236}">
              <a16:creationId xmlns:a16="http://schemas.microsoft.com/office/drawing/2014/main" xmlns="" id="{00000000-0008-0000-1100-000001740000}"/>
            </a:ext>
          </a:extLst>
        </xdr:cNvPr>
        <xdr:cNvSpPr>
          <a:spLocks noChangeAspect="1" noChangeArrowheads="1"/>
        </xdr:cNvSpPr>
      </xdr:nvSpPr>
      <xdr:spPr bwMode="auto">
        <a:xfrm>
          <a:off x="7210425" y="701992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22</xdr:col>
      <xdr:colOff>0</xdr:colOff>
      <xdr:row>6</xdr:row>
      <xdr:rowOff>0</xdr:rowOff>
    </xdr:from>
    <xdr:to>
      <xdr:col>23</xdr:col>
      <xdr:colOff>25400</xdr:colOff>
      <xdr:row>7</xdr:row>
      <xdr:rowOff>76200</xdr:rowOff>
    </xdr:to>
    <xdr:sp macro="" textlink="">
      <xdr:nvSpPr>
        <xdr:cNvPr id="29698" name="AutoShape 2" descr="Resultado de imagen de bandera de dinamarca">
          <a:extLst>
            <a:ext uri="{FF2B5EF4-FFF2-40B4-BE49-F238E27FC236}">
              <a16:creationId xmlns:a16="http://schemas.microsoft.com/office/drawing/2014/main" xmlns="" id="{00000000-0008-0000-1100-000002740000}"/>
            </a:ext>
          </a:extLst>
        </xdr:cNvPr>
        <xdr:cNvSpPr>
          <a:spLocks noChangeAspect="1" noChangeArrowheads="1"/>
        </xdr:cNvSpPr>
      </xdr:nvSpPr>
      <xdr:spPr bwMode="auto">
        <a:xfrm>
          <a:off x="9486900" y="2733675"/>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5</xdr:col>
      <xdr:colOff>152400</xdr:colOff>
      <xdr:row>5</xdr:row>
      <xdr:rowOff>25400</xdr:rowOff>
    </xdr:from>
    <xdr:to>
      <xdr:col>7</xdr:col>
      <xdr:colOff>381000</xdr:colOff>
      <xdr:row>10</xdr:row>
      <xdr:rowOff>34260</xdr:rowOff>
    </xdr:to>
    <xdr:pic>
      <xdr:nvPicPr>
        <xdr:cNvPr id="9" name="8 Imagen">
          <a:extLst>
            <a:ext uri="{FF2B5EF4-FFF2-40B4-BE49-F238E27FC236}">
              <a16:creationId xmlns:a16="http://schemas.microsoft.com/office/drawing/2014/main" xmlns="" id="{00000000-0008-0000-1100-000009000000}"/>
            </a:ext>
          </a:extLst>
        </xdr:cNvPr>
        <xdr:cNvPicPr>
          <a:picLocks noChangeAspect="1"/>
        </xdr:cNvPicPr>
      </xdr:nvPicPr>
      <xdr:blipFill>
        <a:blip xmlns:r="http://schemas.openxmlformats.org/officeDocument/2006/relationships" r:embed="rId3" cstate="print"/>
        <a:stretch>
          <a:fillRect/>
        </a:stretch>
      </xdr:blipFill>
      <xdr:spPr>
        <a:xfrm>
          <a:off x="3060700" y="2235200"/>
          <a:ext cx="1524000" cy="1151860"/>
        </a:xfrm>
        <a:prstGeom prst="rect">
          <a:avLst/>
        </a:prstGeom>
      </xdr:spPr>
    </xdr:pic>
    <xdr:clientData/>
  </xdr:twoCellAnchor>
  <xdr:twoCellAnchor editAs="oneCell">
    <xdr:from>
      <xdr:col>6</xdr:col>
      <xdr:colOff>311150</xdr:colOff>
      <xdr:row>5</xdr:row>
      <xdr:rowOff>146049</xdr:rowOff>
    </xdr:from>
    <xdr:to>
      <xdr:col>8</xdr:col>
      <xdr:colOff>643512</xdr:colOff>
      <xdr:row>10</xdr:row>
      <xdr:rowOff>185188</xdr:rowOff>
    </xdr:to>
    <xdr:pic>
      <xdr:nvPicPr>
        <xdr:cNvPr id="19" name="18 Imagen">
          <a:extLst>
            <a:ext uri="{FF2B5EF4-FFF2-40B4-BE49-F238E27FC236}">
              <a16:creationId xmlns:a16="http://schemas.microsoft.com/office/drawing/2014/main" xmlns="" id="{00000000-0008-0000-1100-000013000000}"/>
            </a:ext>
          </a:extLst>
        </xdr:cNvPr>
        <xdr:cNvPicPr>
          <a:picLocks noChangeAspect="1"/>
        </xdr:cNvPicPr>
      </xdr:nvPicPr>
      <xdr:blipFill>
        <a:blip xmlns:r="http://schemas.openxmlformats.org/officeDocument/2006/relationships" r:embed="rId4" cstate="print"/>
        <a:stretch>
          <a:fillRect/>
        </a:stretch>
      </xdr:blipFill>
      <xdr:spPr>
        <a:xfrm>
          <a:off x="3867150" y="2355849"/>
          <a:ext cx="1627762" cy="1182139"/>
        </a:xfrm>
        <a:prstGeom prst="rect">
          <a:avLst/>
        </a:prstGeom>
      </xdr:spPr>
    </xdr:pic>
    <xdr:clientData/>
  </xdr:twoCellAnchor>
  <xdr:twoCellAnchor editAs="oneCell">
    <xdr:from>
      <xdr:col>7</xdr:col>
      <xdr:colOff>612774</xdr:colOff>
      <xdr:row>6</xdr:row>
      <xdr:rowOff>0</xdr:rowOff>
    </xdr:from>
    <xdr:to>
      <xdr:col>10</xdr:col>
      <xdr:colOff>452854</xdr:colOff>
      <xdr:row>11</xdr:row>
      <xdr:rowOff>43625</xdr:rowOff>
    </xdr:to>
    <xdr:pic>
      <xdr:nvPicPr>
        <xdr:cNvPr id="23" name="22 Imagen">
          <a:extLst>
            <a:ext uri="{FF2B5EF4-FFF2-40B4-BE49-F238E27FC236}">
              <a16:creationId xmlns:a16="http://schemas.microsoft.com/office/drawing/2014/main" xmlns="" id="{00000000-0008-0000-1100-000017000000}"/>
            </a:ext>
          </a:extLst>
        </xdr:cNvPr>
        <xdr:cNvPicPr>
          <a:picLocks noChangeAspect="1"/>
        </xdr:cNvPicPr>
      </xdr:nvPicPr>
      <xdr:blipFill>
        <a:blip xmlns:r="http://schemas.openxmlformats.org/officeDocument/2006/relationships" r:embed="rId5" cstate="print"/>
        <a:stretch>
          <a:fillRect/>
        </a:stretch>
      </xdr:blipFill>
      <xdr:spPr>
        <a:xfrm>
          <a:off x="4816474" y="2600325"/>
          <a:ext cx="1783180" cy="1186625"/>
        </a:xfrm>
        <a:prstGeom prst="rect">
          <a:avLst/>
        </a:prstGeom>
      </xdr:spPr>
    </xdr:pic>
    <xdr:clientData/>
  </xdr:twoCellAnchor>
  <xdr:twoCellAnchor editAs="oneCell">
    <xdr:from>
      <xdr:col>9</xdr:col>
      <xdr:colOff>244475</xdr:colOff>
      <xdr:row>6</xdr:row>
      <xdr:rowOff>0</xdr:rowOff>
    </xdr:from>
    <xdr:to>
      <xdr:col>12</xdr:col>
      <xdr:colOff>175865</xdr:colOff>
      <xdr:row>10</xdr:row>
      <xdr:rowOff>212726</xdr:rowOff>
    </xdr:to>
    <xdr:pic>
      <xdr:nvPicPr>
        <xdr:cNvPr id="24" name="23 Imagen">
          <a:extLst>
            <a:ext uri="{FF2B5EF4-FFF2-40B4-BE49-F238E27FC236}">
              <a16:creationId xmlns:a16="http://schemas.microsoft.com/office/drawing/2014/main" xmlns="" id="{00000000-0008-0000-1100-000018000000}"/>
            </a:ext>
          </a:extLst>
        </xdr:cNvPr>
        <xdr:cNvPicPr>
          <a:picLocks noChangeAspect="1"/>
        </xdr:cNvPicPr>
      </xdr:nvPicPr>
      <xdr:blipFill>
        <a:blip xmlns:r="http://schemas.openxmlformats.org/officeDocument/2006/relationships" r:embed="rId6" cstate="print"/>
        <a:stretch>
          <a:fillRect/>
        </a:stretch>
      </xdr:blipFill>
      <xdr:spPr>
        <a:xfrm>
          <a:off x="5743575" y="3267074"/>
          <a:ext cx="1874490" cy="1127126"/>
        </a:xfrm>
        <a:prstGeom prst="rect">
          <a:avLst/>
        </a:prstGeom>
      </xdr:spPr>
    </xdr:pic>
    <xdr:clientData/>
  </xdr:twoCellAnchor>
  <xdr:twoCellAnchor editAs="oneCell">
    <xdr:from>
      <xdr:col>7</xdr:col>
      <xdr:colOff>330200</xdr:colOff>
      <xdr:row>17</xdr:row>
      <xdr:rowOff>152400</xdr:rowOff>
    </xdr:from>
    <xdr:to>
      <xdr:col>9</xdr:col>
      <xdr:colOff>558800</xdr:colOff>
      <xdr:row>22</xdr:row>
      <xdr:rowOff>161260</xdr:rowOff>
    </xdr:to>
    <xdr:pic>
      <xdr:nvPicPr>
        <xdr:cNvPr id="16" name="15 Imagen">
          <a:extLst>
            <a:ext uri="{FF2B5EF4-FFF2-40B4-BE49-F238E27FC236}">
              <a16:creationId xmlns:a16="http://schemas.microsoft.com/office/drawing/2014/main" xmlns="" id="{00000000-0008-0000-1100-000010000000}"/>
            </a:ext>
          </a:extLst>
        </xdr:cNvPr>
        <xdr:cNvPicPr>
          <a:picLocks noChangeAspect="1"/>
        </xdr:cNvPicPr>
      </xdr:nvPicPr>
      <xdr:blipFill>
        <a:blip xmlns:r="http://schemas.openxmlformats.org/officeDocument/2006/relationships" r:embed="rId3" cstate="print"/>
        <a:stretch>
          <a:fillRect/>
        </a:stretch>
      </xdr:blipFill>
      <xdr:spPr>
        <a:xfrm>
          <a:off x="4622800" y="7340600"/>
          <a:ext cx="1549400" cy="1151860"/>
        </a:xfrm>
        <a:prstGeom prst="rect">
          <a:avLst/>
        </a:prstGeom>
      </xdr:spPr>
    </xdr:pic>
    <xdr:clientData/>
  </xdr:twoCellAnchor>
  <xdr:twoCellAnchor editAs="oneCell">
    <xdr:from>
      <xdr:col>9</xdr:col>
      <xdr:colOff>234950</xdr:colOff>
      <xdr:row>16</xdr:row>
      <xdr:rowOff>171449</xdr:rowOff>
    </xdr:from>
    <xdr:to>
      <xdr:col>11</xdr:col>
      <xdr:colOff>567312</xdr:colOff>
      <xdr:row>21</xdr:row>
      <xdr:rowOff>210588</xdr:rowOff>
    </xdr:to>
    <xdr:pic>
      <xdr:nvPicPr>
        <xdr:cNvPr id="17" name="16 Imagen">
          <a:extLst>
            <a:ext uri="{FF2B5EF4-FFF2-40B4-BE49-F238E27FC236}">
              <a16:creationId xmlns:a16="http://schemas.microsoft.com/office/drawing/2014/main" xmlns="" id="{00000000-0008-0000-1100-000011000000}"/>
            </a:ext>
          </a:extLst>
        </xdr:cNvPr>
        <xdr:cNvPicPr>
          <a:picLocks noChangeAspect="1"/>
        </xdr:cNvPicPr>
      </xdr:nvPicPr>
      <xdr:blipFill>
        <a:blip xmlns:r="http://schemas.openxmlformats.org/officeDocument/2006/relationships" r:embed="rId4" cstate="print"/>
        <a:stretch>
          <a:fillRect/>
        </a:stretch>
      </xdr:blipFill>
      <xdr:spPr>
        <a:xfrm>
          <a:off x="5848350" y="7131049"/>
          <a:ext cx="1653162" cy="1182139"/>
        </a:xfrm>
        <a:prstGeom prst="rect">
          <a:avLst/>
        </a:prstGeom>
      </xdr:spPr>
    </xdr:pic>
    <xdr:clientData/>
  </xdr:twoCellAnchor>
  <xdr:twoCellAnchor editAs="oneCell">
    <xdr:from>
      <xdr:col>11</xdr:col>
      <xdr:colOff>320674</xdr:colOff>
      <xdr:row>17</xdr:row>
      <xdr:rowOff>111125</xdr:rowOff>
    </xdr:from>
    <xdr:to>
      <xdr:col>14</xdr:col>
      <xdr:colOff>160754</xdr:colOff>
      <xdr:row>22</xdr:row>
      <xdr:rowOff>154750</xdr:rowOff>
    </xdr:to>
    <xdr:pic>
      <xdr:nvPicPr>
        <xdr:cNvPr id="18" name="17 Imagen">
          <a:extLst>
            <a:ext uri="{FF2B5EF4-FFF2-40B4-BE49-F238E27FC236}">
              <a16:creationId xmlns:a16="http://schemas.microsoft.com/office/drawing/2014/main" xmlns="" id="{00000000-0008-0000-1100-000012000000}"/>
            </a:ext>
          </a:extLst>
        </xdr:cNvPr>
        <xdr:cNvPicPr>
          <a:picLocks noChangeAspect="1"/>
        </xdr:cNvPicPr>
      </xdr:nvPicPr>
      <xdr:blipFill>
        <a:blip xmlns:r="http://schemas.openxmlformats.org/officeDocument/2006/relationships" r:embed="rId5" cstate="print"/>
        <a:stretch>
          <a:fillRect/>
        </a:stretch>
      </xdr:blipFill>
      <xdr:spPr>
        <a:xfrm>
          <a:off x="7254874" y="7299325"/>
          <a:ext cx="1821280" cy="1186625"/>
        </a:xfrm>
        <a:prstGeom prst="rect">
          <a:avLst/>
        </a:prstGeom>
      </xdr:spPr>
    </xdr:pic>
    <xdr:clientData/>
  </xdr:twoCellAnchor>
  <xdr:twoCellAnchor editAs="oneCell">
    <xdr:from>
      <xdr:col>13</xdr:col>
      <xdr:colOff>307975</xdr:colOff>
      <xdr:row>19</xdr:row>
      <xdr:rowOff>28574</xdr:rowOff>
    </xdr:from>
    <xdr:to>
      <xdr:col>16</xdr:col>
      <xdr:colOff>239365</xdr:colOff>
      <xdr:row>24</xdr:row>
      <xdr:rowOff>12700</xdr:rowOff>
    </xdr:to>
    <xdr:pic>
      <xdr:nvPicPr>
        <xdr:cNvPr id="20" name="19 Imagen">
          <a:extLst>
            <a:ext uri="{FF2B5EF4-FFF2-40B4-BE49-F238E27FC236}">
              <a16:creationId xmlns:a16="http://schemas.microsoft.com/office/drawing/2014/main" xmlns="" id="{00000000-0008-0000-1100-000014000000}"/>
            </a:ext>
          </a:extLst>
        </xdr:cNvPr>
        <xdr:cNvPicPr>
          <a:picLocks noChangeAspect="1"/>
        </xdr:cNvPicPr>
      </xdr:nvPicPr>
      <xdr:blipFill>
        <a:blip xmlns:r="http://schemas.openxmlformats.org/officeDocument/2006/relationships" r:embed="rId6" cstate="print"/>
        <a:stretch>
          <a:fillRect/>
        </a:stretch>
      </xdr:blipFill>
      <xdr:spPr>
        <a:xfrm>
          <a:off x="8562975" y="7673974"/>
          <a:ext cx="1912590" cy="1127126"/>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5" name="Imagen 14">
          <a:extLst>
            <a:ext uri="{FF2B5EF4-FFF2-40B4-BE49-F238E27FC236}">
              <a16:creationId xmlns:a16="http://schemas.microsoft.com/office/drawing/2014/main" xmlns="" id="{A1689938-7D9E-4039-B996-A3F0E89CF01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12</xdr:col>
      <xdr:colOff>241279</xdr:colOff>
      <xdr:row>12</xdr:row>
      <xdr:rowOff>67673</xdr:rowOff>
    </xdr:from>
    <xdr:to>
      <xdr:col>16</xdr:col>
      <xdr:colOff>270319</xdr:colOff>
      <xdr:row>24</xdr:row>
      <xdr:rowOff>119717</xdr:rowOff>
    </xdr:to>
    <xdr:pic>
      <xdr:nvPicPr>
        <xdr:cNvPr id="5" name="4 Imagen">
          <a:extLst>
            <a:ext uri="{FF2B5EF4-FFF2-40B4-BE49-F238E27FC236}">
              <a16:creationId xmlns:a16="http://schemas.microsoft.com/office/drawing/2014/main" xmlns="" id="{00000000-0008-0000-1900-000005000000}"/>
            </a:ext>
          </a:extLst>
        </xdr:cNvPr>
        <xdr:cNvPicPr>
          <a:picLocks noChangeAspect="1"/>
        </xdr:cNvPicPr>
      </xdr:nvPicPr>
      <xdr:blipFill>
        <a:blip xmlns:r="http://schemas.openxmlformats.org/officeDocument/2006/relationships" r:embed="rId1" cstate="print"/>
        <a:stretch>
          <a:fillRect/>
        </a:stretch>
      </xdr:blipFill>
      <xdr:spPr>
        <a:xfrm>
          <a:off x="8127979" y="4195173"/>
          <a:ext cx="2772240" cy="2769844"/>
        </a:xfrm>
        <a:prstGeom prst="rect">
          <a:avLst/>
        </a:prstGeom>
      </xdr:spPr>
    </xdr:pic>
    <xdr:clientData/>
  </xdr:twoCellAnchor>
  <xdr:twoCellAnchor editAs="oneCell">
    <xdr:from>
      <xdr:col>16</xdr:col>
      <xdr:colOff>399993</xdr:colOff>
      <xdr:row>12</xdr:row>
      <xdr:rowOff>76202</xdr:rowOff>
    </xdr:from>
    <xdr:to>
      <xdr:col>21</xdr:col>
      <xdr:colOff>181325</xdr:colOff>
      <xdr:row>28</xdr:row>
      <xdr:rowOff>101600</xdr:rowOff>
    </xdr:to>
    <xdr:pic>
      <xdr:nvPicPr>
        <xdr:cNvPr id="7" name="6 Imagen">
          <a:extLst>
            <a:ext uri="{FF2B5EF4-FFF2-40B4-BE49-F238E27FC236}">
              <a16:creationId xmlns:a16="http://schemas.microsoft.com/office/drawing/2014/main" xmlns="" id="{00000000-0008-0000-1900-000007000000}"/>
            </a:ext>
          </a:extLst>
        </xdr:cNvPr>
        <xdr:cNvPicPr>
          <a:picLocks noChangeAspect="1"/>
        </xdr:cNvPicPr>
      </xdr:nvPicPr>
      <xdr:blipFill>
        <a:blip xmlns:r="http://schemas.openxmlformats.org/officeDocument/2006/relationships" r:embed="rId2" cstate="print"/>
        <a:stretch>
          <a:fillRect/>
        </a:stretch>
      </xdr:blipFill>
      <xdr:spPr>
        <a:xfrm>
          <a:off x="11029893" y="4203702"/>
          <a:ext cx="3210332" cy="3657598"/>
        </a:xfrm>
        <a:prstGeom prst="rect">
          <a:avLst/>
        </a:prstGeom>
      </xdr:spPr>
    </xdr:pic>
    <xdr:clientData/>
  </xdr:twoCellAnchor>
  <xdr:oneCellAnchor>
    <xdr:from>
      <xdr:col>1</xdr:col>
      <xdr:colOff>91849</xdr:colOff>
      <xdr:row>21</xdr:row>
      <xdr:rowOff>185335</xdr:rowOff>
    </xdr:from>
    <xdr:ext cx="2994132" cy="1344663"/>
    <xdr:sp macro="" textlink="">
      <xdr:nvSpPr>
        <xdr:cNvPr id="4" name="3 Rectángulo">
          <a:extLst>
            <a:ext uri="{FF2B5EF4-FFF2-40B4-BE49-F238E27FC236}">
              <a16:creationId xmlns:a16="http://schemas.microsoft.com/office/drawing/2014/main" xmlns="" id="{00000000-0008-0000-1900-000004000000}"/>
            </a:ext>
          </a:extLst>
        </xdr:cNvPr>
        <xdr:cNvSpPr/>
      </xdr:nvSpPr>
      <xdr:spPr>
        <a:xfrm>
          <a:off x="422049" y="6332135"/>
          <a:ext cx="2994132" cy="1344663"/>
        </a:xfrm>
        <a:prstGeom prst="rect">
          <a:avLst/>
        </a:prstGeom>
        <a:noFill/>
      </xdr:spPr>
      <xdr:txBody>
        <a:bodyPr wrap="square" lIns="91440" tIns="45720" rIns="91440" bIns="45720">
          <a:spAutoFit/>
        </a:bodyPr>
        <a:lstStyle/>
        <a:p>
          <a:pPr algn="ctr"/>
          <a:r>
            <a:rPr lang="es-ES" sz="3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SPECIAL</a:t>
          </a:r>
          <a:r>
            <a:rPr lang="es-ES" sz="4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a:t>
          </a:r>
          <a:r>
            <a:rPr lang="es-ES" sz="3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EXECUTION</a:t>
          </a:r>
          <a:endParaRPr lang="es-ES" sz="4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twoCellAnchor editAs="oneCell">
    <xdr:from>
      <xdr:col>0</xdr:col>
      <xdr:colOff>0</xdr:colOff>
      <xdr:row>0</xdr:row>
      <xdr:rowOff>0</xdr:rowOff>
    </xdr:from>
    <xdr:to>
      <xdr:col>4</xdr:col>
      <xdr:colOff>659946</xdr:colOff>
      <xdr:row>0</xdr:row>
      <xdr:rowOff>1079843</xdr:rowOff>
    </xdr:to>
    <xdr:pic>
      <xdr:nvPicPr>
        <xdr:cNvPr id="15" name="Imagen 14">
          <a:extLst>
            <a:ext uri="{FF2B5EF4-FFF2-40B4-BE49-F238E27FC236}">
              <a16:creationId xmlns:a16="http://schemas.microsoft.com/office/drawing/2014/main" xmlns="" id="{63257852-504B-46D5-AE90-15CE9BBE2B2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8</xdr:col>
      <xdr:colOff>181430</xdr:colOff>
      <xdr:row>9</xdr:row>
      <xdr:rowOff>88899</xdr:rowOff>
    </xdr:from>
    <xdr:to>
      <xdr:col>11</xdr:col>
      <xdr:colOff>584200</xdr:colOff>
      <xdr:row>28</xdr:row>
      <xdr:rowOff>206360</xdr:rowOff>
    </xdr:to>
    <xdr:pic>
      <xdr:nvPicPr>
        <xdr:cNvPr id="9" name="Imagen 8">
          <a:extLst>
            <a:ext uri="{FF2B5EF4-FFF2-40B4-BE49-F238E27FC236}">
              <a16:creationId xmlns:a16="http://schemas.microsoft.com/office/drawing/2014/main" xmlns="" id="{E23F1C02-6EC6-4E08-A587-5FB03850FA3D}"/>
            </a:ext>
          </a:extLst>
        </xdr:cNvPr>
        <xdr:cNvPicPr>
          <a:picLocks noChangeAspect="1"/>
        </xdr:cNvPicPr>
      </xdr:nvPicPr>
      <xdr:blipFill>
        <a:blip xmlns:r="http://schemas.openxmlformats.org/officeDocument/2006/relationships" r:embed="rId4" cstate="print"/>
        <a:stretch>
          <a:fillRect/>
        </a:stretch>
      </xdr:blipFill>
      <xdr:spPr>
        <a:xfrm>
          <a:off x="4550230" y="3517899"/>
          <a:ext cx="2383970" cy="4435461"/>
        </a:xfrm>
        <a:prstGeom prst="rect">
          <a:avLst/>
        </a:prstGeom>
      </xdr:spPr>
    </xdr:pic>
    <xdr:clientData/>
  </xdr:twoCellAnchor>
  <xdr:twoCellAnchor editAs="oneCell">
    <xdr:from>
      <xdr:col>7</xdr:col>
      <xdr:colOff>292100</xdr:colOff>
      <xdr:row>28</xdr:row>
      <xdr:rowOff>76200</xdr:rowOff>
    </xdr:from>
    <xdr:to>
      <xdr:col>8</xdr:col>
      <xdr:colOff>342900</xdr:colOff>
      <xdr:row>31</xdr:row>
      <xdr:rowOff>127000</xdr:rowOff>
    </xdr:to>
    <xdr:pic>
      <xdr:nvPicPr>
        <xdr:cNvPr id="10" name="Imagen 9">
          <a:extLst>
            <a:ext uri="{FF2B5EF4-FFF2-40B4-BE49-F238E27FC236}">
              <a16:creationId xmlns:a16="http://schemas.microsoft.com/office/drawing/2014/main" xmlns="" id="{842AE2C1-DCF9-4799-8EDE-F8F07D0B42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000500" y="7823200"/>
          <a:ext cx="711200" cy="736600"/>
        </a:xfrm>
        <a:prstGeom prst="rect">
          <a:avLst/>
        </a:prstGeom>
      </xdr:spPr>
    </xdr:pic>
    <xdr:clientData/>
  </xdr:twoCellAnchor>
  <xdr:twoCellAnchor editAs="oneCell">
    <xdr:from>
      <xdr:col>5</xdr:col>
      <xdr:colOff>0</xdr:colOff>
      <xdr:row>28</xdr:row>
      <xdr:rowOff>76200</xdr:rowOff>
    </xdr:from>
    <xdr:to>
      <xdr:col>6</xdr:col>
      <xdr:colOff>36577</xdr:colOff>
      <xdr:row>31</xdr:row>
      <xdr:rowOff>112777</xdr:rowOff>
    </xdr:to>
    <xdr:pic>
      <xdr:nvPicPr>
        <xdr:cNvPr id="11" name="Imagen 10">
          <a:extLst>
            <a:ext uri="{FF2B5EF4-FFF2-40B4-BE49-F238E27FC236}">
              <a16:creationId xmlns:a16="http://schemas.microsoft.com/office/drawing/2014/main" xmlns="" id="{A2920CFF-D1E6-4E27-9FB8-649BDCE7B5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2971800" y="7823200"/>
          <a:ext cx="696977" cy="72237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13</xdr:col>
      <xdr:colOff>0</xdr:colOff>
      <xdr:row>16</xdr:row>
      <xdr:rowOff>220133</xdr:rowOff>
    </xdr:from>
    <xdr:ext cx="2994132" cy="1344663"/>
    <xdr:sp macro="" textlink="">
      <xdr:nvSpPr>
        <xdr:cNvPr id="13" name="3 Rectángulo">
          <a:extLst>
            <a:ext uri="{FF2B5EF4-FFF2-40B4-BE49-F238E27FC236}">
              <a16:creationId xmlns:a16="http://schemas.microsoft.com/office/drawing/2014/main" xmlns="" id="{1952EA16-861D-40E6-958F-44FA7EE46FD7}"/>
            </a:ext>
          </a:extLst>
        </xdr:cNvPr>
        <xdr:cNvSpPr/>
      </xdr:nvSpPr>
      <xdr:spPr>
        <a:xfrm>
          <a:off x="8255000" y="5185833"/>
          <a:ext cx="2994132" cy="1344663"/>
        </a:xfrm>
        <a:prstGeom prst="rect">
          <a:avLst/>
        </a:prstGeom>
        <a:noFill/>
      </xdr:spPr>
      <xdr:txBody>
        <a:bodyPr wrap="square" lIns="91440" tIns="45720" rIns="91440" bIns="45720">
          <a:spAutoFit/>
        </a:bodyPr>
        <a:lstStyle/>
        <a:p>
          <a:pPr algn="ctr"/>
          <a:r>
            <a:rPr lang="es-ES" sz="3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SPECIAL</a:t>
          </a:r>
          <a:r>
            <a:rPr lang="es-ES" sz="4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 </a:t>
          </a:r>
          <a:r>
            <a:rPr lang="es-ES" sz="3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EXECUTION</a:t>
          </a:r>
          <a:endParaRPr lang="es-ES" sz="44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endParaRPr>
        </a:p>
      </xdr:txBody>
    </xdr:sp>
    <xdr:clientData/>
  </xdr:oneCellAnchor>
  <xdr:twoCellAnchor editAs="oneCell">
    <xdr:from>
      <xdr:col>0</xdr:col>
      <xdr:colOff>0</xdr:colOff>
      <xdr:row>0</xdr:row>
      <xdr:rowOff>0</xdr:rowOff>
    </xdr:from>
    <xdr:to>
      <xdr:col>4</xdr:col>
      <xdr:colOff>658283</xdr:colOff>
      <xdr:row>0</xdr:row>
      <xdr:rowOff>1079843</xdr:rowOff>
    </xdr:to>
    <xdr:pic>
      <xdr:nvPicPr>
        <xdr:cNvPr id="15" name="Imagen 14">
          <a:extLst>
            <a:ext uri="{FF2B5EF4-FFF2-40B4-BE49-F238E27FC236}">
              <a16:creationId xmlns:a16="http://schemas.microsoft.com/office/drawing/2014/main" xmlns="" id="{FC12FB9E-D2BF-42F1-9AA3-38CB08CC8C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8</xdr:col>
      <xdr:colOff>433919</xdr:colOff>
      <xdr:row>8</xdr:row>
      <xdr:rowOff>152400</xdr:rowOff>
    </xdr:from>
    <xdr:to>
      <xdr:col>10</xdr:col>
      <xdr:colOff>491587</xdr:colOff>
      <xdr:row>24</xdr:row>
      <xdr:rowOff>88901</xdr:rowOff>
    </xdr:to>
    <xdr:pic>
      <xdr:nvPicPr>
        <xdr:cNvPr id="2" name="Imagen 1">
          <a:extLst>
            <a:ext uri="{FF2B5EF4-FFF2-40B4-BE49-F238E27FC236}">
              <a16:creationId xmlns:a16="http://schemas.microsoft.com/office/drawing/2014/main" xmlns="" id="{2F3176B4-9813-4D98-8EED-01CD3AE0210E}"/>
            </a:ext>
          </a:extLst>
        </xdr:cNvPr>
        <xdr:cNvPicPr>
          <a:picLocks noChangeAspect="1"/>
        </xdr:cNvPicPr>
      </xdr:nvPicPr>
      <xdr:blipFill>
        <a:blip xmlns:r="http://schemas.openxmlformats.org/officeDocument/2006/relationships" r:embed="rId2" cstate="print"/>
        <a:stretch>
          <a:fillRect/>
        </a:stretch>
      </xdr:blipFill>
      <xdr:spPr>
        <a:xfrm>
          <a:off x="5386919" y="3314700"/>
          <a:ext cx="1378468" cy="3568701"/>
        </a:xfrm>
        <a:prstGeom prst="rect">
          <a:avLst/>
        </a:prstGeom>
      </xdr:spPr>
    </xdr:pic>
    <xdr:clientData/>
  </xdr:twoCellAnchor>
  <xdr:twoCellAnchor editAs="oneCell">
    <xdr:from>
      <xdr:col>16</xdr:col>
      <xdr:colOff>582083</xdr:colOff>
      <xdr:row>9</xdr:row>
      <xdr:rowOff>2414</xdr:rowOff>
    </xdr:from>
    <xdr:to>
      <xdr:col>20</xdr:col>
      <xdr:colOff>414867</xdr:colOff>
      <xdr:row>27</xdr:row>
      <xdr:rowOff>193493</xdr:rowOff>
    </xdr:to>
    <xdr:pic>
      <xdr:nvPicPr>
        <xdr:cNvPr id="4" name="Imagen 3">
          <a:extLst>
            <a:ext uri="{FF2B5EF4-FFF2-40B4-BE49-F238E27FC236}">
              <a16:creationId xmlns:a16="http://schemas.microsoft.com/office/drawing/2014/main" xmlns="" id="{C2E4CDC1-CEFB-4AF3-9D46-5B6FFF4414B3}"/>
            </a:ext>
          </a:extLst>
        </xdr:cNvPr>
        <xdr:cNvPicPr>
          <a:picLocks noChangeAspect="1"/>
        </xdr:cNvPicPr>
      </xdr:nvPicPr>
      <xdr:blipFill>
        <a:blip xmlns:r="http://schemas.openxmlformats.org/officeDocument/2006/relationships" r:embed="rId3" cstate="print"/>
        <a:stretch>
          <a:fillRect/>
        </a:stretch>
      </xdr:blipFill>
      <xdr:spPr>
        <a:xfrm>
          <a:off x="11239500" y="3431414"/>
          <a:ext cx="2783417" cy="4350329"/>
        </a:xfrm>
        <a:prstGeom prst="rect">
          <a:avLst/>
        </a:prstGeom>
      </xdr:spPr>
    </xdr:pic>
    <xdr:clientData/>
  </xdr:twoCellAnchor>
  <xdr:twoCellAnchor editAs="oneCell">
    <xdr:from>
      <xdr:col>6</xdr:col>
      <xdr:colOff>40217</xdr:colOff>
      <xdr:row>22</xdr:row>
      <xdr:rowOff>190500</xdr:rowOff>
    </xdr:from>
    <xdr:to>
      <xdr:col>7</xdr:col>
      <xdr:colOff>74678</xdr:colOff>
      <xdr:row>25</xdr:row>
      <xdr:rowOff>214377</xdr:rowOff>
    </xdr:to>
    <xdr:pic>
      <xdr:nvPicPr>
        <xdr:cNvPr id="6" name="Imagen 5">
          <a:extLst>
            <a:ext uri="{FF2B5EF4-FFF2-40B4-BE49-F238E27FC236}">
              <a16:creationId xmlns:a16="http://schemas.microsoft.com/office/drawing/2014/main" xmlns="" id="{B8495F40-AD2B-43B4-9FE8-14B569BE01B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672417" y="6527800"/>
          <a:ext cx="694861" cy="709677"/>
        </a:xfrm>
        <a:prstGeom prst="rect">
          <a:avLst/>
        </a:prstGeom>
      </xdr:spPr>
    </xdr:pic>
    <xdr:clientData/>
  </xdr:twoCellAnchor>
  <xdr:twoCellAnchor editAs="oneCell">
    <xdr:from>
      <xdr:col>7</xdr:col>
      <xdr:colOff>404284</xdr:colOff>
      <xdr:row>22</xdr:row>
      <xdr:rowOff>137584</xdr:rowOff>
    </xdr:from>
    <xdr:to>
      <xdr:col>8</xdr:col>
      <xdr:colOff>438744</xdr:colOff>
      <xdr:row>25</xdr:row>
      <xdr:rowOff>161461</xdr:rowOff>
    </xdr:to>
    <xdr:pic>
      <xdr:nvPicPr>
        <xdr:cNvPr id="8" name="Imagen 7">
          <a:extLst>
            <a:ext uri="{FF2B5EF4-FFF2-40B4-BE49-F238E27FC236}">
              <a16:creationId xmlns:a16="http://schemas.microsoft.com/office/drawing/2014/main" xmlns="" id="{CEA05988-F722-42F8-930A-25F33CBCBB8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696884" y="6474884"/>
          <a:ext cx="694860" cy="709677"/>
        </a:xfrm>
        <a:prstGeom prst="rect">
          <a:avLst/>
        </a:prstGeom>
      </xdr:spPr>
    </xdr:pic>
    <xdr:clientData/>
  </xdr:twoCellAnchor>
  <xdr:twoCellAnchor editAs="oneCell">
    <xdr:from>
      <xdr:col>10</xdr:col>
      <xdr:colOff>609601</xdr:colOff>
      <xdr:row>8</xdr:row>
      <xdr:rowOff>184151</xdr:rowOff>
    </xdr:from>
    <xdr:to>
      <xdr:col>13</xdr:col>
      <xdr:colOff>158894</xdr:colOff>
      <xdr:row>24</xdr:row>
      <xdr:rowOff>55305</xdr:rowOff>
    </xdr:to>
    <xdr:pic>
      <xdr:nvPicPr>
        <xdr:cNvPr id="9" name="Imagen 8">
          <a:extLst>
            <a:ext uri="{FF2B5EF4-FFF2-40B4-BE49-F238E27FC236}">
              <a16:creationId xmlns:a16="http://schemas.microsoft.com/office/drawing/2014/main" xmlns="" id="{CF181E0F-D73D-4116-B495-731AA6DABD0C}"/>
            </a:ext>
          </a:extLst>
        </xdr:cNvPr>
        <xdr:cNvPicPr>
          <a:picLocks noChangeAspect="1"/>
        </xdr:cNvPicPr>
      </xdr:nvPicPr>
      <xdr:blipFill>
        <a:blip xmlns:r="http://schemas.openxmlformats.org/officeDocument/2006/relationships" r:embed="rId6" cstate="print"/>
        <a:stretch>
          <a:fillRect/>
        </a:stretch>
      </xdr:blipFill>
      <xdr:spPr>
        <a:xfrm>
          <a:off x="6883401" y="3346451"/>
          <a:ext cx="1530493" cy="35033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16</xdr:col>
      <xdr:colOff>49014</xdr:colOff>
      <xdr:row>22</xdr:row>
      <xdr:rowOff>78880</xdr:rowOff>
    </xdr:from>
    <xdr:to>
      <xdr:col>19</xdr:col>
      <xdr:colOff>307974</xdr:colOff>
      <xdr:row>27</xdr:row>
      <xdr:rowOff>142875</xdr:rowOff>
    </xdr:to>
    <xdr:pic>
      <xdr:nvPicPr>
        <xdr:cNvPr id="16" name="1 Imagen">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12002889" y="5050930"/>
          <a:ext cx="2202060" cy="1206995"/>
        </a:xfrm>
        <a:prstGeom prst="rect">
          <a:avLst/>
        </a:prstGeom>
      </xdr:spPr>
    </xdr:pic>
    <xdr:clientData/>
  </xdr:twoCellAnchor>
  <xdr:twoCellAnchor editAs="oneCell">
    <xdr:from>
      <xdr:col>3</xdr:col>
      <xdr:colOff>107950</xdr:colOff>
      <xdr:row>2</xdr:row>
      <xdr:rowOff>140561</xdr:rowOff>
    </xdr:from>
    <xdr:to>
      <xdr:col>4</xdr:col>
      <xdr:colOff>415925</xdr:colOff>
      <xdr:row>7</xdr:row>
      <xdr:rowOff>213779</xdr:rowOff>
    </xdr:to>
    <xdr:pic>
      <xdr:nvPicPr>
        <xdr:cNvPr id="17" name="2 Imagen">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stretch>
          <a:fillRect/>
        </a:stretch>
      </xdr:blipFill>
      <xdr:spPr>
        <a:xfrm>
          <a:off x="2879725" y="445361"/>
          <a:ext cx="955675" cy="1216218"/>
        </a:xfrm>
        <a:prstGeom prst="rect">
          <a:avLst/>
        </a:prstGeom>
      </xdr:spPr>
    </xdr:pic>
    <xdr:clientData/>
  </xdr:twoCellAnchor>
  <xdr:twoCellAnchor editAs="oneCell">
    <xdr:from>
      <xdr:col>19</xdr:col>
      <xdr:colOff>44451</xdr:colOff>
      <xdr:row>12</xdr:row>
      <xdr:rowOff>184150</xdr:rowOff>
    </xdr:from>
    <xdr:to>
      <xdr:col>19</xdr:col>
      <xdr:colOff>657225</xdr:colOff>
      <xdr:row>19</xdr:row>
      <xdr:rowOff>200807</xdr:rowOff>
    </xdr:to>
    <xdr:pic>
      <xdr:nvPicPr>
        <xdr:cNvPr id="18" name="3 Imagen">
          <a:extLst>
            <a:ext uri="{FF2B5EF4-FFF2-40B4-BE49-F238E27FC236}">
              <a16:creationId xmlns="" xmlns:a16="http://schemas.microsoft.com/office/drawing/2014/main" id="{00000000-0008-0000-0200-000004000000}"/>
            </a:ext>
          </a:extLst>
        </xdr:cNvPr>
        <xdr:cNvPicPr>
          <a:picLocks noChangeAspect="1"/>
        </xdr:cNvPicPr>
      </xdr:nvPicPr>
      <xdr:blipFill>
        <a:blip xmlns:r="http://schemas.openxmlformats.org/officeDocument/2006/relationships" r:embed="rId3" cstate="print"/>
        <a:stretch>
          <a:fillRect/>
        </a:stretch>
      </xdr:blipFill>
      <xdr:spPr>
        <a:xfrm>
          <a:off x="13941426" y="2794000"/>
          <a:ext cx="727074" cy="1616857"/>
        </a:xfrm>
        <a:prstGeom prst="rect">
          <a:avLst/>
        </a:prstGeom>
      </xdr:spPr>
    </xdr:pic>
    <xdr:clientData/>
  </xdr:twoCellAnchor>
  <xdr:twoCellAnchor editAs="oneCell">
    <xdr:from>
      <xdr:col>8</xdr:col>
      <xdr:colOff>277716</xdr:colOff>
      <xdr:row>13</xdr:row>
      <xdr:rowOff>28575</xdr:rowOff>
    </xdr:from>
    <xdr:to>
      <xdr:col>9</xdr:col>
      <xdr:colOff>657225</xdr:colOff>
      <xdr:row>19</xdr:row>
      <xdr:rowOff>57150</xdr:rowOff>
    </xdr:to>
    <xdr:pic>
      <xdr:nvPicPr>
        <xdr:cNvPr id="19" name="5 Imagen">
          <a:extLst>
            <a:ext uri="{FF2B5EF4-FFF2-40B4-BE49-F238E27FC236}">
              <a16:creationId xmlns="" xmlns:a16="http://schemas.microsoft.com/office/drawing/2014/main" id="{00000000-0008-0000-0200-000006000000}"/>
            </a:ext>
          </a:extLst>
        </xdr:cNvPr>
        <xdr:cNvPicPr>
          <a:picLocks noChangeAspect="1"/>
        </xdr:cNvPicPr>
      </xdr:nvPicPr>
      <xdr:blipFill>
        <a:blip xmlns:r="http://schemas.openxmlformats.org/officeDocument/2006/relationships" r:embed="rId4" cstate="print"/>
        <a:stretch>
          <a:fillRect/>
        </a:stretch>
      </xdr:blipFill>
      <xdr:spPr>
        <a:xfrm>
          <a:off x="6287991" y="2867025"/>
          <a:ext cx="1341534" cy="1400175"/>
        </a:xfrm>
        <a:prstGeom prst="rect">
          <a:avLst/>
        </a:prstGeom>
      </xdr:spPr>
    </xdr:pic>
    <xdr:clientData/>
  </xdr:twoCellAnchor>
  <xdr:twoCellAnchor editAs="oneCell">
    <xdr:from>
      <xdr:col>13</xdr:col>
      <xdr:colOff>187324</xdr:colOff>
      <xdr:row>12</xdr:row>
      <xdr:rowOff>88900</xdr:rowOff>
    </xdr:from>
    <xdr:to>
      <xdr:col>14</xdr:col>
      <xdr:colOff>371475</xdr:colOff>
      <xdr:row>20</xdr:row>
      <xdr:rowOff>38100</xdr:rowOff>
    </xdr:to>
    <xdr:pic>
      <xdr:nvPicPr>
        <xdr:cNvPr id="20" name="6 Imagen">
          <a:extLst>
            <a:ext uri="{FF2B5EF4-FFF2-40B4-BE49-F238E27FC236}">
              <a16:creationId xmlns="" xmlns:a16="http://schemas.microsoft.com/office/drawing/2014/main" id="{00000000-0008-0000-0200-000007000000}"/>
            </a:ext>
          </a:extLst>
        </xdr:cNvPr>
        <xdr:cNvPicPr>
          <a:picLocks noChangeAspect="1"/>
        </xdr:cNvPicPr>
      </xdr:nvPicPr>
      <xdr:blipFill>
        <a:blip xmlns:r="http://schemas.openxmlformats.org/officeDocument/2006/relationships" r:embed="rId5" cstate="print"/>
        <a:stretch>
          <a:fillRect/>
        </a:stretch>
      </xdr:blipFill>
      <xdr:spPr>
        <a:xfrm>
          <a:off x="10636249" y="2698750"/>
          <a:ext cx="831851" cy="1778000"/>
        </a:xfrm>
        <a:prstGeom prst="rect">
          <a:avLst/>
        </a:prstGeom>
      </xdr:spPr>
    </xdr:pic>
    <xdr:clientData/>
  </xdr:twoCellAnchor>
  <xdr:twoCellAnchor editAs="oneCell">
    <xdr:from>
      <xdr:col>2</xdr:col>
      <xdr:colOff>717550</xdr:colOff>
      <xdr:row>30</xdr:row>
      <xdr:rowOff>117475</xdr:rowOff>
    </xdr:from>
    <xdr:to>
      <xdr:col>3</xdr:col>
      <xdr:colOff>429781</xdr:colOff>
      <xdr:row>33</xdr:row>
      <xdr:rowOff>47625</xdr:rowOff>
    </xdr:to>
    <xdr:pic>
      <xdr:nvPicPr>
        <xdr:cNvPr id="21" name="9 Imagen">
          <a:extLst>
            <a:ext uri="{FF2B5EF4-FFF2-40B4-BE49-F238E27FC236}">
              <a16:creationId xmlns="" xmlns:a16="http://schemas.microsoft.com/office/drawing/2014/main" id="{00000000-0008-0000-0200-00000A000000}"/>
            </a:ext>
          </a:extLst>
        </xdr:cNvPr>
        <xdr:cNvPicPr>
          <a:picLocks noChangeAspect="1"/>
        </xdr:cNvPicPr>
      </xdr:nvPicPr>
      <xdr:blipFill>
        <a:blip xmlns:r="http://schemas.openxmlformats.org/officeDocument/2006/relationships" r:embed="rId6" cstate="print"/>
        <a:stretch>
          <a:fillRect/>
        </a:stretch>
      </xdr:blipFill>
      <xdr:spPr>
        <a:xfrm>
          <a:off x="2012950" y="6994525"/>
          <a:ext cx="1188606" cy="615950"/>
        </a:xfrm>
        <a:prstGeom prst="rect">
          <a:avLst/>
        </a:prstGeom>
      </xdr:spPr>
    </xdr:pic>
    <xdr:clientData/>
  </xdr:twoCellAnchor>
  <xdr:twoCellAnchor editAs="oneCell">
    <xdr:from>
      <xdr:col>5</xdr:col>
      <xdr:colOff>76200</xdr:colOff>
      <xdr:row>22</xdr:row>
      <xdr:rowOff>95250</xdr:rowOff>
    </xdr:from>
    <xdr:to>
      <xdr:col>7</xdr:col>
      <xdr:colOff>523875</xdr:colOff>
      <xdr:row>28</xdr:row>
      <xdr:rowOff>127000</xdr:rowOff>
    </xdr:to>
    <xdr:pic>
      <xdr:nvPicPr>
        <xdr:cNvPr id="22" name="11 Imagen">
          <a:extLst>
            <a:ext uri="{FF2B5EF4-FFF2-40B4-BE49-F238E27FC236}">
              <a16:creationId xmlns="" xmlns:a16="http://schemas.microsoft.com/office/drawing/2014/main" id="{00000000-0008-0000-0200-00000C000000}"/>
            </a:ext>
          </a:extLst>
        </xdr:cNvPr>
        <xdr:cNvPicPr>
          <a:picLocks noChangeAspect="1"/>
        </xdr:cNvPicPr>
      </xdr:nvPicPr>
      <xdr:blipFill>
        <a:blip xmlns:r="http://schemas.openxmlformats.org/officeDocument/2006/relationships" r:embed="rId7" cstate="print"/>
        <a:stretch>
          <a:fillRect/>
        </a:stretch>
      </xdr:blipFill>
      <xdr:spPr>
        <a:xfrm>
          <a:off x="4143375" y="5067300"/>
          <a:ext cx="1743075" cy="1403350"/>
        </a:xfrm>
        <a:prstGeom prst="rect">
          <a:avLst/>
        </a:prstGeom>
      </xdr:spPr>
    </xdr:pic>
    <xdr:clientData/>
  </xdr:twoCellAnchor>
  <xdr:twoCellAnchor editAs="oneCell">
    <xdr:from>
      <xdr:col>10</xdr:col>
      <xdr:colOff>79375</xdr:colOff>
      <xdr:row>22</xdr:row>
      <xdr:rowOff>155575</xdr:rowOff>
    </xdr:from>
    <xdr:to>
      <xdr:col>11</xdr:col>
      <xdr:colOff>520018</xdr:colOff>
      <xdr:row>28</xdr:row>
      <xdr:rowOff>95250</xdr:rowOff>
    </xdr:to>
    <xdr:pic>
      <xdr:nvPicPr>
        <xdr:cNvPr id="23" name="12 Imagen">
          <a:extLst>
            <a:ext uri="{FF2B5EF4-FFF2-40B4-BE49-F238E27FC236}">
              <a16:creationId xmlns="" xmlns:a16="http://schemas.microsoft.com/office/drawing/2014/main" id="{00000000-0008-0000-0200-00000D000000}"/>
            </a:ext>
          </a:extLst>
        </xdr:cNvPr>
        <xdr:cNvPicPr>
          <a:picLocks noChangeAspect="1"/>
        </xdr:cNvPicPr>
      </xdr:nvPicPr>
      <xdr:blipFill>
        <a:blip xmlns:r="http://schemas.openxmlformats.org/officeDocument/2006/relationships" r:embed="rId8" cstate="print"/>
        <a:stretch>
          <a:fillRect/>
        </a:stretch>
      </xdr:blipFill>
      <xdr:spPr>
        <a:xfrm>
          <a:off x="8137525" y="5127625"/>
          <a:ext cx="1088343" cy="1311275"/>
        </a:xfrm>
        <a:prstGeom prst="rect">
          <a:avLst/>
        </a:prstGeom>
      </xdr:spPr>
    </xdr:pic>
    <xdr:clientData/>
  </xdr:twoCellAnchor>
  <xdr:twoCellAnchor editAs="oneCell">
    <xdr:from>
      <xdr:col>13</xdr:col>
      <xdr:colOff>31750</xdr:colOff>
      <xdr:row>32</xdr:row>
      <xdr:rowOff>55587</xdr:rowOff>
    </xdr:from>
    <xdr:to>
      <xdr:col>15</xdr:col>
      <xdr:colOff>171450</xdr:colOff>
      <xdr:row>39</xdr:row>
      <xdr:rowOff>38101</xdr:rowOff>
    </xdr:to>
    <xdr:pic>
      <xdr:nvPicPr>
        <xdr:cNvPr id="26" name="13 Imagen">
          <a:extLst>
            <a:ext uri="{FF2B5EF4-FFF2-40B4-BE49-F238E27FC236}">
              <a16:creationId xmlns="" xmlns:a16="http://schemas.microsoft.com/office/drawing/2014/main" id="{00000000-0008-0000-0200-00000E000000}"/>
            </a:ext>
          </a:extLst>
        </xdr:cNvPr>
        <xdr:cNvPicPr>
          <a:picLocks noChangeAspect="1"/>
        </xdr:cNvPicPr>
      </xdr:nvPicPr>
      <xdr:blipFill>
        <a:blip xmlns:r="http://schemas.openxmlformats.org/officeDocument/2006/relationships" r:embed="rId9" cstate="print"/>
        <a:stretch>
          <a:fillRect/>
        </a:stretch>
      </xdr:blipFill>
      <xdr:spPr>
        <a:xfrm>
          <a:off x="10480675" y="7389837"/>
          <a:ext cx="1292225" cy="1506514"/>
        </a:xfrm>
        <a:prstGeom prst="rect">
          <a:avLst/>
        </a:prstGeom>
      </xdr:spPr>
    </xdr:pic>
    <xdr:clientData/>
  </xdr:twoCellAnchor>
  <xdr:twoCellAnchor editAs="oneCell">
    <xdr:from>
      <xdr:col>19</xdr:col>
      <xdr:colOff>9525</xdr:colOff>
      <xdr:row>31</xdr:row>
      <xdr:rowOff>95250</xdr:rowOff>
    </xdr:from>
    <xdr:to>
      <xdr:col>19</xdr:col>
      <xdr:colOff>657225</xdr:colOff>
      <xdr:row>39</xdr:row>
      <xdr:rowOff>104775</xdr:rowOff>
    </xdr:to>
    <xdr:pic>
      <xdr:nvPicPr>
        <xdr:cNvPr id="27" name="14 Imagen">
          <a:extLst>
            <a:ext uri="{FF2B5EF4-FFF2-40B4-BE49-F238E27FC236}">
              <a16:creationId xmlns="" xmlns:a16="http://schemas.microsoft.com/office/drawing/2014/main" id="{00000000-0008-0000-0200-00000F000000}"/>
            </a:ext>
          </a:extLst>
        </xdr:cNvPr>
        <xdr:cNvPicPr>
          <a:picLocks noChangeAspect="1"/>
        </xdr:cNvPicPr>
      </xdr:nvPicPr>
      <xdr:blipFill>
        <a:blip xmlns:r="http://schemas.openxmlformats.org/officeDocument/2006/relationships" r:embed="rId10" cstate="print"/>
        <a:stretch>
          <a:fillRect/>
        </a:stretch>
      </xdr:blipFill>
      <xdr:spPr>
        <a:xfrm>
          <a:off x="13906500" y="7200900"/>
          <a:ext cx="790575" cy="1762125"/>
        </a:xfrm>
        <a:prstGeom prst="rect">
          <a:avLst/>
        </a:prstGeom>
      </xdr:spPr>
    </xdr:pic>
    <xdr:clientData/>
  </xdr:twoCellAnchor>
  <xdr:oneCellAnchor>
    <xdr:from>
      <xdr:col>9</xdr:col>
      <xdr:colOff>101599</xdr:colOff>
      <xdr:row>2</xdr:row>
      <xdr:rowOff>225425</xdr:rowOff>
    </xdr:from>
    <xdr:ext cx="1241426" cy="1175806"/>
    <xdr:pic>
      <xdr:nvPicPr>
        <xdr:cNvPr id="28" name="23 Imagen">
          <a:extLst>
            <a:ext uri="{FF2B5EF4-FFF2-40B4-BE49-F238E27FC236}">
              <a16:creationId xmlns="" xmlns:a16="http://schemas.microsoft.com/office/drawing/2014/main" id="{00000000-0008-0000-0200-000018000000}"/>
            </a:ext>
          </a:extLst>
        </xdr:cNvPr>
        <xdr:cNvPicPr>
          <a:picLocks noChangeAspect="1"/>
        </xdr:cNvPicPr>
      </xdr:nvPicPr>
      <xdr:blipFill>
        <a:blip xmlns:r="http://schemas.openxmlformats.org/officeDocument/2006/relationships" r:embed="rId11" cstate="print"/>
        <a:stretch>
          <a:fillRect/>
        </a:stretch>
      </xdr:blipFill>
      <xdr:spPr>
        <a:xfrm>
          <a:off x="6759574" y="530225"/>
          <a:ext cx="1241426" cy="1175806"/>
        </a:xfrm>
        <a:prstGeom prst="rect">
          <a:avLst/>
        </a:prstGeom>
      </xdr:spPr>
    </xdr:pic>
    <xdr:clientData/>
  </xdr:oneCellAnchor>
  <xdr:oneCellAnchor>
    <xdr:from>
      <xdr:col>17</xdr:col>
      <xdr:colOff>50800</xdr:colOff>
      <xdr:row>3</xdr:row>
      <xdr:rowOff>161924</xdr:rowOff>
    </xdr:from>
    <xdr:ext cx="1796746" cy="752475"/>
    <xdr:pic>
      <xdr:nvPicPr>
        <xdr:cNvPr id="29" name="24 Imagen">
          <a:extLst>
            <a:ext uri="{FF2B5EF4-FFF2-40B4-BE49-F238E27FC236}">
              <a16:creationId xmlns="" xmlns:a16="http://schemas.microsoft.com/office/drawing/2014/main" id="{00000000-0008-0000-0200-000019000000}"/>
            </a:ext>
          </a:extLst>
        </xdr:cNvPr>
        <xdr:cNvPicPr>
          <a:picLocks noChangeAspect="1"/>
        </xdr:cNvPicPr>
      </xdr:nvPicPr>
      <xdr:blipFill>
        <a:blip xmlns:r="http://schemas.openxmlformats.org/officeDocument/2006/relationships" r:embed="rId12" cstate="print"/>
        <a:stretch>
          <a:fillRect/>
        </a:stretch>
      </xdr:blipFill>
      <xdr:spPr>
        <a:xfrm>
          <a:off x="12652375" y="695324"/>
          <a:ext cx="1796746" cy="752475"/>
        </a:xfrm>
        <a:prstGeom prst="rect">
          <a:avLst/>
        </a:prstGeom>
      </xdr:spPr>
    </xdr:pic>
    <xdr:clientData/>
  </xdr:oneCellAnchor>
  <xdr:twoCellAnchor editAs="oneCell">
    <xdr:from>
      <xdr:col>7</xdr:col>
      <xdr:colOff>79375</xdr:colOff>
      <xdr:row>30</xdr:row>
      <xdr:rowOff>73025</xdr:rowOff>
    </xdr:from>
    <xdr:to>
      <xdr:col>9</xdr:col>
      <xdr:colOff>0</xdr:colOff>
      <xdr:row>34</xdr:row>
      <xdr:rowOff>209550</xdr:rowOff>
    </xdr:to>
    <xdr:pic>
      <xdr:nvPicPr>
        <xdr:cNvPr id="30" name="7 Imagen">
          <a:extLst>
            <a:ext uri="{FF2B5EF4-FFF2-40B4-BE49-F238E27FC236}">
              <a16:creationId xmlns="" xmlns:a16="http://schemas.microsoft.com/office/drawing/2014/main" id="{00000000-0008-0000-0200-000008000000}"/>
            </a:ext>
          </a:extLst>
        </xdr:cNvPr>
        <xdr:cNvPicPr>
          <a:picLocks noChangeAspect="1"/>
        </xdr:cNvPicPr>
      </xdr:nvPicPr>
      <xdr:blipFill>
        <a:blip xmlns:r="http://schemas.openxmlformats.org/officeDocument/2006/relationships" r:embed="rId13" cstate="print"/>
        <a:stretch>
          <a:fillRect/>
        </a:stretch>
      </xdr:blipFill>
      <xdr:spPr>
        <a:xfrm>
          <a:off x="5441950" y="6950075"/>
          <a:ext cx="1216025" cy="974725"/>
        </a:xfrm>
        <a:prstGeom prst="rect">
          <a:avLst/>
        </a:prstGeom>
      </xdr:spPr>
    </xdr:pic>
    <xdr:clientData/>
  </xdr:twoCellAnchor>
  <xdr:twoCellAnchor editAs="oneCell">
    <xdr:from>
      <xdr:col>2</xdr:col>
      <xdr:colOff>1392120</xdr:colOff>
      <xdr:row>13</xdr:row>
      <xdr:rowOff>85725</xdr:rowOff>
    </xdr:from>
    <xdr:to>
      <xdr:col>3</xdr:col>
      <xdr:colOff>638175</xdr:colOff>
      <xdr:row>19</xdr:row>
      <xdr:rowOff>152400</xdr:rowOff>
    </xdr:to>
    <xdr:pic>
      <xdr:nvPicPr>
        <xdr:cNvPr id="31" name="8 Imagen">
          <a:extLst>
            <a:ext uri="{FF2B5EF4-FFF2-40B4-BE49-F238E27FC236}">
              <a16:creationId xmlns="" xmlns:a16="http://schemas.microsoft.com/office/drawing/2014/main" id="{00000000-0008-0000-0200-000009000000}"/>
            </a:ext>
          </a:extLst>
        </xdr:cNvPr>
        <xdr:cNvPicPr>
          <a:picLocks noChangeAspect="1"/>
        </xdr:cNvPicPr>
      </xdr:nvPicPr>
      <xdr:blipFill>
        <a:blip xmlns:r="http://schemas.openxmlformats.org/officeDocument/2006/relationships" r:embed="rId14" cstate="print"/>
        <a:stretch>
          <a:fillRect/>
        </a:stretch>
      </xdr:blipFill>
      <xdr:spPr>
        <a:xfrm>
          <a:off x="2687520" y="2924175"/>
          <a:ext cx="722430" cy="1438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355579</xdr:colOff>
      <xdr:row>8</xdr:row>
      <xdr:rowOff>42273</xdr:rowOff>
    </xdr:from>
    <xdr:to>
      <xdr:col>16</xdr:col>
      <xdr:colOff>384619</xdr:colOff>
      <xdr:row>19</xdr:row>
      <xdr:rowOff>87967</xdr:rowOff>
    </xdr:to>
    <xdr:pic>
      <xdr:nvPicPr>
        <xdr:cNvPr id="5" name="4 Imagen">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1" cstate="print"/>
        <a:stretch>
          <a:fillRect/>
        </a:stretch>
      </xdr:blipFill>
      <xdr:spPr>
        <a:xfrm>
          <a:off x="8394679" y="4080873"/>
          <a:ext cx="2619840" cy="2992094"/>
        </a:xfrm>
        <a:prstGeom prst="rect">
          <a:avLst/>
        </a:prstGeom>
      </xdr:spPr>
    </xdr:pic>
    <xdr:clientData/>
  </xdr:twoCellAnchor>
  <xdr:twoCellAnchor editAs="oneCell">
    <xdr:from>
      <xdr:col>17</xdr:col>
      <xdr:colOff>158692</xdr:colOff>
      <xdr:row>8</xdr:row>
      <xdr:rowOff>127002</xdr:rowOff>
    </xdr:from>
    <xdr:to>
      <xdr:col>21</xdr:col>
      <xdr:colOff>215899</xdr:colOff>
      <xdr:row>23</xdr:row>
      <xdr:rowOff>195430</xdr:rowOff>
    </xdr:to>
    <xdr:pic>
      <xdr:nvPicPr>
        <xdr:cNvPr id="7" name="6 Imagen">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2" cstate="print"/>
        <a:stretch>
          <a:fillRect/>
        </a:stretch>
      </xdr:blipFill>
      <xdr:spPr>
        <a:xfrm>
          <a:off x="11779192" y="3289302"/>
          <a:ext cx="2775007" cy="3472028"/>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0" name="Imagen 9">
          <a:extLst>
            <a:ext uri="{FF2B5EF4-FFF2-40B4-BE49-F238E27FC236}">
              <a16:creationId xmlns:a16="http://schemas.microsoft.com/office/drawing/2014/main" xmlns="" id="{F1E611B9-61FB-4231-BA56-4CFF29DDEB5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6</xdr:col>
      <xdr:colOff>368300</xdr:colOff>
      <xdr:row>6</xdr:row>
      <xdr:rowOff>177728</xdr:rowOff>
    </xdr:from>
    <xdr:to>
      <xdr:col>11</xdr:col>
      <xdr:colOff>520700</xdr:colOff>
      <xdr:row>27</xdr:row>
      <xdr:rowOff>150045</xdr:rowOff>
    </xdr:to>
    <xdr:pic>
      <xdr:nvPicPr>
        <xdr:cNvPr id="2" name="Imagen 1">
          <a:extLst>
            <a:ext uri="{FF2B5EF4-FFF2-40B4-BE49-F238E27FC236}">
              <a16:creationId xmlns:a16="http://schemas.microsoft.com/office/drawing/2014/main" xmlns="" id="{A3A650BB-0A48-42F7-87B1-11B1AD097860}"/>
            </a:ext>
          </a:extLst>
        </xdr:cNvPr>
        <xdr:cNvPicPr>
          <a:picLocks noChangeAspect="1"/>
        </xdr:cNvPicPr>
      </xdr:nvPicPr>
      <xdr:blipFill>
        <a:blip xmlns:r="http://schemas.openxmlformats.org/officeDocument/2006/relationships" r:embed="rId4" cstate="print"/>
        <a:stretch>
          <a:fillRect/>
        </a:stretch>
      </xdr:blipFill>
      <xdr:spPr>
        <a:xfrm>
          <a:off x="4000500" y="2882828"/>
          <a:ext cx="2705100" cy="474751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584200</xdr:colOff>
      <xdr:row>6</xdr:row>
      <xdr:rowOff>6350</xdr:rowOff>
    </xdr:from>
    <xdr:to>
      <xdr:col>16</xdr:col>
      <xdr:colOff>241301</xdr:colOff>
      <xdr:row>13</xdr:row>
      <xdr:rowOff>25400</xdr:rowOff>
    </xdr:to>
    <xdr:pic>
      <xdr:nvPicPr>
        <xdr:cNvPr id="5" name="4 Imagen">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1" cstate="print"/>
        <a:stretch>
          <a:fillRect/>
        </a:stretch>
      </xdr:blipFill>
      <xdr:spPr>
        <a:xfrm>
          <a:off x="6083300" y="3130550"/>
          <a:ext cx="4191001" cy="1619250"/>
        </a:xfrm>
        <a:prstGeom prst="rect">
          <a:avLst/>
        </a:prstGeom>
      </xdr:spPr>
    </xdr:pic>
    <xdr:clientData/>
  </xdr:twoCellAnchor>
  <xdr:twoCellAnchor editAs="oneCell">
    <xdr:from>
      <xdr:col>18</xdr:col>
      <xdr:colOff>255654</xdr:colOff>
      <xdr:row>5</xdr:row>
      <xdr:rowOff>107244</xdr:rowOff>
    </xdr:from>
    <xdr:to>
      <xdr:col>21</xdr:col>
      <xdr:colOff>49878</xdr:colOff>
      <xdr:row>13</xdr:row>
      <xdr:rowOff>184430</xdr:rowOff>
    </xdr:to>
    <xdr:pic>
      <xdr:nvPicPr>
        <xdr:cNvPr id="6" name="5 Imagen">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2" cstate="print"/>
        <a:stretch>
          <a:fillRect/>
        </a:stretch>
      </xdr:blipFill>
      <xdr:spPr>
        <a:xfrm>
          <a:off x="12257154" y="2583744"/>
          <a:ext cx="1851624" cy="1905986"/>
        </a:xfrm>
        <a:prstGeom prst="rect">
          <a:avLst/>
        </a:prstGeom>
      </xdr:spPr>
    </xdr:pic>
    <xdr:clientData/>
  </xdr:twoCellAnchor>
  <xdr:twoCellAnchor editAs="oneCell">
    <xdr:from>
      <xdr:col>18</xdr:col>
      <xdr:colOff>251095</xdr:colOff>
      <xdr:row>22</xdr:row>
      <xdr:rowOff>148531</xdr:rowOff>
    </xdr:from>
    <xdr:to>
      <xdr:col>21</xdr:col>
      <xdr:colOff>213422</xdr:colOff>
      <xdr:row>30</xdr:row>
      <xdr:rowOff>139700</xdr:rowOff>
    </xdr:to>
    <xdr:pic>
      <xdr:nvPicPr>
        <xdr:cNvPr id="7" name="6 Imagen">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3" cstate="print"/>
        <a:stretch>
          <a:fillRect/>
        </a:stretch>
      </xdr:blipFill>
      <xdr:spPr>
        <a:xfrm>
          <a:off x="12252595" y="7463731"/>
          <a:ext cx="2019727" cy="1819969"/>
        </a:xfrm>
        <a:prstGeom prst="rect">
          <a:avLst/>
        </a:prstGeom>
      </xdr:spPr>
    </xdr:pic>
    <xdr:clientData/>
  </xdr:twoCellAnchor>
  <xdr:twoCellAnchor editAs="oneCell">
    <xdr:from>
      <xdr:col>10</xdr:col>
      <xdr:colOff>12700</xdr:colOff>
      <xdr:row>22</xdr:row>
      <xdr:rowOff>203200</xdr:rowOff>
    </xdr:from>
    <xdr:to>
      <xdr:col>16</xdr:col>
      <xdr:colOff>203199</xdr:colOff>
      <xdr:row>30</xdr:row>
      <xdr:rowOff>50800</xdr:rowOff>
    </xdr:to>
    <xdr:pic>
      <xdr:nvPicPr>
        <xdr:cNvPr id="8" name="7 Imagen">
          <a:extLst>
            <a:ext uri="{FF2B5EF4-FFF2-40B4-BE49-F238E27FC236}">
              <a16:creationId xmlns:a16="http://schemas.microsoft.com/office/drawing/2014/main" xmlns="" id="{00000000-0008-0000-1B00-000008000000}"/>
            </a:ext>
          </a:extLst>
        </xdr:cNvPr>
        <xdr:cNvPicPr>
          <a:picLocks noChangeAspect="1"/>
        </xdr:cNvPicPr>
      </xdr:nvPicPr>
      <xdr:blipFill>
        <a:blip xmlns:r="http://schemas.openxmlformats.org/officeDocument/2006/relationships" r:embed="rId4" cstate="print"/>
        <a:stretch>
          <a:fillRect/>
        </a:stretch>
      </xdr:blipFill>
      <xdr:spPr>
        <a:xfrm>
          <a:off x="6159500" y="7239000"/>
          <a:ext cx="4076699" cy="1676400"/>
        </a:xfrm>
        <a:prstGeom prst="rect">
          <a:avLst/>
        </a:prstGeom>
      </xdr:spPr>
    </xdr:pic>
    <xdr:clientData/>
  </xdr:twoCellAnchor>
  <xdr:twoCellAnchor editAs="oneCell">
    <xdr:from>
      <xdr:col>8</xdr:col>
      <xdr:colOff>215900</xdr:colOff>
      <xdr:row>9</xdr:row>
      <xdr:rowOff>38100</xdr:rowOff>
    </xdr:from>
    <xdr:to>
      <xdr:col>9</xdr:col>
      <xdr:colOff>438038</xdr:colOff>
      <xdr:row>12</xdr:row>
      <xdr:rowOff>139700</xdr:rowOff>
    </xdr:to>
    <xdr:pic>
      <xdr:nvPicPr>
        <xdr:cNvPr id="4" name="3 Imagen">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5" cstate="print"/>
        <a:stretch>
          <a:fillRect/>
        </a:stretch>
      </xdr:blipFill>
      <xdr:spPr>
        <a:xfrm>
          <a:off x="5168900" y="3429000"/>
          <a:ext cx="882538" cy="787400"/>
        </a:xfrm>
        <a:prstGeom prst="rect">
          <a:avLst/>
        </a:prstGeom>
      </xdr:spPr>
    </xdr:pic>
    <xdr:clientData/>
  </xdr:twoCellAnchor>
  <xdr:twoCellAnchor editAs="oneCell">
    <xdr:from>
      <xdr:col>6</xdr:col>
      <xdr:colOff>581158</xdr:colOff>
      <xdr:row>26</xdr:row>
      <xdr:rowOff>177800</xdr:rowOff>
    </xdr:from>
    <xdr:to>
      <xdr:col>8</xdr:col>
      <xdr:colOff>228600</xdr:colOff>
      <xdr:row>30</xdr:row>
      <xdr:rowOff>54801</xdr:rowOff>
    </xdr:to>
    <xdr:pic>
      <xdr:nvPicPr>
        <xdr:cNvPr id="11" name="10 Imagen">
          <a:extLst>
            <a:ext uri="{FF2B5EF4-FFF2-40B4-BE49-F238E27FC236}">
              <a16:creationId xmlns:a16="http://schemas.microsoft.com/office/drawing/2014/main" xmlns="" id="{00000000-0008-0000-1B00-00000B000000}"/>
            </a:ext>
          </a:extLst>
        </xdr:cNvPr>
        <xdr:cNvPicPr>
          <a:picLocks noChangeAspect="1"/>
        </xdr:cNvPicPr>
      </xdr:nvPicPr>
      <xdr:blipFill>
        <a:blip xmlns:r="http://schemas.openxmlformats.org/officeDocument/2006/relationships" r:embed="rId6" cstate="print"/>
        <a:stretch>
          <a:fillRect/>
        </a:stretch>
      </xdr:blipFill>
      <xdr:spPr>
        <a:xfrm>
          <a:off x="4353058" y="8407400"/>
          <a:ext cx="1019042" cy="791401"/>
        </a:xfrm>
        <a:prstGeom prst="rect">
          <a:avLst/>
        </a:prstGeom>
      </xdr:spPr>
    </xdr:pic>
    <xdr:clientData/>
  </xdr:twoCellAnchor>
  <xdr:twoCellAnchor editAs="oneCell">
    <xdr:from>
      <xdr:col>0</xdr:col>
      <xdr:colOff>0</xdr:colOff>
      <xdr:row>0</xdr:row>
      <xdr:rowOff>0</xdr:rowOff>
    </xdr:from>
    <xdr:to>
      <xdr:col>4</xdr:col>
      <xdr:colOff>659946</xdr:colOff>
      <xdr:row>0</xdr:row>
      <xdr:rowOff>1079843</xdr:rowOff>
    </xdr:to>
    <xdr:pic>
      <xdr:nvPicPr>
        <xdr:cNvPr id="13" name="Imagen 12">
          <a:extLst>
            <a:ext uri="{FF2B5EF4-FFF2-40B4-BE49-F238E27FC236}">
              <a16:creationId xmlns:a16="http://schemas.microsoft.com/office/drawing/2014/main" xmlns="" id="{F1C5CFA6-6E88-401B-B889-F8E819898A5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368300</xdr:colOff>
      <xdr:row>9</xdr:row>
      <xdr:rowOff>88900</xdr:rowOff>
    </xdr:from>
    <xdr:to>
      <xdr:col>6</xdr:col>
      <xdr:colOff>404877</xdr:colOff>
      <xdr:row>12</xdr:row>
      <xdr:rowOff>125477</xdr:rowOff>
    </xdr:to>
    <xdr:pic>
      <xdr:nvPicPr>
        <xdr:cNvPr id="3" name="Imagen 2">
          <a:extLst>
            <a:ext uri="{FF2B5EF4-FFF2-40B4-BE49-F238E27FC236}">
              <a16:creationId xmlns:a16="http://schemas.microsoft.com/office/drawing/2014/main" xmlns="" id="{02592243-5BE4-4A40-8CA1-8C14752A88C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3340100" y="3479800"/>
          <a:ext cx="696977" cy="722377"/>
        </a:xfrm>
        <a:prstGeom prst="rect">
          <a:avLst/>
        </a:prstGeom>
      </xdr:spPr>
    </xdr:pic>
    <xdr:clientData/>
  </xdr:twoCellAnchor>
  <xdr:twoCellAnchor editAs="oneCell">
    <xdr:from>
      <xdr:col>4</xdr:col>
      <xdr:colOff>114300</xdr:colOff>
      <xdr:row>27</xdr:row>
      <xdr:rowOff>88900</xdr:rowOff>
    </xdr:from>
    <xdr:to>
      <xdr:col>5</xdr:col>
      <xdr:colOff>150877</xdr:colOff>
      <xdr:row>30</xdr:row>
      <xdr:rowOff>125477</xdr:rowOff>
    </xdr:to>
    <xdr:pic>
      <xdr:nvPicPr>
        <xdr:cNvPr id="15" name="Imagen 14">
          <a:extLst>
            <a:ext uri="{FF2B5EF4-FFF2-40B4-BE49-F238E27FC236}">
              <a16:creationId xmlns:a16="http://schemas.microsoft.com/office/drawing/2014/main" xmlns="" id="{CABACE21-C35F-4FC8-9C90-85061888E35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2514600" y="8547100"/>
          <a:ext cx="722377" cy="722377"/>
        </a:xfrm>
        <a:prstGeom prst="rect">
          <a:avLst/>
        </a:prstGeom>
      </xdr:spPr>
    </xdr:pic>
    <xdr:clientData/>
  </xdr:twoCellAnchor>
  <xdr:twoCellAnchor editAs="oneCell">
    <xdr:from>
      <xdr:col>5</xdr:col>
      <xdr:colOff>304800</xdr:colOff>
      <xdr:row>27</xdr:row>
      <xdr:rowOff>114300</xdr:rowOff>
    </xdr:from>
    <xdr:to>
      <xdr:col>6</xdr:col>
      <xdr:colOff>344425</xdr:colOff>
      <xdr:row>30</xdr:row>
      <xdr:rowOff>150877</xdr:rowOff>
    </xdr:to>
    <xdr:pic>
      <xdr:nvPicPr>
        <xdr:cNvPr id="17" name="Imagen 16">
          <a:extLst>
            <a:ext uri="{FF2B5EF4-FFF2-40B4-BE49-F238E27FC236}">
              <a16:creationId xmlns:a16="http://schemas.microsoft.com/office/drawing/2014/main" xmlns="" id="{1878707D-ACEF-406D-AB75-F160406F81E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3390900" y="8572500"/>
          <a:ext cx="725425" cy="722377"/>
        </a:xfrm>
        <a:prstGeom prst="rect">
          <a:avLst/>
        </a:prstGeom>
      </xdr:spPr>
    </xdr:pic>
    <xdr:clientData/>
  </xdr:twoCellAnchor>
  <xdr:twoCellAnchor editAs="oneCell">
    <xdr:from>
      <xdr:col>6</xdr:col>
      <xdr:colOff>622300</xdr:colOff>
      <xdr:row>9</xdr:row>
      <xdr:rowOff>101600</xdr:rowOff>
    </xdr:from>
    <xdr:to>
      <xdr:col>8</xdr:col>
      <xdr:colOff>1525</xdr:colOff>
      <xdr:row>12</xdr:row>
      <xdr:rowOff>138177</xdr:rowOff>
    </xdr:to>
    <xdr:pic>
      <xdr:nvPicPr>
        <xdr:cNvPr id="18" name="Imagen 17">
          <a:extLst>
            <a:ext uri="{FF2B5EF4-FFF2-40B4-BE49-F238E27FC236}">
              <a16:creationId xmlns:a16="http://schemas.microsoft.com/office/drawing/2014/main" xmlns="" id="{87DE7AC6-8F34-45CF-A482-C7141C8B459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4254500" y="3492500"/>
          <a:ext cx="700025" cy="72237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14</xdr:col>
      <xdr:colOff>577548</xdr:colOff>
      <xdr:row>16</xdr:row>
      <xdr:rowOff>160262</xdr:rowOff>
    </xdr:from>
    <xdr:to>
      <xdr:col>20</xdr:col>
      <xdr:colOff>40091</xdr:colOff>
      <xdr:row>32</xdr:row>
      <xdr:rowOff>41311</xdr:rowOff>
    </xdr:to>
    <xdr:pic>
      <xdr:nvPicPr>
        <xdr:cNvPr id="3" name="2 Imagen">
          <a:extLst>
            <a:ext uri="{FF2B5EF4-FFF2-40B4-BE49-F238E27FC236}">
              <a16:creationId xmlns:a16="http://schemas.microsoft.com/office/drawing/2014/main" xmlns="" id="{00000000-0008-0000-1F00-000003000000}"/>
            </a:ext>
          </a:extLst>
        </xdr:cNvPr>
        <xdr:cNvPicPr>
          <a:picLocks noChangeAspect="1"/>
        </xdr:cNvPicPr>
      </xdr:nvPicPr>
      <xdr:blipFill>
        <a:blip xmlns:r="http://schemas.openxmlformats.org/officeDocument/2006/relationships" r:embed="rId1" cstate="print"/>
        <a:stretch>
          <a:fillRect/>
        </a:stretch>
      </xdr:blipFill>
      <xdr:spPr>
        <a:xfrm>
          <a:off x="9875762" y="5095119"/>
          <a:ext cx="3599115" cy="3509621"/>
        </a:xfrm>
        <a:prstGeom prst="rect">
          <a:avLst/>
        </a:prstGeom>
      </xdr:spPr>
    </xdr:pic>
    <xdr:clientData/>
  </xdr:twoCellAnchor>
  <xdr:twoCellAnchor editAs="oneCell">
    <xdr:from>
      <xdr:col>6</xdr:col>
      <xdr:colOff>613835</xdr:colOff>
      <xdr:row>24</xdr:row>
      <xdr:rowOff>221342</xdr:rowOff>
    </xdr:from>
    <xdr:to>
      <xdr:col>8</xdr:col>
      <xdr:colOff>196514</xdr:colOff>
      <xdr:row>28</xdr:row>
      <xdr:rowOff>209102</xdr:rowOff>
    </xdr:to>
    <xdr:pic>
      <xdr:nvPicPr>
        <xdr:cNvPr id="4" name="Imagen 3">
          <a:extLst>
            <a:ext uri="{FF2B5EF4-FFF2-40B4-BE49-F238E27FC236}">
              <a16:creationId xmlns:a16="http://schemas.microsoft.com/office/drawing/2014/main" xmlns="" id="{9FF53E51-6EF8-495C-ACD8-DDFE97F2EAA5}"/>
            </a:ext>
          </a:extLst>
        </xdr:cNvPr>
        <xdr:cNvPicPr>
          <a:picLocks noChangeAspect="1"/>
        </xdr:cNvPicPr>
      </xdr:nvPicPr>
      <xdr:blipFill>
        <a:blip xmlns:r="http://schemas.openxmlformats.org/officeDocument/2006/relationships" r:embed="rId2" cstate="print"/>
        <a:stretch>
          <a:fillRect/>
        </a:stretch>
      </xdr:blipFill>
      <xdr:spPr>
        <a:xfrm>
          <a:off x="4246035" y="7358742"/>
          <a:ext cx="903479" cy="902160"/>
        </a:xfrm>
        <a:prstGeom prst="rect">
          <a:avLst/>
        </a:prstGeom>
      </xdr:spPr>
    </xdr:pic>
    <xdr:clientData/>
  </xdr:twoCellAnchor>
  <xdr:twoCellAnchor editAs="oneCell">
    <xdr:from>
      <xdr:col>8</xdr:col>
      <xdr:colOff>460829</xdr:colOff>
      <xdr:row>25</xdr:row>
      <xdr:rowOff>40521</xdr:rowOff>
    </xdr:from>
    <xdr:to>
      <xdr:col>10</xdr:col>
      <xdr:colOff>40439</xdr:colOff>
      <xdr:row>29</xdr:row>
      <xdr:rowOff>32972</xdr:rowOff>
    </xdr:to>
    <xdr:pic>
      <xdr:nvPicPr>
        <xdr:cNvPr id="8" name="Imagen 7">
          <a:extLst>
            <a:ext uri="{FF2B5EF4-FFF2-40B4-BE49-F238E27FC236}">
              <a16:creationId xmlns:a16="http://schemas.microsoft.com/office/drawing/2014/main" xmlns="" id="{18D4B873-EC82-4F5D-9F6A-990BDC4A6A84}"/>
            </a:ext>
          </a:extLst>
        </xdr:cNvPr>
        <xdr:cNvPicPr>
          <a:picLocks noChangeAspect="1"/>
        </xdr:cNvPicPr>
      </xdr:nvPicPr>
      <xdr:blipFill>
        <a:blip xmlns:r="http://schemas.openxmlformats.org/officeDocument/2006/relationships" r:embed="rId3" cstate="print"/>
        <a:stretch>
          <a:fillRect/>
        </a:stretch>
      </xdr:blipFill>
      <xdr:spPr>
        <a:xfrm>
          <a:off x="5413829" y="7406521"/>
          <a:ext cx="900410" cy="906851"/>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7" name="Imagen 6">
          <a:extLst>
            <a:ext uri="{FF2B5EF4-FFF2-40B4-BE49-F238E27FC236}">
              <a16:creationId xmlns:a16="http://schemas.microsoft.com/office/drawing/2014/main" xmlns="" id="{B83B5FA3-25DD-4A5F-BD34-64B8E2DA65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17</xdr:col>
      <xdr:colOff>74084</xdr:colOff>
      <xdr:row>5</xdr:row>
      <xdr:rowOff>35976</xdr:rowOff>
    </xdr:from>
    <xdr:to>
      <xdr:col>20</xdr:col>
      <xdr:colOff>619471</xdr:colOff>
      <xdr:row>23</xdr:row>
      <xdr:rowOff>17496</xdr:rowOff>
    </xdr:to>
    <xdr:pic>
      <xdr:nvPicPr>
        <xdr:cNvPr id="10" name="9 Imagen">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1" cstate="print"/>
        <a:stretch>
          <a:fillRect/>
        </a:stretch>
      </xdr:blipFill>
      <xdr:spPr>
        <a:xfrm>
          <a:off x="11419417" y="2533643"/>
          <a:ext cx="2609137" cy="4132303"/>
        </a:xfrm>
        <a:prstGeom prst="rect">
          <a:avLst/>
        </a:prstGeom>
      </xdr:spPr>
    </xdr:pic>
    <xdr:clientData/>
  </xdr:twoCellAnchor>
  <xdr:twoCellAnchor editAs="oneCell">
    <xdr:from>
      <xdr:col>17</xdr:col>
      <xdr:colOff>533400</xdr:colOff>
      <xdr:row>24</xdr:row>
      <xdr:rowOff>101600</xdr:rowOff>
    </xdr:from>
    <xdr:to>
      <xdr:col>21</xdr:col>
      <xdr:colOff>75125</xdr:colOff>
      <xdr:row>30</xdr:row>
      <xdr:rowOff>97991</xdr:rowOff>
    </xdr:to>
    <xdr:pic>
      <xdr:nvPicPr>
        <xdr:cNvPr id="3" name="2 Imagen">
          <a:extLst>
            <a:ext uri="{FF2B5EF4-FFF2-40B4-BE49-F238E27FC236}">
              <a16:creationId xmlns:a16="http://schemas.microsoft.com/office/drawing/2014/main" xmlns="" id="{00000000-0008-0000-2000-000003000000}"/>
            </a:ext>
          </a:extLst>
        </xdr:cNvPr>
        <xdr:cNvPicPr>
          <a:picLocks noChangeAspect="1"/>
        </xdr:cNvPicPr>
      </xdr:nvPicPr>
      <xdr:blipFill>
        <a:blip xmlns:r="http://schemas.openxmlformats.org/officeDocument/2006/relationships" r:embed="rId2" cstate="print"/>
        <a:stretch>
          <a:fillRect/>
        </a:stretch>
      </xdr:blipFill>
      <xdr:spPr>
        <a:xfrm>
          <a:off x="11430000" y="7010400"/>
          <a:ext cx="2183325" cy="1367991"/>
        </a:xfrm>
        <a:prstGeom prst="rect">
          <a:avLst/>
        </a:prstGeom>
      </xdr:spPr>
    </xdr:pic>
    <xdr:clientData/>
  </xdr:twoCellAnchor>
  <xdr:twoCellAnchor editAs="oneCell">
    <xdr:from>
      <xdr:col>8</xdr:col>
      <xdr:colOff>50800</xdr:colOff>
      <xdr:row>5</xdr:row>
      <xdr:rowOff>25400</xdr:rowOff>
    </xdr:from>
    <xdr:to>
      <xdr:col>16</xdr:col>
      <xdr:colOff>494281</xdr:colOff>
      <xdr:row>19</xdr:row>
      <xdr:rowOff>203200</xdr:rowOff>
    </xdr:to>
    <xdr:pic>
      <xdr:nvPicPr>
        <xdr:cNvPr id="4" name="3 Imagen">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3" cstate="print"/>
        <a:stretch>
          <a:fillRect/>
        </a:stretch>
      </xdr:blipFill>
      <xdr:spPr>
        <a:xfrm>
          <a:off x="5003800" y="2628900"/>
          <a:ext cx="5726681" cy="3352800"/>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9" name="Imagen 8">
          <a:extLst>
            <a:ext uri="{FF2B5EF4-FFF2-40B4-BE49-F238E27FC236}">
              <a16:creationId xmlns:a16="http://schemas.microsoft.com/office/drawing/2014/main" xmlns="" id="{E0640AD5-76E9-45B9-AEEF-E49D3B983CB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8</xdr:col>
      <xdr:colOff>245534</xdr:colOff>
      <xdr:row>28</xdr:row>
      <xdr:rowOff>160867</xdr:rowOff>
    </xdr:from>
    <xdr:to>
      <xdr:col>9</xdr:col>
      <xdr:colOff>540654</xdr:colOff>
      <xdr:row>32</xdr:row>
      <xdr:rowOff>175237</xdr:rowOff>
    </xdr:to>
    <xdr:pic>
      <xdr:nvPicPr>
        <xdr:cNvPr id="11" name="Imagen 10">
          <a:extLst>
            <a:ext uri="{FF2B5EF4-FFF2-40B4-BE49-F238E27FC236}">
              <a16:creationId xmlns:a16="http://schemas.microsoft.com/office/drawing/2014/main" xmlns="" id="{45E94BA9-A32F-4DA3-91FD-0A00B25F54C0}"/>
            </a:ext>
          </a:extLst>
        </xdr:cNvPr>
        <xdr:cNvPicPr>
          <a:picLocks noChangeAspect="1"/>
        </xdr:cNvPicPr>
      </xdr:nvPicPr>
      <xdr:blipFill>
        <a:blip xmlns:r="http://schemas.openxmlformats.org/officeDocument/2006/relationships" r:embed="rId5" cstate="print"/>
        <a:stretch>
          <a:fillRect/>
        </a:stretch>
      </xdr:blipFill>
      <xdr:spPr>
        <a:xfrm>
          <a:off x="5384801" y="7857067"/>
          <a:ext cx="980920" cy="928770"/>
        </a:xfrm>
        <a:prstGeom prst="rect">
          <a:avLst/>
        </a:prstGeom>
      </xdr:spPr>
    </xdr:pic>
    <xdr:clientData/>
  </xdr:twoCellAnchor>
  <xdr:twoCellAnchor editAs="oneCell">
    <xdr:from>
      <xdr:col>6</xdr:col>
      <xdr:colOff>635000</xdr:colOff>
      <xdr:row>28</xdr:row>
      <xdr:rowOff>186266</xdr:rowOff>
    </xdr:from>
    <xdr:to>
      <xdr:col>8</xdr:col>
      <xdr:colOff>189210</xdr:colOff>
      <xdr:row>32</xdr:row>
      <xdr:rowOff>180532</xdr:rowOff>
    </xdr:to>
    <xdr:pic>
      <xdr:nvPicPr>
        <xdr:cNvPr id="12" name="Imagen 11">
          <a:extLst>
            <a:ext uri="{FF2B5EF4-FFF2-40B4-BE49-F238E27FC236}">
              <a16:creationId xmlns:a16="http://schemas.microsoft.com/office/drawing/2014/main" xmlns="" id="{F90F21E7-CA46-4A30-88B4-3237D9736264}"/>
            </a:ext>
          </a:extLst>
        </xdr:cNvPr>
        <xdr:cNvPicPr>
          <a:picLocks noChangeAspect="1"/>
        </xdr:cNvPicPr>
      </xdr:nvPicPr>
      <xdr:blipFill>
        <a:blip xmlns:r="http://schemas.openxmlformats.org/officeDocument/2006/relationships" r:embed="rId6" cstate="print"/>
        <a:stretch>
          <a:fillRect/>
        </a:stretch>
      </xdr:blipFill>
      <xdr:spPr>
        <a:xfrm>
          <a:off x="4402667" y="7882466"/>
          <a:ext cx="925810" cy="90866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17</xdr:col>
      <xdr:colOff>279401</xdr:colOff>
      <xdr:row>7</xdr:row>
      <xdr:rowOff>41384</xdr:rowOff>
    </xdr:from>
    <xdr:to>
      <xdr:col>22</xdr:col>
      <xdr:colOff>101601</xdr:colOff>
      <xdr:row>19</xdr:row>
      <xdr:rowOff>8556</xdr:rowOff>
    </xdr:to>
    <xdr:pic>
      <xdr:nvPicPr>
        <xdr:cNvPr id="7" name="6 Imagen">
          <a:extLst>
            <a:ext uri="{FF2B5EF4-FFF2-40B4-BE49-F238E27FC236}">
              <a16:creationId xmlns:a16="http://schemas.microsoft.com/office/drawing/2014/main" xmlns="" id="{00000000-0008-0000-1C00-000007000000}"/>
            </a:ext>
          </a:extLst>
        </xdr:cNvPr>
        <xdr:cNvPicPr>
          <a:picLocks noChangeAspect="1"/>
        </xdr:cNvPicPr>
      </xdr:nvPicPr>
      <xdr:blipFill>
        <a:blip xmlns:r="http://schemas.openxmlformats.org/officeDocument/2006/relationships" r:embed="rId1" cstate="print"/>
        <a:stretch>
          <a:fillRect/>
        </a:stretch>
      </xdr:blipFill>
      <xdr:spPr>
        <a:xfrm>
          <a:off x="11176001" y="2975084"/>
          <a:ext cx="3403600" cy="2684972"/>
        </a:xfrm>
        <a:prstGeom prst="rect">
          <a:avLst/>
        </a:prstGeom>
      </xdr:spPr>
    </xdr:pic>
    <xdr:clientData/>
  </xdr:twoCellAnchor>
  <xdr:twoCellAnchor editAs="oneCell">
    <xdr:from>
      <xdr:col>1</xdr:col>
      <xdr:colOff>508001</xdr:colOff>
      <xdr:row>18</xdr:row>
      <xdr:rowOff>76413</xdr:rowOff>
    </xdr:from>
    <xdr:to>
      <xdr:col>7</xdr:col>
      <xdr:colOff>508001</xdr:colOff>
      <xdr:row>31</xdr:row>
      <xdr:rowOff>227924</xdr:rowOff>
    </xdr:to>
    <xdr:pic>
      <xdr:nvPicPr>
        <xdr:cNvPr id="8" name="7 Imagen">
          <a:extLst>
            <a:ext uri="{FF2B5EF4-FFF2-40B4-BE49-F238E27FC236}">
              <a16:creationId xmlns:a16="http://schemas.microsoft.com/office/drawing/2014/main" xmlns="" id="{00000000-0008-0000-1C00-000008000000}"/>
            </a:ext>
          </a:extLst>
        </xdr:cNvPr>
        <xdr:cNvPicPr>
          <a:picLocks noChangeAspect="1"/>
        </xdr:cNvPicPr>
      </xdr:nvPicPr>
      <xdr:blipFill>
        <a:blip xmlns:r="http://schemas.openxmlformats.org/officeDocument/2006/relationships" r:embed="rId2" cstate="print"/>
        <a:stretch>
          <a:fillRect/>
        </a:stretch>
      </xdr:blipFill>
      <xdr:spPr>
        <a:xfrm>
          <a:off x="838201" y="5499313"/>
          <a:ext cx="3962400" cy="3123311"/>
        </a:xfrm>
        <a:prstGeom prst="rect">
          <a:avLst/>
        </a:prstGeom>
      </xdr:spPr>
    </xdr:pic>
    <xdr:clientData/>
  </xdr:twoCellAnchor>
  <xdr:twoCellAnchor editAs="oneCell">
    <xdr:from>
      <xdr:col>8</xdr:col>
      <xdr:colOff>332962</xdr:colOff>
      <xdr:row>6</xdr:row>
      <xdr:rowOff>93133</xdr:rowOff>
    </xdr:from>
    <xdr:to>
      <xdr:col>17</xdr:col>
      <xdr:colOff>327124</xdr:colOff>
      <xdr:row>23</xdr:row>
      <xdr:rowOff>93133</xdr:rowOff>
    </xdr:to>
    <xdr:pic>
      <xdr:nvPicPr>
        <xdr:cNvPr id="9" name="8 Imagen">
          <a:extLst>
            <a:ext uri="{FF2B5EF4-FFF2-40B4-BE49-F238E27FC236}">
              <a16:creationId xmlns:a16="http://schemas.microsoft.com/office/drawing/2014/main" xmlns="" id="{00000000-0008-0000-1C00-000009000000}"/>
            </a:ext>
          </a:extLst>
        </xdr:cNvPr>
        <xdr:cNvPicPr>
          <a:picLocks noChangeAspect="1"/>
        </xdr:cNvPicPr>
      </xdr:nvPicPr>
      <xdr:blipFill>
        <a:blip xmlns:r="http://schemas.openxmlformats.org/officeDocument/2006/relationships" r:embed="rId3" cstate="print"/>
        <a:stretch>
          <a:fillRect/>
        </a:stretch>
      </xdr:blipFill>
      <xdr:spPr>
        <a:xfrm>
          <a:off x="5285962" y="2798233"/>
          <a:ext cx="5937762" cy="3860800"/>
        </a:xfrm>
        <a:prstGeom prst="rect">
          <a:avLst/>
        </a:prstGeom>
      </xdr:spPr>
    </xdr:pic>
    <xdr:clientData/>
  </xdr:twoCellAnchor>
  <xdr:twoCellAnchor editAs="oneCell">
    <xdr:from>
      <xdr:col>0</xdr:col>
      <xdr:colOff>0</xdr:colOff>
      <xdr:row>0</xdr:row>
      <xdr:rowOff>0</xdr:rowOff>
    </xdr:from>
    <xdr:to>
      <xdr:col>4</xdr:col>
      <xdr:colOff>659946</xdr:colOff>
      <xdr:row>0</xdr:row>
      <xdr:rowOff>1079843</xdr:rowOff>
    </xdr:to>
    <xdr:pic>
      <xdr:nvPicPr>
        <xdr:cNvPr id="6" name="Imagen 5">
          <a:extLst>
            <a:ext uri="{FF2B5EF4-FFF2-40B4-BE49-F238E27FC236}">
              <a16:creationId xmlns:a16="http://schemas.microsoft.com/office/drawing/2014/main" xmlns="" id="{E43F8F20-B00E-4C74-B5E5-DF3FC0CB110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205998</xdr:colOff>
      <xdr:row>14</xdr:row>
      <xdr:rowOff>153835</xdr:rowOff>
    </xdr:from>
    <xdr:to>
      <xdr:col>14</xdr:col>
      <xdr:colOff>408549</xdr:colOff>
      <xdr:row>26</xdr:row>
      <xdr:rowOff>120444</xdr:rowOff>
    </xdr:to>
    <xdr:pic>
      <xdr:nvPicPr>
        <xdr:cNvPr id="7" name="6 Imagen">
          <a:extLst>
            <a:ext uri="{FF2B5EF4-FFF2-40B4-BE49-F238E27FC236}">
              <a16:creationId xmlns:a16="http://schemas.microsoft.com/office/drawing/2014/main" xmlns="" id="{00000000-0008-0000-1E00-000007000000}"/>
            </a:ext>
          </a:extLst>
        </xdr:cNvPr>
        <xdr:cNvPicPr>
          <a:picLocks noChangeAspect="1"/>
        </xdr:cNvPicPr>
      </xdr:nvPicPr>
      <xdr:blipFill>
        <a:blip xmlns:r="http://schemas.openxmlformats.org/officeDocument/2006/relationships" r:embed="rId1" cstate="print"/>
        <a:stretch>
          <a:fillRect/>
        </a:stretch>
      </xdr:blipFill>
      <xdr:spPr>
        <a:xfrm>
          <a:off x="7435927" y="4762121"/>
          <a:ext cx="2270836" cy="2660823"/>
        </a:xfrm>
        <a:prstGeom prst="rect">
          <a:avLst/>
        </a:prstGeom>
      </xdr:spPr>
    </xdr:pic>
    <xdr:clientData/>
  </xdr:twoCellAnchor>
  <xdr:twoCellAnchor editAs="oneCell">
    <xdr:from>
      <xdr:col>14</xdr:col>
      <xdr:colOff>404114</xdr:colOff>
      <xdr:row>14</xdr:row>
      <xdr:rowOff>126319</xdr:rowOff>
    </xdr:from>
    <xdr:to>
      <xdr:col>17</xdr:col>
      <xdr:colOff>615607</xdr:colOff>
      <xdr:row>28</xdr:row>
      <xdr:rowOff>168986</xdr:rowOff>
    </xdr:to>
    <xdr:pic>
      <xdr:nvPicPr>
        <xdr:cNvPr id="8" name="7 Imagen">
          <a:extLst>
            <a:ext uri="{FF2B5EF4-FFF2-40B4-BE49-F238E27FC236}">
              <a16:creationId xmlns:a16="http://schemas.microsoft.com/office/drawing/2014/main" xmlns="" id="{00000000-0008-0000-1E00-000008000000}"/>
            </a:ext>
          </a:extLst>
        </xdr:cNvPr>
        <xdr:cNvPicPr>
          <a:picLocks noChangeAspect="1"/>
        </xdr:cNvPicPr>
      </xdr:nvPicPr>
      <xdr:blipFill>
        <a:blip xmlns:r="http://schemas.openxmlformats.org/officeDocument/2006/relationships" r:embed="rId2" cstate="print"/>
        <a:stretch>
          <a:fillRect/>
        </a:stretch>
      </xdr:blipFill>
      <xdr:spPr>
        <a:xfrm>
          <a:off x="9702328" y="4734605"/>
          <a:ext cx="2279779" cy="3190452"/>
        </a:xfrm>
        <a:prstGeom prst="rect">
          <a:avLst/>
        </a:prstGeom>
      </xdr:spPr>
    </xdr:pic>
    <xdr:clientData/>
  </xdr:twoCellAnchor>
  <xdr:twoCellAnchor editAs="oneCell">
    <xdr:from>
      <xdr:col>17</xdr:col>
      <xdr:colOff>607710</xdr:colOff>
      <xdr:row>14</xdr:row>
      <xdr:rowOff>123366</xdr:rowOff>
    </xdr:from>
    <xdr:to>
      <xdr:col>21</xdr:col>
      <xdr:colOff>782</xdr:colOff>
      <xdr:row>28</xdr:row>
      <xdr:rowOff>111234</xdr:rowOff>
    </xdr:to>
    <xdr:pic>
      <xdr:nvPicPr>
        <xdr:cNvPr id="9" name="8 Imagen">
          <a:extLst>
            <a:ext uri="{FF2B5EF4-FFF2-40B4-BE49-F238E27FC236}">
              <a16:creationId xmlns:a16="http://schemas.microsoft.com/office/drawing/2014/main" xmlns="" id="{00000000-0008-0000-1E00-000009000000}"/>
            </a:ext>
          </a:extLst>
        </xdr:cNvPr>
        <xdr:cNvPicPr>
          <a:picLocks noChangeAspect="1"/>
        </xdr:cNvPicPr>
      </xdr:nvPicPr>
      <xdr:blipFill>
        <a:blip xmlns:r="http://schemas.openxmlformats.org/officeDocument/2006/relationships" r:embed="rId3" cstate="print"/>
        <a:stretch>
          <a:fillRect/>
        </a:stretch>
      </xdr:blipFill>
      <xdr:spPr>
        <a:xfrm>
          <a:off x="11974210" y="4731652"/>
          <a:ext cx="2121758" cy="3135653"/>
        </a:xfrm>
        <a:prstGeom prst="rect">
          <a:avLst/>
        </a:prstGeom>
      </xdr:spPr>
    </xdr:pic>
    <xdr:clientData/>
  </xdr:twoCellAnchor>
  <xdr:twoCellAnchor editAs="oneCell">
    <xdr:from>
      <xdr:col>22</xdr:col>
      <xdr:colOff>0</xdr:colOff>
      <xdr:row>26</xdr:row>
      <xdr:rowOff>0</xdr:rowOff>
    </xdr:from>
    <xdr:to>
      <xdr:col>23</xdr:col>
      <xdr:colOff>28574</xdr:colOff>
      <xdr:row>27</xdr:row>
      <xdr:rowOff>79375</xdr:rowOff>
    </xdr:to>
    <xdr:sp macro="" textlink="">
      <xdr:nvSpPr>
        <xdr:cNvPr id="36865" name="AutoShape 1" descr="Resultado de imagen de bandera canada">
          <a:extLst>
            <a:ext uri="{FF2B5EF4-FFF2-40B4-BE49-F238E27FC236}">
              <a16:creationId xmlns:a16="http://schemas.microsoft.com/office/drawing/2014/main" xmlns="" id="{00000000-0008-0000-1E00-000001900000}"/>
            </a:ext>
          </a:extLst>
        </xdr:cNvPr>
        <xdr:cNvSpPr>
          <a:spLocks noChangeAspect="1" noChangeArrowheads="1"/>
        </xdr:cNvSpPr>
      </xdr:nvSpPr>
      <xdr:spPr bwMode="auto">
        <a:xfrm>
          <a:off x="12163425" y="80391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4</xdr:col>
      <xdr:colOff>381000</xdr:colOff>
      <xdr:row>18</xdr:row>
      <xdr:rowOff>114300</xdr:rowOff>
    </xdr:from>
    <xdr:to>
      <xdr:col>7</xdr:col>
      <xdr:colOff>628666</xdr:colOff>
      <xdr:row>23</xdr:row>
      <xdr:rowOff>176477</xdr:rowOff>
    </xdr:to>
    <xdr:pic>
      <xdr:nvPicPr>
        <xdr:cNvPr id="18" name="17 Imagen">
          <a:extLst>
            <a:ext uri="{FF2B5EF4-FFF2-40B4-BE49-F238E27FC236}">
              <a16:creationId xmlns:a16="http://schemas.microsoft.com/office/drawing/2014/main" xmlns="" id="{00000000-0008-0000-1E00-000012000000}"/>
            </a:ext>
          </a:extLst>
        </xdr:cNvPr>
        <xdr:cNvPicPr>
          <a:picLocks noChangeAspect="1"/>
        </xdr:cNvPicPr>
      </xdr:nvPicPr>
      <xdr:blipFill>
        <a:blip xmlns:r="http://schemas.openxmlformats.org/officeDocument/2006/relationships" r:embed="rId4" cstate="print"/>
        <a:stretch>
          <a:fillRect/>
        </a:stretch>
      </xdr:blipFill>
      <xdr:spPr>
        <a:xfrm flipV="1">
          <a:off x="2692400" y="5689600"/>
          <a:ext cx="2228866" cy="1205177"/>
        </a:xfrm>
        <a:prstGeom prst="rect">
          <a:avLst/>
        </a:prstGeom>
        <a:ln w="12700">
          <a:noFill/>
        </a:ln>
      </xdr:spPr>
    </xdr:pic>
    <xdr:clientData/>
  </xdr:twoCellAnchor>
  <xdr:twoCellAnchor editAs="oneCell">
    <xdr:from>
      <xdr:col>6</xdr:col>
      <xdr:colOff>457197</xdr:colOff>
      <xdr:row>22</xdr:row>
      <xdr:rowOff>89764</xdr:rowOff>
    </xdr:from>
    <xdr:to>
      <xdr:col>10</xdr:col>
      <xdr:colOff>88898</xdr:colOff>
      <xdr:row>27</xdr:row>
      <xdr:rowOff>165100</xdr:rowOff>
    </xdr:to>
    <xdr:pic>
      <xdr:nvPicPr>
        <xdr:cNvPr id="19" name="18 Imagen">
          <a:extLst>
            <a:ext uri="{FF2B5EF4-FFF2-40B4-BE49-F238E27FC236}">
              <a16:creationId xmlns:a16="http://schemas.microsoft.com/office/drawing/2014/main" xmlns="" id="{00000000-0008-0000-1E00-000013000000}"/>
            </a:ext>
          </a:extLst>
        </xdr:cNvPr>
        <xdr:cNvPicPr>
          <a:picLocks noChangeAspect="1"/>
        </xdr:cNvPicPr>
      </xdr:nvPicPr>
      <xdr:blipFill>
        <a:blip xmlns:r="http://schemas.openxmlformats.org/officeDocument/2006/relationships" r:embed="rId5" cstate="print"/>
        <a:stretch>
          <a:fillRect/>
        </a:stretch>
      </xdr:blipFill>
      <xdr:spPr>
        <a:xfrm rot="10800000" flipV="1">
          <a:off x="4089397" y="6579464"/>
          <a:ext cx="2273301" cy="1218336"/>
        </a:xfrm>
        <a:prstGeom prst="rect">
          <a:avLst/>
        </a:prstGeom>
        <a:ln w="12700">
          <a:noFill/>
        </a:ln>
      </xdr:spPr>
    </xdr:pic>
    <xdr:clientData/>
  </xdr:twoCellAnchor>
  <xdr:twoCellAnchor editAs="oneCell">
    <xdr:from>
      <xdr:col>9</xdr:col>
      <xdr:colOff>76199</xdr:colOff>
      <xdr:row>25</xdr:row>
      <xdr:rowOff>152399</xdr:rowOff>
    </xdr:from>
    <xdr:to>
      <xdr:col>12</xdr:col>
      <xdr:colOff>396279</xdr:colOff>
      <xdr:row>30</xdr:row>
      <xdr:rowOff>215900</xdr:rowOff>
    </xdr:to>
    <xdr:pic>
      <xdr:nvPicPr>
        <xdr:cNvPr id="16" name="15 Imagen">
          <a:extLst>
            <a:ext uri="{FF2B5EF4-FFF2-40B4-BE49-F238E27FC236}">
              <a16:creationId xmlns:a16="http://schemas.microsoft.com/office/drawing/2014/main" xmlns="" id="{00000000-0008-0000-1E00-000010000000}"/>
            </a:ext>
          </a:extLst>
        </xdr:cNvPr>
        <xdr:cNvPicPr>
          <a:picLocks noChangeAspect="1"/>
        </xdr:cNvPicPr>
      </xdr:nvPicPr>
      <xdr:blipFill>
        <a:blip xmlns:r="http://schemas.openxmlformats.org/officeDocument/2006/relationships" r:embed="rId6" cstate="print"/>
        <a:stretch>
          <a:fillRect/>
        </a:stretch>
      </xdr:blipFill>
      <xdr:spPr>
        <a:xfrm rot="10800000" flipV="1">
          <a:off x="5689599" y="7327899"/>
          <a:ext cx="2301280" cy="1206501"/>
        </a:xfrm>
        <a:prstGeom prst="rect">
          <a:avLst/>
        </a:prstGeom>
      </xdr:spPr>
    </xdr:pic>
    <xdr:clientData/>
  </xdr:twoCellAnchor>
  <xdr:twoCellAnchor editAs="oneCell">
    <xdr:from>
      <xdr:col>12</xdr:col>
      <xdr:colOff>66675</xdr:colOff>
      <xdr:row>28</xdr:row>
      <xdr:rowOff>31404</xdr:rowOff>
    </xdr:from>
    <xdr:to>
      <xdr:col>15</xdr:col>
      <xdr:colOff>410265</xdr:colOff>
      <xdr:row>33</xdr:row>
      <xdr:rowOff>88900</xdr:rowOff>
    </xdr:to>
    <xdr:pic>
      <xdr:nvPicPr>
        <xdr:cNvPr id="17" name="16 Imagen">
          <a:extLst>
            <a:ext uri="{FF2B5EF4-FFF2-40B4-BE49-F238E27FC236}">
              <a16:creationId xmlns:a16="http://schemas.microsoft.com/office/drawing/2014/main" xmlns="" id="{00000000-0008-0000-1E00-000011000000}"/>
            </a:ext>
          </a:extLst>
        </xdr:cNvPr>
        <xdr:cNvPicPr>
          <a:picLocks noChangeAspect="1"/>
        </xdr:cNvPicPr>
      </xdr:nvPicPr>
      <xdr:blipFill>
        <a:blip xmlns:r="http://schemas.openxmlformats.org/officeDocument/2006/relationships" r:embed="rId7" cstate="print"/>
        <a:stretch>
          <a:fillRect/>
        </a:stretch>
      </xdr:blipFill>
      <xdr:spPr>
        <a:xfrm rot="10800000" flipV="1">
          <a:off x="7661275" y="7892704"/>
          <a:ext cx="2324790" cy="1200496"/>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5" name="Imagen 14">
          <a:extLst>
            <a:ext uri="{FF2B5EF4-FFF2-40B4-BE49-F238E27FC236}">
              <a16:creationId xmlns:a16="http://schemas.microsoft.com/office/drawing/2014/main" xmlns="" id="{3DDD469D-033E-488B-B688-943692CEAB7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647699</xdr:colOff>
      <xdr:row>15</xdr:row>
      <xdr:rowOff>76200</xdr:rowOff>
    </xdr:from>
    <xdr:to>
      <xdr:col>21</xdr:col>
      <xdr:colOff>647700</xdr:colOff>
      <xdr:row>25</xdr:row>
      <xdr:rowOff>113843</xdr:rowOff>
    </xdr:to>
    <xdr:pic>
      <xdr:nvPicPr>
        <xdr:cNvPr id="8" name="7 Imagen">
          <a:extLst>
            <a:ext uri="{FF2B5EF4-FFF2-40B4-BE49-F238E27FC236}">
              <a16:creationId xmlns:a16="http://schemas.microsoft.com/office/drawing/2014/main" xmlns="" id="{00000000-0008-0000-0D00-000008000000}"/>
            </a:ext>
          </a:extLst>
        </xdr:cNvPr>
        <xdr:cNvPicPr>
          <a:picLocks noChangeAspect="1"/>
        </xdr:cNvPicPr>
      </xdr:nvPicPr>
      <xdr:blipFill>
        <a:blip xmlns:r="http://schemas.openxmlformats.org/officeDocument/2006/relationships" r:embed="rId1" cstate="print"/>
        <a:stretch>
          <a:fillRect/>
        </a:stretch>
      </xdr:blipFill>
      <xdr:spPr>
        <a:xfrm>
          <a:off x="11328399" y="4800600"/>
          <a:ext cx="2590801" cy="4100585"/>
        </a:xfrm>
        <a:prstGeom prst="rect">
          <a:avLst/>
        </a:prstGeom>
      </xdr:spPr>
    </xdr:pic>
    <xdr:clientData/>
  </xdr:twoCellAnchor>
  <xdr:twoCellAnchor editAs="oneCell">
    <xdr:from>
      <xdr:col>17</xdr:col>
      <xdr:colOff>292099</xdr:colOff>
      <xdr:row>0</xdr:row>
      <xdr:rowOff>241300</xdr:rowOff>
    </xdr:from>
    <xdr:to>
      <xdr:col>21</xdr:col>
      <xdr:colOff>635000</xdr:colOff>
      <xdr:row>12</xdr:row>
      <xdr:rowOff>76803</xdr:rowOff>
    </xdr:to>
    <xdr:pic>
      <xdr:nvPicPr>
        <xdr:cNvPr id="12" name="11 Imagen">
          <a:extLst>
            <a:ext uri="{FF2B5EF4-FFF2-40B4-BE49-F238E27FC236}">
              <a16:creationId xmlns:a16="http://schemas.microsoft.com/office/drawing/2014/main" xmlns="" id="{00000000-0008-0000-0D00-00000C000000}"/>
            </a:ext>
          </a:extLst>
        </xdr:cNvPr>
        <xdr:cNvPicPr>
          <a:picLocks noChangeAspect="1"/>
        </xdr:cNvPicPr>
      </xdr:nvPicPr>
      <xdr:blipFill>
        <a:blip xmlns:r="http://schemas.openxmlformats.org/officeDocument/2006/relationships" r:embed="rId2" cstate="print"/>
        <a:stretch>
          <a:fillRect/>
        </a:stretch>
      </xdr:blipFill>
      <xdr:spPr>
        <a:xfrm>
          <a:off x="10972799" y="241300"/>
          <a:ext cx="2933701" cy="3924903"/>
        </a:xfrm>
        <a:prstGeom prst="rect">
          <a:avLst/>
        </a:prstGeom>
      </xdr:spPr>
    </xdr:pic>
    <xdr:clientData/>
  </xdr:twoCellAnchor>
  <xdr:twoCellAnchor editAs="oneCell">
    <xdr:from>
      <xdr:col>14</xdr:col>
      <xdr:colOff>50799</xdr:colOff>
      <xdr:row>6</xdr:row>
      <xdr:rowOff>152979</xdr:rowOff>
    </xdr:from>
    <xdr:to>
      <xdr:col>17</xdr:col>
      <xdr:colOff>431800</xdr:colOff>
      <xdr:row>13</xdr:row>
      <xdr:rowOff>30943</xdr:rowOff>
    </xdr:to>
    <xdr:pic>
      <xdr:nvPicPr>
        <xdr:cNvPr id="3" name="2 Imagen">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3" cstate="print"/>
        <a:stretch>
          <a:fillRect/>
        </a:stretch>
      </xdr:blipFill>
      <xdr:spPr>
        <a:xfrm>
          <a:off x="8788399" y="3277179"/>
          <a:ext cx="2324101" cy="1478164"/>
        </a:xfrm>
        <a:prstGeom prst="rect">
          <a:avLst/>
        </a:prstGeom>
      </xdr:spPr>
    </xdr:pic>
    <xdr:clientData/>
  </xdr:twoCellAnchor>
  <xdr:twoCellAnchor editAs="oneCell">
    <xdr:from>
      <xdr:col>14</xdr:col>
      <xdr:colOff>165100</xdr:colOff>
      <xdr:row>21</xdr:row>
      <xdr:rowOff>163608</xdr:rowOff>
    </xdr:from>
    <xdr:to>
      <xdr:col>16</xdr:col>
      <xdr:colOff>596900</xdr:colOff>
      <xdr:row>26</xdr:row>
      <xdr:rowOff>165099</xdr:rowOff>
    </xdr:to>
    <xdr:pic>
      <xdr:nvPicPr>
        <xdr:cNvPr id="4" name="3 Imagen">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4" cstate="print"/>
        <a:stretch>
          <a:fillRect/>
        </a:stretch>
      </xdr:blipFill>
      <xdr:spPr>
        <a:xfrm>
          <a:off x="9080500" y="7491508"/>
          <a:ext cx="1752600" cy="1144491"/>
        </a:xfrm>
        <a:prstGeom prst="rect">
          <a:avLst/>
        </a:prstGeom>
      </xdr:spPr>
    </xdr:pic>
    <xdr:clientData/>
  </xdr:twoCellAnchor>
  <xdr:twoCellAnchor editAs="oneCell">
    <xdr:from>
      <xdr:col>10</xdr:col>
      <xdr:colOff>38100</xdr:colOff>
      <xdr:row>7</xdr:row>
      <xdr:rowOff>0</xdr:rowOff>
    </xdr:from>
    <xdr:to>
      <xdr:col>13</xdr:col>
      <xdr:colOff>342900</xdr:colOff>
      <xdr:row>13</xdr:row>
      <xdr:rowOff>40577</xdr:rowOff>
    </xdr:to>
    <xdr:pic>
      <xdr:nvPicPr>
        <xdr:cNvPr id="17" name="16 Imagen">
          <a:extLst>
            <a:ext uri="{FF2B5EF4-FFF2-40B4-BE49-F238E27FC236}">
              <a16:creationId xmlns:a16="http://schemas.microsoft.com/office/drawing/2014/main" xmlns="" id="{00000000-0008-0000-0D00-000011000000}"/>
            </a:ext>
          </a:extLst>
        </xdr:cNvPr>
        <xdr:cNvPicPr>
          <a:picLocks noChangeAspect="1"/>
        </xdr:cNvPicPr>
      </xdr:nvPicPr>
      <xdr:blipFill>
        <a:blip xmlns:r="http://schemas.openxmlformats.org/officeDocument/2006/relationships" r:embed="rId5" cstate="print"/>
        <a:stretch>
          <a:fillRect/>
        </a:stretch>
      </xdr:blipFill>
      <xdr:spPr>
        <a:xfrm>
          <a:off x="6184900" y="3352800"/>
          <a:ext cx="2247900" cy="1412177"/>
        </a:xfrm>
        <a:prstGeom prst="rect">
          <a:avLst/>
        </a:prstGeom>
        <a:ln w="12700">
          <a:noFill/>
        </a:ln>
      </xdr:spPr>
    </xdr:pic>
    <xdr:clientData/>
  </xdr:twoCellAnchor>
  <xdr:twoCellAnchor editAs="oneCell">
    <xdr:from>
      <xdr:col>6</xdr:col>
      <xdr:colOff>446087</xdr:colOff>
      <xdr:row>9</xdr:row>
      <xdr:rowOff>219075</xdr:rowOff>
    </xdr:from>
    <xdr:to>
      <xdr:col>8</xdr:col>
      <xdr:colOff>46877</xdr:colOff>
      <xdr:row>13</xdr:row>
      <xdr:rowOff>17542</xdr:rowOff>
    </xdr:to>
    <xdr:pic>
      <xdr:nvPicPr>
        <xdr:cNvPr id="22" name="21 Imagen">
          <a:extLst>
            <a:ext uri="{FF2B5EF4-FFF2-40B4-BE49-F238E27FC236}">
              <a16:creationId xmlns:a16="http://schemas.microsoft.com/office/drawing/2014/main" xmlns="" id="{00000000-0008-0000-0D00-000016000000}"/>
            </a:ext>
          </a:extLst>
        </xdr:cNvPr>
        <xdr:cNvPicPr>
          <a:picLocks noChangeAspect="1"/>
        </xdr:cNvPicPr>
      </xdr:nvPicPr>
      <xdr:blipFill>
        <a:blip xmlns:r="http://schemas.openxmlformats.org/officeDocument/2006/relationships" r:embed="rId6" cstate="print"/>
        <a:stretch>
          <a:fillRect/>
        </a:stretch>
      </xdr:blipFill>
      <xdr:spPr>
        <a:xfrm>
          <a:off x="4217987" y="3508375"/>
          <a:ext cx="972390" cy="712867"/>
        </a:xfrm>
        <a:prstGeom prst="rect">
          <a:avLst/>
        </a:prstGeom>
      </xdr:spPr>
    </xdr:pic>
    <xdr:clientData/>
  </xdr:twoCellAnchor>
  <xdr:twoCellAnchor editAs="oneCell">
    <xdr:from>
      <xdr:col>9</xdr:col>
      <xdr:colOff>406400</xdr:colOff>
      <xdr:row>21</xdr:row>
      <xdr:rowOff>76200</xdr:rowOff>
    </xdr:from>
    <xdr:to>
      <xdr:col>13</xdr:col>
      <xdr:colOff>63500</xdr:colOff>
      <xdr:row>27</xdr:row>
      <xdr:rowOff>116777</xdr:rowOff>
    </xdr:to>
    <xdr:pic>
      <xdr:nvPicPr>
        <xdr:cNvPr id="18" name="17 Imagen">
          <a:extLst>
            <a:ext uri="{FF2B5EF4-FFF2-40B4-BE49-F238E27FC236}">
              <a16:creationId xmlns:a16="http://schemas.microsoft.com/office/drawing/2014/main" xmlns="" id="{00000000-0008-0000-0D00-000012000000}"/>
            </a:ext>
          </a:extLst>
        </xdr:cNvPr>
        <xdr:cNvPicPr>
          <a:picLocks noChangeAspect="1"/>
        </xdr:cNvPicPr>
      </xdr:nvPicPr>
      <xdr:blipFill>
        <a:blip xmlns:r="http://schemas.openxmlformats.org/officeDocument/2006/relationships" r:embed="rId5" cstate="print"/>
        <a:stretch>
          <a:fillRect/>
        </a:stretch>
      </xdr:blipFill>
      <xdr:spPr>
        <a:xfrm>
          <a:off x="6019800" y="7404100"/>
          <a:ext cx="2298700" cy="1412177"/>
        </a:xfrm>
        <a:prstGeom prst="rect">
          <a:avLst/>
        </a:prstGeom>
        <a:ln w="12700">
          <a:noFill/>
        </a:ln>
      </xdr:spPr>
    </xdr:pic>
    <xdr:clientData/>
  </xdr:twoCellAnchor>
  <xdr:twoCellAnchor editAs="oneCell">
    <xdr:from>
      <xdr:col>5</xdr:col>
      <xdr:colOff>102658</xdr:colOff>
      <xdr:row>9</xdr:row>
      <xdr:rowOff>26458</xdr:rowOff>
    </xdr:from>
    <xdr:to>
      <xdr:col>6</xdr:col>
      <xdr:colOff>441324</xdr:colOff>
      <xdr:row>13</xdr:row>
      <xdr:rowOff>136524</xdr:rowOff>
    </xdr:to>
    <xdr:pic>
      <xdr:nvPicPr>
        <xdr:cNvPr id="15" name="Imagen 14">
          <a:extLst>
            <a:ext uri="{FF2B5EF4-FFF2-40B4-BE49-F238E27FC236}">
              <a16:creationId xmlns:a16="http://schemas.microsoft.com/office/drawing/2014/main" xmlns="" id="{28E3F4F5-651D-4E46-9920-41CC00B7AD51}"/>
            </a:ext>
          </a:extLst>
        </xdr:cNvPr>
        <xdr:cNvPicPr>
          <a:picLocks noChangeAspect="1"/>
        </xdr:cNvPicPr>
      </xdr:nvPicPr>
      <xdr:blipFill>
        <a:blip xmlns:r="http://schemas.openxmlformats.org/officeDocument/2006/relationships" r:embed="rId7" cstate="print"/>
        <a:stretch>
          <a:fillRect/>
        </a:stretch>
      </xdr:blipFill>
      <xdr:spPr>
        <a:xfrm>
          <a:off x="3166533" y="3328458"/>
          <a:ext cx="1021291" cy="1030816"/>
        </a:xfrm>
        <a:prstGeom prst="rect">
          <a:avLst/>
        </a:prstGeom>
      </xdr:spPr>
    </xdr:pic>
    <xdr:clientData/>
  </xdr:twoCellAnchor>
  <xdr:twoCellAnchor editAs="oneCell">
    <xdr:from>
      <xdr:col>8</xdr:col>
      <xdr:colOff>178330</xdr:colOff>
      <xdr:row>9</xdr:row>
      <xdr:rowOff>90877</xdr:rowOff>
    </xdr:from>
    <xdr:to>
      <xdr:col>9</xdr:col>
      <xdr:colOff>466195</xdr:colOff>
      <xdr:row>13</xdr:row>
      <xdr:rowOff>98508</xdr:rowOff>
    </xdr:to>
    <xdr:pic>
      <xdr:nvPicPr>
        <xdr:cNvPr id="5" name="Imagen 4">
          <a:extLst>
            <a:ext uri="{FF2B5EF4-FFF2-40B4-BE49-F238E27FC236}">
              <a16:creationId xmlns:a16="http://schemas.microsoft.com/office/drawing/2014/main" xmlns="" id="{DC1BF6B6-415F-498C-B0E5-7ABDEB01EA20}"/>
            </a:ext>
          </a:extLst>
        </xdr:cNvPr>
        <xdr:cNvPicPr>
          <a:picLocks noChangeAspect="1"/>
        </xdr:cNvPicPr>
      </xdr:nvPicPr>
      <xdr:blipFill>
        <a:blip xmlns:r="http://schemas.openxmlformats.org/officeDocument/2006/relationships" r:embed="rId8" cstate="print"/>
        <a:stretch>
          <a:fillRect/>
        </a:stretch>
      </xdr:blipFill>
      <xdr:spPr>
        <a:xfrm>
          <a:off x="5290080" y="3392877"/>
          <a:ext cx="970490" cy="928381"/>
        </a:xfrm>
        <a:prstGeom prst="rect">
          <a:avLst/>
        </a:prstGeom>
      </xdr:spPr>
    </xdr:pic>
    <xdr:clientData/>
  </xdr:twoCellAnchor>
  <xdr:twoCellAnchor editAs="oneCell">
    <xdr:from>
      <xdr:col>0</xdr:col>
      <xdr:colOff>0</xdr:colOff>
      <xdr:row>15</xdr:row>
      <xdr:rowOff>139700</xdr:rowOff>
    </xdr:from>
    <xdr:to>
      <xdr:col>4</xdr:col>
      <xdr:colOff>658283</xdr:colOff>
      <xdr:row>15</xdr:row>
      <xdr:rowOff>1219543</xdr:rowOff>
    </xdr:to>
    <xdr:pic>
      <xdr:nvPicPr>
        <xdr:cNvPr id="16" name="Imagen 15">
          <a:extLst>
            <a:ext uri="{FF2B5EF4-FFF2-40B4-BE49-F238E27FC236}">
              <a16:creationId xmlns:a16="http://schemas.microsoft.com/office/drawing/2014/main" xmlns="" id="{8D2712BF-7F26-4095-891A-0ADB0316771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4800600"/>
          <a:ext cx="2969683" cy="1079843"/>
        </a:xfrm>
        <a:prstGeom prst="rect">
          <a:avLst/>
        </a:prstGeom>
      </xdr:spPr>
    </xdr:pic>
    <xdr:clientData/>
  </xdr:twoCellAnchor>
  <xdr:twoCellAnchor editAs="oneCell">
    <xdr:from>
      <xdr:col>4</xdr:col>
      <xdr:colOff>641814</xdr:colOff>
      <xdr:row>21</xdr:row>
      <xdr:rowOff>199173</xdr:rowOff>
    </xdr:from>
    <xdr:to>
      <xdr:col>6</xdr:col>
      <xdr:colOff>161551</xdr:colOff>
      <xdr:row>25</xdr:row>
      <xdr:rowOff>135596</xdr:rowOff>
    </xdr:to>
    <xdr:pic>
      <xdr:nvPicPr>
        <xdr:cNvPr id="19" name="Imagen 18">
          <a:extLst>
            <a:ext uri="{FF2B5EF4-FFF2-40B4-BE49-F238E27FC236}">
              <a16:creationId xmlns:a16="http://schemas.microsoft.com/office/drawing/2014/main" xmlns="" id="{05EB36A8-8E4E-4F9C-A18E-622AD4777C9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2953214" y="7527073"/>
          <a:ext cx="840537" cy="850823"/>
        </a:xfrm>
        <a:prstGeom prst="rect">
          <a:avLst/>
        </a:prstGeom>
      </xdr:spPr>
    </xdr:pic>
    <xdr:clientData/>
  </xdr:twoCellAnchor>
  <xdr:twoCellAnchor editAs="oneCell">
    <xdr:from>
      <xdr:col>6</xdr:col>
      <xdr:colOff>415576</xdr:colOff>
      <xdr:row>22</xdr:row>
      <xdr:rowOff>11035</xdr:rowOff>
    </xdr:from>
    <xdr:to>
      <xdr:col>7</xdr:col>
      <xdr:colOff>611367</xdr:colOff>
      <xdr:row>25</xdr:row>
      <xdr:rowOff>195366</xdr:rowOff>
    </xdr:to>
    <xdr:pic>
      <xdr:nvPicPr>
        <xdr:cNvPr id="7" name="Imagen 6">
          <a:extLst>
            <a:ext uri="{FF2B5EF4-FFF2-40B4-BE49-F238E27FC236}">
              <a16:creationId xmlns:a16="http://schemas.microsoft.com/office/drawing/2014/main" xmlns="" id="{88B58CB6-671D-4FD0-89A0-A5BC7B3230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4047776" y="7567535"/>
          <a:ext cx="856191" cy="870131"/>
        </a:xfrm>
        <a:prstGeom prst="rect">
          <a:avLst/>
        </a:prstGeom>
      </xdr:spPr>
    </xdr:pic>
    <xdr:clientData/>
  </xdr:twoCellAnchor>
  <xdr:twoCellAnchor editAs="oneCell">
    <xdr:from>
      <xdr:col>0</xdr:col>
      <xdr:colOff>0</xdr:colOff>
      <xdr:row>0</xdr:row>
      <xdr:rowOff>0</xdr:rowOff>
    </xdr:from>
    <xdr:to>
      <xdr:col>5</xdr:col>
      <xdr:colOff>17387</xdr:colOff>
      <xdr:row>0</xdr:row>
      <xdr:rowOff>1079843</xdr:rowOff>
    </xdr:to>
    <xdr:pic>
      <xdr:nvPicPr>
        <xdr:cNvPr id="20" name="Imagen 19">
          <a:extLst>
            <a:ext uri="{FF2B5EF4-FFF2-40B4-BE49-F238E27FC236}">
              <a16:creationId xmlns:a16="http://schemas.microsoft.com/office/drawing/2014/main" xmlns="" id="{3DB36E8D-1B7C-40B7-BBEE-140AAD02C6E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0" y="0"/>
          <a:ext cx="3103487" cy="107984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510812</xdr:colOff>
      <xdr:row>6</xdr:row>
      <xdr:rowOff>85273</xdr:rowOff>
    </xdr:from>
    <xdr:to>
      <xdr:col>20</xdr:col>
      <xdr:colOff>592819</xdr:colOff>
      <xdr:row>18</xdr:row>
      <xdr:rowOff>88900</xdr:rowOff>
    </xdr:to>
    <xdr:pic>
      <xdr:nvPicPr>
        <xdr:cNvPr id="10" name="9 Imagen">
          <a:extLst>
            <a:ext uri="{FF2B5EF4-FFF2-40B4-BE49-F238E27FC236}">
              <a16:creationId xmlns:a16="http://schemas.microsoft.com/office/drawing/2014/main" xmlns="" id="{00000000-0008-0000-1000-00000A000000}"/>
            </a:ext>
          </a:extLst>
        </xdr:cNvPr>
        <xdr:cNvPicPr>
          <a:picLocks noChangeAspect="1"/>
        </xdr:cNvPicPr>
      </xdr:nvPicPr>
      <xdr:blipFill>
        <a:blip xmlns:r="http://schemas.openxmlformats.org/officeDocument/2006/relationships" r:embed="rId1" cstate="print"/>
        <a:stretch>
          <a:fillRect/>
        </a:stretch>
      </xdr:blipFill>
      <xdr:spPr>
        <a:xfrm>
          <a:off x="10747012" y="2777673"/>
          <a:ext cx="2723607" cy="2721427"/>
        </a:xfrm>
        <a:prstGeom prst="rect">
          <a:avLst/>
        </a:prstGeom>
      </xdr:spPr>
    </xdr:pic>
    <xdr:clientData/>
  </xdr:twoCellAnchor>
  <xdr:twoCellAnchor editAs="oneCell">
    <xdr:from>
      <xdr:col>10</xdr:col>
      <xdr:colOff>238126</xdr:colOff>
      <xdr:row>21</xdr:row>
      <xdr:rowOff>142875</xdr:rowOff>
    </xdr:from>
    <xdr:to>
      <xdr:col>17</xdr:col>
      <xdr:colOff>108858</xdr:colOff>
      <xdr:row>24</xdr:row>
      <xdr:rowOff>26107</xdr:rowOff>
    </xdr:to>
    <xdr:pic>
      <xdr:nvPicPr>
        <xdr:cNvPr id="3" name="2 Imagen">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6778626" y="7019018"/>
          <a:ext cx="4696732" cy="1797303"/>
        </a:xfrm>
        <a:prstGeom prst="rect">
          <a:avLst/>
        </a:prstGeom>
      </xdr:spPr>
    </xdr:pic>
    <xdr:clientData/>
  </xdr:twoCellAnchor>
  <xdr:twoCellAnchor>
    <xdr:from>
      <xdr:col>11</xdr:col>
      <xdr:colOff>542925</xdr:colOff>
      <xdr:row>21</xdr:row>
      <xdr:rowOff>133350</xdr:rowOff>
    </xdr:from>
    <xdr:to>
      <xdr:col>13</xdr:col>
      <xdr:colOff>285750</xdr:colOff>
      <xdr:row>21</xdr:row>
      <xdr:rowOff>409575</xdr:rowOff>
    </xdr:to>
    <xdr:sp macro="" textlink="">
      <xdr:nvSpPr>
        <xdr:cNvPr id="4" name="3 CuadroTexto">
          <a:extLst>
            <a:ext uri="{FF2B5EF4-FFF2-40B4-BE49-F238E27FC236}">
              <a16:creationId xmlns:a16="http://schemas.microsoft.com/office/drawing/2014/main" xmlns="" id="{00000000-0008-0000-1000-000004000000}"/>
            </a:ext>
          </a:extLst>
        </xdr:cNvPr>
        <xdr:cNvSpPr txBox="1"/>
      </xdr:nvSpPr>
      <xdr:spPr>
        <a:xfrm>
          <a:off x="7334250" y="7077075"/>
          <a:ext cx="1038225" cy="27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SHORT CHAIN</a:t>
          </a:r>
        </a:p>
      </xdr:txBody>
    </xdr:sp>
    <xdr:clientData/>
  </xdr:twoCellAnchor>
  <xdr:twoCellAnchor>
    <xdr:from>
      <xdr:col>13</xdr:col>
      <xdr:colOff>180975</xdr:colOff>
      <xdr:row>22</xdr:row>
      <xdr:rowOff>38100</xdr:rowOff>
    </xdr:from>
    <xdr:to>
      <xdr:col>14</xdr:col>
      <xdr:colOff>495300</xdr:colOff>
      <xdr:row>23</xdr:row>
      <xdr:rowOff>95250</xdr:rowOff>
    </xdr:to>
    <xdr:sp macro="" textlink="">
      <xdr:nvSpPr>
        <xdr:cNvPr id="5" name="4 CuadroTexto">
          <a:extLst>
            <a:ext uri="{FF2B5EF4-FFF2-40B4-BE49-F238E27FC236}">
              <a16:creationId xmlns:a16="http://schemas.microsoft.com/office/drawing/2014/main" xmlns="" id="{00000000-0008-0000-1000-000005000000}"/>
            </a:ext>
          </a:extLst>
        </xdr:cNvPr>
        <xdr:cNvSpPr txBox="1"/>
      </xdr:nvSpPr>
      <xdr:spPr>
        <a:xfrm>
          <a:off x="8267700" y="8439150"/>
          <a:ext cx="96202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LONG CHAIN</a:t>
          </a:r>
        </a:p>
      </xdr:txBody>
    </xdr:sp>
    <xdr:clientData/>
  </xdr:twoCellAnchor>
  <xdr:twoCellAnchor>
    <xdr:from>
      <xdr:col>11</xdr:col>
      <xdr:colOff>180975</xdr:colOff>
      <xdr:row>22</xdr:row>
      <xdr:rowOff>95250</xdr:rowOff>
    </xdr:from>
    <xdr:to>
      <xdr:col>12</xdr:col>
      <xdr:colOff>276225</xdr:colOff>
      <xdr:row>23</xdr:row>
      <xdr:rowOff>114300</xdr:rowOff>
    </xdr:to>
    <xdr:sp macro="" textlink="">
      <xdr:nvSpPr>
        <xdr:cNvPr id="6" name="5 CuadroTexto">
          <a:extLst>
            <a:ext uri="{FF2B5EF4-FFF2-40B4-BE49-F238E27FC236}">
              <a16:creationId xmlns:a16="http://schemas.microsoft.com/office/drawing/2014/main" xmlns="" id="{00000000-0008-0000-1000-000006000000}"/>
            </a:ext>
          </a:extLst>
        </xdr:cNvPr>
        <xdr:cNvSpPr txBox="1"/>
      </xdr:nvSpPr>
      <xdr:spPr>
        <a:xfrm>
          <a:off x="6972300" y="8496300"/>
          <a:ext cx="742950"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TRIGGER</a:t>
          </a:r>
        </a:p>
      </xdr:txBody>
    </xdr:sp>
    <xdr:clientData/>
  </xdr:twoCellAnchor>
  <xdr:twoCellAnchor>
    <xdr:from>
      <xdr:col>15</xdr:col>
      <xdr:colOff>314325</xdr:colOff>
      <xdr:row>21</xdr:row>
      <xdr:rowOff>1343025</xdr:rowOff>
    </xdr:from>
    <xdr:to>
      <xdr:col>17</xdr:col>
      <xdr:colOff>133351</xdr:colOff>
      <xdr:row>22</xdr:row>
      <xdr:rowOff>133350</xdr:rowOff>
    </xdr:to>
    <xdr:sp macro="" textlink="">
      <xdr:nvSpPr>
        <xdr:cNvPr id="11" name="10 CuadroTexto">
          <a:extLst>
            <a:ext uri="{FF2B5EF4-FFF2-40B4-BE49-F238E27FC236}">
              <a16:creationId xmlns:a16="http://schemas.microsoft.com/office/drawing/2014/main" xmlns="" id="{00000000-0008-0000-1000-00000B000000}"/>
            </a:ext>
          </a:extLst>
        </xdr:cNvPr>
        <xdr:cNvSpPr txBox="1"/>
      </xdr:nvSpPr>
      <xdr:spPr>
        <a:xfrm>
          <a:off x="9696450" y="8286750"/>
          <a:ext cx="1114426"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POWER SUPPLY</a:t>
          </a:r>
        </a:p>
      </xdr:txBody>
    </xdr:sp>
    <xdr:clientData/>
  </xdr:twoCellAnchor>
  <xdr:twoCellAnchor>
    <xdr:from>
      <xdr:col>16</xdr:col>
      <xdr:colOff>47625</xdr:colOff>
      <xdr:row>21</xdr:row>
      <xdr:rowOff>295275</xdr:rowOff>
    </xdr:from>
    <xdr:to>
      <xdr:col>16</xdr:col>
      <xdr:colOff>476250</xdr:colOff>
      <xdr:row>21</xdr:row>
      <xdr:rowOff>533400</xdr:rowOff>
    </xdr:to>
    <xdr:sp macro="" textlink="">
      <xdr:nvSpPr>
        <xdr:cNvPr id="14" name="13 CuadroTexto">
          <a:extLst>
            <a:ext uri="{FF2B5EF4-FFF2-40B4-BE49-F238E27FC236}">
              <a16:creationId xmlns:a16="http://schemas.microsoft.com/office/drawing/2014/main" xmlns="" id="{00000000-0008-0000-1000-00000E000000}"/>
            </a:ext>
          </a:extLst>
        </xdr:cNvPr>
        <xdr:cNvSpPr txBox="1"/>
      </xdr:nvSpPr>
      <xdr:spPr>
        <a:xfrm>
          <a:off x="10077450" y="7239000"/>
          <a:ext cx="4286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RED</a:t>
          </a:r>
        </a:p>
      </xdr:txBody>
    </xdr:sp>
    <xdr:clientData/>
  </xdr:twoCellAnchor>
  <xdr:twoCellAnchor editAs="oneCell">
    <xdr:from>
      <xdr:col>17</xdr:col>
      <xdr:colOff>321029</xdr:colOff>
      <xdr:row>21</xdr:row>
      <xdr:rowOff>226786</xdr:rowOff>
    </xdr:from>
    <xdr:to>
      <xdr:col>21</xdr:col>
      <xdr:colOff>548510</xdr:colOff>
      <xdr:row>23</xdr:row>
      <xdr:rowOff>114300</xdr:rowOff>
    </xdr:to>
    <xdr:pic>
      <xdr:nvPicPr>
        <xdr:cNvPr id="16" name="15 Imagen">
          <a:extLst>
            <a:ext uri="{FF2B5EF4-FFF2-40B4-BE49-F238E27FC236}">
              <a16:creationId xmlns:a16="http://schemas.microsoft.com/office/drawing/2014/main" xmlns="" id="{00000000-0008-0000-1000-000010000000}"/>
            </a:ext>
          </a:extLst>
        </xdr:cNvPr>
        <xdr:cNvPicPr>
          <a:picLocks noChangeAspect="1"/>
        </xdr:cNvPicPr>
      </xdr:nvPicPr>
      <xdr:blipFill>
        <a:blip xmlns:r="http://schemas.openxmlformats.org/officeDocument/2006/relationships" r:embed="rId3" cstate="print"/>
        <a:stretch>
          <a:fillRect/>
        </a:stretch>
      </xdr:blipFill>
      <xdr:spPr>
        <a:xfrm>
          <a:off x="11687529" y="7102929"/>
          <a:ext cx="2985195" cy="1574800"/>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7" name="Imagen 16">
          <a:extLst>
            <a:ext uri="{FF2B5EF4-FFF2-40B4-BE49-F238E27FC236}">
              <a16:creationId xmlns:a16="http://schemas.microsoft.com/office/drawing/2014/main" xmlns="" id="{FAFD80F1-2886-485F-990B-CD6F952C40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7</xdr:col>
      <xdr:colOff>584200</xdr:colOff>
      <xdr:row>13</xdr:row>
      <xdr:rowOff>25400</xdr:rowOff>
    </xdr:from>
    <xdr:to>
      <xdr:col>9</xdr:col>
      <xdr:colOff>88900</xdr:colOff>
      <xdr:row>16</xdr:row>
      <xdr:rowOff>215900</xdr:rowOff>
    </xdr:to>
    <xdr:pic>
      <xdr:nvPicPr>
        <xdr:cNvPr id="7" name="Imagen 6">
          <a:extLst>
            <a:ext uri="{FF2B5EF4-FFF2-40B4-BE49-F238E27FC236}">
              <a16:creationId xmlns:a16="http://schemas.microsoft.com/office/drawing/2014/main" xmlns="" id="{D9227C71-0A40-4F2F-81B3-9A49179A564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876800" y="4318000"/>
          <a:ext cx="825500" cy="850900"/>
        </a:xfrm>
        <a:prstGeom prst="rect">
          <a:avLst/>
        </a:prstGeom>
      </xdr:spPr>
    </xdr:pic>
    <xdr:clientData/>
  </xdr:twoCellAnchor>
  <xdr:twoCellAnchor editAs="oneCell">
    <xdr:from>
      <xdr:col>9</xdr:col>
      <xdr:colOff>273050</xdr:colOff>
      <xdr:row>13</xdr:row>
      <xdr:rowOff>0</xdr:rowOff>
    </xdr:from>
    <xdr:to>
      <xdr:col>10</xdr:col>
      <xdr:colOff>433918</xdr:colOff>
      <xdr:row>16</xdr:row>
      <xdr:rowOff>211668</xdr:rowOff>
    </xdr:to>
    <xdr:pic>
      <xdr:nvPicPr>
        <xdr:cNvPr id="18" name="Imagen 17">
          <a:extLst>
            <a:ext uri="{FF2B5EF4-FFF2-40B4-BE49-F238E27FC236}">
              <a16:creationId xmlns:a16="http://schemas.microsoft.com/office/drawing/2014/main" xmlns="" id="{F2E0C8C1-E2C2-4D01-9759-956528D6580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5886450" y="4292600"/>
          <a:ext cx="821268" cy="872068"/>
        </a:xfrm>
        <a:prstGeom prst="rect">
          <a:avLst/>
        </a:prstGeom>
      </xdr:spPr>
    </xdr:pic>
    <xdr:clientData/>
  </xdr:twoCellAnchor>
  <xdr:twoCellAnchor editAs="oneCell">
    <xdr:from>
      <xdr:col>10</xdr:col>
      <xdr:colOff>577850</xdr:colOff>
      <xdr:row>13</xdr:row>
      <xdr:rowOff>6350</xdr:rowOff>
    </xdr:from>
    <xdr:to>
      <xdr:col>12</xdr:col>
      <xdr:colOff>112183</xdr:colOff>
      <xdr:row>16</xdr:row>
      <xdr:rowOff>222783</xdr:rowOff>
    </xdr:to>
    <xdr:pic>
      <xdr:nvPicPr>
        <xdr:cNvPr id="19" name="Imagen 18">
          <a:extLst>
            <a:ext uri="{FF2B5EF4-FFF2-40B4-BE49-F238E27FC236}">
              <a16:creationId xmlns:a16="http://schemas.microsoft.com/office/drawing/2014/main" xmlns="" id="{BE9D4887-94B1-4FED-ADF8-C3721B5B39D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6851650" y="4298950"/>
          <a:ext cx="855133" cy="87683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5</xdr:col>
      <xdr:colOff>241300</xdr:colOff>
      <xdr:row>20</xdr:row>
      <xdr:rowOff>141361</xdr:rowOff>
    </xdr:from>
    <xdr:to>
      <xdr:col>8</xdr:col>
      <xdr:colOff>495300</xdr:colOff>
      <xdr:row>25</xdr:row>
      <xdr:rowOff>25400</xdr:rowOff>
    </xdr:to>
    <xdr:pic>
      <xdr:nvPicPr>
        <xdr:cNvPr id="5" name="4 Imagen">
          <a:extLst>
            <a:ext uri="{FF2B5EF4-FFF2-40B4-BE49-F238E27FC236}">
              <a16:creationId xmlns:a16="http://schemas.microsoft.com/office/drawing/2014/main" xmlns="" id="{00000000-0008-0000-0C00-000005000000}"/>
            </a:ext>
          </a:extLst>
        </xdr:cNvPr>
        <xdr:cNvPicPr>
          <a:picLocks noChangeAspect="1"/>
        </xdr:cNvPicPr>
      </xdr:nvPicPr>
      <xdr:blipFill>
        <a:blip xmlns:r="http://schemas.openxmlformats.org/officeDocument/2006/relationships" r:embed="rId1" cstate="print"/>
        <a:stretch>
          <a:fillRect/>
        </a:stretch>
      </xdr:blipFill>
      <xdr:spPr>
        <a:xfrm>
          <a:off x="2946400" y="6338961"/>
          <a:ext cx="2235200" cy="1027039"/>
        </a:xfrm>
        <a:prstGeom prst="rect">
          <a:avLst/>
        </a:prstGeom>
        <a:ln w="25400">
          <a:noFill/>
        </a:ln>
      </xdr:spPr>
    </xdr:pic>
    <xdr:clientData/>
  </xdr:twoCellAnchor>
  <xdr:twoCellAnchor editAs="oneCell">
    <xdr:from>
      <xdr:col>8</xdr:col>
      <xdr:colOff>590551</xdr:colOff>
      <xdr:row>20</xdr:row>
      <xdr:rowOff>191691</xdr:rowOff>
    </xdr:from>
    <xdr:to>
      <xdr:col>17</xdr:col>
      <xdr:colOff>469901</xdr:colOff>
      <xdr:row>31</xdr:row>
      <xdr:rowOff>177340</xdr:rowOff>
    </xdr:to>
    <xdr:pic>
      <xdr:nvPicPr>
        <xdr:cNvPr id="6" name="5 Imagen">
          <a:extLst>
            <a:ext uri="{FF2B5EF4-FFF2-40B4-BE49-F238E27FC236}">
              <a16:creationId xmlns:a16="http://schemas.microsoft.com/office/drawing/2014/main" xmlns="" id="{00000000-0008-0000-0C00-000006000000}"/>
            </a:ext>
          </a:extLst>
        </xdr:cNvPr>
        <xdr:cNvPicPr>
          <a:picLocks noChangeAspect="1"/>
        </xdr:cNvPicPr>
      </xdr:nvPicPr>
      <xdr:blipFill>
        <a:blip xmlns:r="http://schemas.openxmlformats.org/officeDocument/2006/relationships" r:embed="rId2" cstate="print"/>
        <a:stretch>
          <a:fillRect/>
        </a:stretch>
      </xdr:blipFill>
      <xdr:spPr>
        <a:xfrm>
          <a:off x="5276851" y="6389291"/>
          <a:ext cx="5822950" cy="2500249"/>
        </a:xfrm>
        <a:prstGeom prst="rect">
          <a:avLst/>
        </a:prstGeom>
      </xdr:spPr>
    </xdr:pic>
    <xdr:clientData/>
  </xdr:twoCellAnchor>
  <xdr:twoCellAnchor>
    <xdr:from>
      <xdr:col>11</xdr:col>
      <xdr:colOff>317500</xdr:colOff>
      <xdr:row>31</xdr:row>
      <xdr:rowOff>152400</xdr:rowOff>
    </xdr:from>
    <xdr:to>
      <xdr:col>13</xdr:col>
      <xdr:colOff>558800</xdr:colOff>
      <xdr:row>32</xdr:row>
      <xdr:rowOff>101600</xdr:rowOff>
    </xdr:to>
    <xdr:sp macro="" textlink="">
      <xdr:nvSpPr>
        <xdr:cNvPr id="4" name="3 CuadroTexto">
          <a:extLst>
            <a:ext uri="{FF2B5EF4-FFF2-40B4-BE49-F238E27FC236}">
              <a16:creationId xmlns:a16="http://schemas.microsoft.com/office/drawing/2014/main" xmlns="" id="{00000000-0008-0000-0C00-000004000000}"/>
            </a:ext>
          </a:extLst>
        </xdr:cNvPr>
        <xdr:cNvSpPr txBox="1"/>
      </xdr:nvSpPr>
      <xdr:spPr>
        <a:xfrm>
          <a:off x="7112000" y="8521700"/>
          <a:ext cx="1536700" cy="177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twoCellAnchor editAs="oneCell">
    <xdr:from>
      <xdr:col>18</xdr:col>
      <xdr:colOff>3177</xdr:colOff>
      <xdr:row>20</xdr:row>
      <xdr:rowOff>197926</xdr:rowOff>
    </xdr:from>
    <xdr:to>
      <xdr:col>20</xdr:col>
      <xdr:colOff>652993</xdr:colOff>
      <xdr:row>31</xdr:row>
      <xdr:rowOff>209812</xdr:rowOff>
    </xdr:to>
    <xdr:pic>
      <xdr:nvPicPr>
        <xdr:cNvPr id="3" name="2 Imagen">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3" cstate="print"/>
        <a:stretch>
          <a:fillRect/>
        </a:stretch>
      </xdr:blipFill>
      <xdr:spPr>
        <a:xfrm>
          <a:off x="12036427" y="6082259"/>
          <a:ext cx="2054224" cy="2573053"/>
        </a:xfrm>
        <a:prstGeom prst="rect">
          <a:avLst/>
        </a:prstGeom>
      </xdr:spPr>
    </xdr:pic>
    <xdr:clientData/>
  </xdr:twoCellAnchor>
  <xdr:twoCellAnchor editAs="oneCell">
    <xdr:from>
      <xdr:col>0</xdr:col>
      <xdr:colOff>0</xdr:colOff>
      <xdr:row>0</xdr:row>
      <xdr:rowOff>0</xdr:rowOff>
    </xdr:from>
    <xdr:to>
      <xdr:col>5</xdr:col>
      <xdr:colOff>264583</xdr:colOff>
      <xdr:row>0</xdr:row>
      <xdr:rowOff>1079843</xdr:rowOff>
    </xdr:to>
    <xdr:pic>
      <xdr:nvPicPr>
        <xdr:cNvPr id="10" name="Imagen 9">
          <a:extLst>
            <a:ext uri="{FF2B5EF4-FFF2-40B4-BE49-F238E27FC236}">
              <a16:creationId xmlns:a16="http://schemas.microsoft.com/office/drawing/2014/main" xmlns="" id="{843B3195-11AE-4639-864D-A2126087DE3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120954</xdr:colOff>
      <xdr:row>29</xdr:row>
      <xdr:rowOff>23125</xdr:rowOff>
    </xdr:from>
    <xdr:to>
      <xdr:col>6</xdr:col>
      <xdr:colOff>302381</xdr:colOff>
      <xdr:row>32</xdr:row>
      <xdr:rowOff>208459</xdr:rowOff>
    </xdr:to>
    <xdr:pic>
      <xdr:nvPicPr>
        <xdr:cNvPr id="7" name="Imagen 6">
          <a:extLst>
            <a:ext uri="{FF2B5EF4-FFF2-40B4-BE49-F238E27FC236}">
              <a16:creationId xmlns:a16="http://schemas.microsoft.com/office/drawing/2014/main" xmlns="" id="{263F5168-2F1D-4B60-8BB1-4EC59967A11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212799" y="7847232"/>
          <a:ext cx="869344" cy="865691"/>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546100</xdr:colOff>
      <xdr:row>17</xdr:row>
      <xdr:rowOff>52012</xdr:rowOff>
    </xdr:from>
    <xdr:to>
      <xdr:col>12</xdr:col>
      <xdr:colOff>157758</xdr:colOff>
      <xdr:row>22</xdr:row>
      <xdr:rowOff>38100</xdr:rowOff>
    </xdr:to>
    <xdr:pic>
      <xdr:nvPicPr>
        <xdr:cNvPr id="7" name="6 Imagen" descr="Resultado de imagen de BANDERA ITALIANA">
          <a:extLst>
            <a:ext uri="{FF2B5EF4-FFF2-40B4-BE49-F238E27FC236}">
              <a16:creationId xmlns:a16="http://schemas.microsoft.com/office/drawing/2014/main" xmlns="" id="{00000000-0008-0000-21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5499100" y="5233612"/>
          <a:ext cx="2253258" cy="1129088"/>
        </a:xfrm>
        <a:prstGeom prst="rect">
          <a:avLst/>
        </a:prstGeom>
        <a:noFill/>
        <a:ln w="12700">
          <a:noFill/>
        </a:ln>
        <a:extLst>
          <a:ext uri="{909E8E84-426E-40DD-AFC4-6F175D3DCCD1}">
            <a14:hiddenFill xmlns:a14="http://schemas.microsoft.com/office/drawing/2010/main" xmlns="">
              <a:solidFill>
                <a:srgbClr val="FFFFFF"/>
              </a:solidFill>
            </a14:hiddenFill>
          </a:ext>
        </a:extLst>
      </xdr:spPr>
    </xdr:pic>
    <xdr:clientData/>
  </xdr:twoCellAnchor>
  <xdr:twoCellAnchor editAs="oneCell">
    <xdr:from>
      <xdr:col>12</xdr:col>
      <xdr:colOff>453198</xdr:colOff>
      <xdr:row>16</xdr:row>
      <xdr:rowOff>34668</xdr:rowOff>
    </xdr:from>
    <xdr:to>
      <xdr:col>21</xdr:col>
      <xdr:colOff>33867</xdr:colOff>
      <xdr:row>31</xdr:row>
      <xdr:rowOff>61382</xdr:rowOff>
    </xdr:to>
    <xdr:pic>
      <xdr:nvPicPr>
        <xdr:cNvPr id="9" name="8 Imagen">
          <a:extLst>
            <a:ext uri="{FF2B5EF4-FFF2-40B4-BE49-F238E27FC236}">
              <a16:creationId xmlns:a16="http://schemas.microsoft.com/office/drawing/2014/main" xmlns="" id="{00000000-0008-0000-2100-000009000000}"/>
            </a:ext>
          </a:extLst>
        </xdr:cNvPr>
        <xdr:cNvPicPr>
          <a:picLocks noChangeAspect="1"/>
        </xdr:cNvPicPr>
      </xdr:nvPicPr>
      <xdr:blipFill>
        <a:blip xmlns:r="http://schemas.openxmlformats.org/officeDocument/2006/relationships" r:embed="rId2" cstate="print"/>
        <a:stretch>
          <a:fillRect/>
        </a:stretch>
      </xdr:blipFill>
      <xdr:spPr>
        <a:xfrm>
          <a:off x="8358948" y="5040585"/>
          <a:ext cx="5771919" cy="3519214"/>
        </a:xfrm>
        <a:prstGeom prst="rect">
          <a:avLst/>
        </a:prstGeom>
      </xdr:spPr>
    </xdr:pic>
    <xdr:clientData/>
  </xdr:twoCellAnchor>
  <xdr:twoCellAnchor editAs="oneCell">
    <xdr:from>
      <xdr:col>6</xdr:col>
      <xdr:colOff>423338</xdr:colOff>
      <xdr:row>29</xdr:row>
      <xdr:rowOff>16933</xdr:rowOff>
    </xdr:from>
    <xdr:to>
      <xdr:col>7</xdr:col>
      <xdr:colOff>654168</xdr:colOff>
      <xdr:row>32</xdr:row>
      <xdr:rowOff>202761</xdr:rowOff>
    </xdr:to>
    <xdr:pic>
      <xdr:nvPicPr>
        <xdr:cNvPr id="8" name="Imagen 7">
          <a:extLst>
            <a:ext uri="{FF2B5EF4-FFF2-40B4-BE49-F238E27FC236}">
              <a16:creationId xmlns:a16="http://schemas.microsoft.com/office/drawing/2014/main" xmlns="" id="{91DB6296-D242-4EFB-AC65-B41D7721DD7D}"/>
            </a:ext>
          </a:extLst>
        </xdr:cNvPr>
        <xdr:cNvPicPr>
          <a:picLocks noChangeAspect="1"/>
        </xdr:cNvPicPr>
      </xdr:nvPicPr>
      <xdr:blipFill>
        <a:blip xmlns:r="http://schemas.openxmlformats.org/officeDocument/2006/relationships" r:embed="rId3" cstate="print"/>
        <a:stretch>
          <a:fillRect/>
        </a:stretch>
      </xdr:blipFill>
      <xdr:spPr>
        <a:xfrm>
          <a:off x="4191005" y="7941733"/>
          <a:ext cx="916630" cy="871628"/>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0" name="Imagen 9">
          <a:extLst>
            <a:ext uri="{FF2B5EF4-FFF2-40B4-BE49-F238E27FC236}">
              <a16:creationId xmlns:a16="http://schemas.microsoft.com/office/drawing/2014/main" xmlns="" id="{2F3BC25C-D128-4277-83CA-016A0FC95E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186267</xdr:colOff>
      <xdr:row>29</xdr:row>
      <xdr:rowOff>6342</xdr:rowOff>
    </xdr:from>
    <xdr:to>
      <xdr:col>6</xdr:col>
      <xdr:colOff>364066</xdr:colOff>
      <xdr:row>32</xdr:row>
      <xdr:rowOff>180512</xdr:rowOff>
    </xdr:to>
    <xdr:pic>
      <xdr:nvPicPr>
        <xdr:cNvPr id="3" name="Imagen 2">
          <a:extLst>
            <a:ext uri="{FF2B5EF4-FFF2-40B4-BE49-F238E27FC236}">
              <a16:creationId xmlns:a16="http://schemas.microsoft.com/office/drawing/2014/main" xmlns="" id="{31F73285-8612-4FDA-A45E-8F9D7965CFC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3268134" y="7931142"/>
          <a:ext cx="863599" cy="8599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635001</xdr:colOff>
      <xdr:row>17</xdr:row>
      <xdr:rowOff>9525</xdr:rowOff>
    </xdr:from>
    <xdr:to>
      <xdr:col>21</xdr:col>
      <xdr:colOff>30105</xdr:colOff>
      <xdr:row>32</xdr:row>
      <xdr:rowOff>147879</xdr:rowOff>
    </xdr:to>
    <xdr:pic>
      <xdr:nvPicPr>
        <xdr:cNvPr id="5" name="4 Imagen">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cstate="print"/>
        <a:stretch>
          <a:fillRect/>
        </a:stretch>
      </xdr:blipFill>
      <xdr:spPr>
        <a:xfrm>
          <a:off x="11264901" y="5165725"/>
          <a:ext cx="2824104" cy="3567354"/>
        </a:xfrm>
        <a:prstGeom prst="rect">
          <a:avLst/>
        </a:prstGeom>
      </xdr:spPr>
    </xdr:pic>
    <xdr:clientData/>
  </xdr:twoCellAnchor>
  <xdr:twoCellAnchor editAs="oneCell">
    <xdr:from>
      <xdr:col>8</xdr:col>
      <xdr:colOff>486834</xdr:colOff>
      <xdr:row>28</xdr:row>
      <xdr:rowOff>210119</xdr:rowOff>
    </xdr:from>
    <xdr:to>
      <xdr:col>10</xdr:col>
      <xdr:colOff>139700</xdr:colOff>
      <xdr:row>33</xdr:row>
      <xdr:rowOff>91585</xdr:rowOff>
    </xdr:to>
    <xdr:pic>
      <xdr:nvPicPr>
        <xdr:cNvPr id="3" name="Imagen 2">
          <a:extLst>
            <a:ext uri="{FF2B5EF4-FFF2-40B4-BE49-F238E27FC236}">
              <a16:creationId xmlns:a16="http://schemas.microsoft.com/office/drawing/2014/main" xmlns="" id="{E86A89A6-83B0-4F43-A614-6A36C589B6D4}"/>
            </a:ext>
          </a:extLst>
        </xdr:cNvPr>
        <xdr:cNvPicPr>
          <a:picLocks noChangeAspect="1"/>
        </xdr:cNvPicPr>
      </xdr:nvPicPr>
      <xdr:blipFill>
        <a:blip xmlns:r="http://schemas.openxmlformats.org/officeDocument/2006/relationships" r:embed="rId2" cstate="print"/>
        <a:stretch>
          <a:fillRect/>
        </a:stretch>
      </xdr:blipFill>
      <xdr:spPr>
        <a:xfrm>
          <a:off x="4373034" y="7893619"/>
          <a:ext cx="973666" cy="1024466"/>
        </a:xfrm>
        <a:prstGeom prst="rect">
          <a:avLst/>
        </a:prstGeom>
      </xdr:spPr>
    </xdr:pic>
    <xdr:clientData/>
  </xdr:twoCellAnchor>
  <xdr:twoCellAnchor editAs="oneCell">
    <xdr:from>
      <xdr:col>6</xdr:col>
      <xdr:colOff>361951</xdr:colOff>
      <xdr:row>29</xdr:row>
      <xdr:rowOff>61737</xdr:rowOff>
    </xdr:from>
    <xdr:to>
      <xdr:col>7</xdr:col>
      <xdr:colOff>597016</xdr:colOff>
      <xdr:row>33</xdr:row>
      <xdr:rowOff>107843</xdr:rowOff>
    </xdr:to>
    <xdr:pic>
      <xdr:nvPicPr>
        <xdr:cNvPr id="4" name="Imagen 3">
          <a:extLst>
            <a:ext uri="{FF2B5EF4-FFF2-40B4-BE49-F238E27FC236}">
              <a16:creationId xmlns:a16="http://schemas.microsoft.com/office/drawing/2014/main" xmlns="" id="{E08BFB69-E14C-462D-B667-9749B8DD54EE}"/>
            </a:ext>
          </a:extLst>
        </xdr:cNvPr>
        <xdr:cNvPicPr>
          <a:picLocks noChangeAspect="1"/>
        </xdr:cNvPicPr>
      </xdr:nvPicPr>
      <xdr:blipFill>
        <a:blip xmlns:r="http://schemas.openxmlformats.org/officeDocument/2006/relationships" r:embed="rId3" cstate="print"/>
        <a:stretch>
          <a:fillRect/>
        </a:stretch>
      </xdr:blipFill>
      <xdr:spPr>
        <a:xfrm>
          <a:off x="4136673" y="7981598"/>
          <a:ext cx="922982" cy="963328"/>
        </a:xfrm>
        <a:prstGeom prst="rect">
          <a:avLst/>
        </a:prstGeom>
      </xdr:spPr>
    </xdr:pic>
    <xdr:clientData/>
  </xdr:twoCellAnchor>
  <xdr:twoCellAnchor editAs="oneCell">
    <xdr:from>
      <xdr:col>0</xdr:col>
      <xdr:colOff>0</xdr:colOff>
      <xdr:row>0</xdr:row>
      <xdr:rowOff>0</xdr:rowOff>
    </xdr:from>
    <xdr:to>
      <xdr:col>6</xdr:col>
      <xdr:colOff>404283</xdr:colOff>
      <xdr:row>0</xdr:row>
      <xdr:rowOff>1079843</xdr:rowOff>
    </xdr:to>
    <xdr:pic>
      <xdr:nvPicPr>
        <xdr:cNvPr id="7" name="Imagen 6">
          <a:extLst>
            <a:ext uri="{FF2B5EF4-FFF2-40B4-BE49-F238E27FC236}">
              <a16:creationId xmlns:a16="http://schemas.microsoft.com/office/drawing/2014/main" xmlns="" id="{254C48EB-FFC7-40DB-AC0D-3610E87CE75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579639</xdr:colOff>
      <xdr:row>0</xdr:row>
      <xdr:rowOff>809249</xdr:rowOff>
    </xdr:to>
    <xdr:pic>
      <xdr:nvPicPr>
        <xdr:cNvPr id="2" name="1 Imagen">
          <a:extLst>
            <a:ext uri="{FF2B5EF4-FFF2-40B4-BE49-F238E27FC236}">
              <a16:creationId xmlns:a16="http://schemas.microsoft.com/office/drawing/2014/main" xmlns="" id="{00000000-0008-0000-2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0" y="0"/>
          <a:ext cx="2818014" cy="799724"/>
        </a:xfrm>
        <a:prstGeom prst="rect">
          <a:avLst/>
        </a:prstGeom>
      </xdr:spPr>
    </xdr:pic>
    <xdr:clientData/>
  </xdr:twoCellAnchor>
  <xdr:twoCellAnchor editAs="oneCell">
    <xdr:from>
      <xdr:col>17</xdr:col>
      <xdr:colOff>230915</xdr:colOff>
      <xdr:row>0</xdr:row>
      <xdr:rowOff>19051</xdr:rowOff>
    </xdr:from>
    <xdr:to>
      <xdr:col>21</xdr:col>
      <xdr:colOff>388267</xdr:colOff>
      <xdr:row>16</xdr:row>
      <xdr:rowOff>50800</xdr:rowOff>
    </xdr:to>
    <xdr:pic>
      <xdr:nvPicPr>
        <xdr:cNvPr id="10" name="9 Imagen">
          <a:extLst>
            <a:ext uri="{FF2B5EF4-FFF2-40B4-BE49-F238E27FC236}">
              <a16:creationId xmlns:a16="http://schemas.microsoft.com/office/drawing/2014/main" xmlns="" id="{00000000-0008-0000-2200-00000A000000}"/>
            </a:ext>
          </a:extLst>
        </xdr:cNvPr>
        <xdr:cNvPicPr>
          <a:picLocks noChangeAspect="1"/>
        </xdr:cNvPicPr>
      </xdr:nvPicPr>
      <xdr:blipFill>
        <a:blip xmlns:r="http://schemas.openxmlformats.org/officeDocument/2006/relationships" r:embed="rId2" cstate="print"/>
        <a:stretch>
          <a:fillRect/>
        </a:stretch>
      </xdr:blipFill>
      <xdr:spPr>
        <a:xfrm>
          <a:off x="10886215" y="19051"/>
          <a:ext cx="2748152" cy="4997449"/>
        </a:xfrm>
        <a:prstGeom prst="rect">
          <a:avLst/>
        </a:prstGeom>
      </xdr:spPr>
    </xdr:pic>
    <xdr:clientData/>
  </xdr:twoCellAnchor>
  <xdr:twoCellAnchor editAs="oneCell">
    <xdr:from>
      <xdr:col>17</xdr:col>
      <xdr:colOff>151820</xdr:colOff>
      <xdr:row>19</xdr:row>
      <xdr:rowOff>12701</xdr:rowOff>
    </xdr:from>
    <xdr:to>
      <xdr:col>18</xdr:col>
      <xdr:colOff>145944</xdr:colOff>
      <xdr:row>29</xdr:row>
      <xdr:rowOff>190501</xdr:rowOff>
    </xdr:to>
    <xdr:pic>
      <xdr:nvPicPr>
        <xdr:cNvPr id="11" name="10 Imagen">
          <a:extLst>
            <a:ext uri="{FF2B5EF4-FFF2-40B4-BE49-F238E27FC236}">
              <a16:creationId xmlns:a16="http://schemas.microsoft.com/office/drawing/2014/main" xmlns="" id="{00000000-0008-0000-2200-00000B000000}"/>
            </a:ext>
          </a:extLst>
        </xdr:cNvPr>
        <xdr:cNvPicPr>
          <a:picLocks noChangeAspect="1"/>
        </xdr:cNvPicPr>
      </xdr:nvPicPr>
      <xdr:blipFill>
        <a:blip xmlns:r="http://schemas.openxmlformats.org/officeDocument/2006/relationships" r:embed="rId3" cstate="print"/>
        <a:stretch>
          <a:fillRect/>
        </a:stretch>
      </xdr:blipFill>
      <xdr:spPr>
        <a:xfrm>
          <a:off x="11463287" y="5659968"/>
          <a:ext cx="679924" cy="2463800"/>
        </a:xfrm>
        <a:prstGeom prst="rect">
          <a:avLst/>
        </a:prstGeom>
      </xdr:spPr>
    </xdr:pic>
    <xdr:clientData/>
  </xdr:twoCellAnchor>
  <xdr:twoCellAnchor editAs="oneCell">
    <xdr:from>
      <xdr:col>18</xdr:col>
      <xdr:colOff>591310</xdr:colOff>
      <xdr:row>19</xdr:row>
      <xdr:rowOff>16934</xdr:rowOff>
    </xdr:from>
    <xdr:to>
      <xdr:col>21</xdr:col>
      <xdr:colOff>279031</xdr:colOff>
      <xdr:row>29</xdr:row>
      <xdr:rowOff>118534</xdr:rowOff>
    </xdr:to>
    <xdr:pic>
      <xdr:nvPicPr>
        <xdr:cNvPr id="12" name="11 Imagen">
          <a:extLst>
            <a:ext uri="{FF2B5EF4-FFF2-40B4-BE49-F238E27FC236}">
              <a16:creationId xmlns:a16="http://schemas.microsoft.com/office/drawing/2014/main" xmlns="" id="{00000000-0008-0000-2200-00000C000000}"/>
            </a:ext>
          </a:extLst>
        </xdr:cNvPr>
        <xdr:cNvPicPr>
          <a:picLocks noChangeAspect="1"/>
        </xdr:cNvPicPr>
      </xdr:nvPicPr>
      <xdr:blipFill>
        <a:blip xmlns:r="http://schemas.openxmlformats.org/officeDocument/2006/relationships" r:embed="rId4" cstate="print"/>
        <a:stretch>
          <a:fillRect/>
        </a:stretch>
      </xdr:blipFill>
      <xdr:spPr>
        <a:xfrm>
          <a:off x="12588577" y="5664201"/>
          <a:ext cx="1745121" cy="2387600"/>
        </a:xfrm>
        <a:prstGeom prst="rect">
          <a:avLst/>
        </a:prstGeom>
      </xdr:spPr>
    </xdr:pic>
    <xdr:clientData/>
  </xdr:twoCellAnchor>
  <xdr:twoCellAnchor editAs="oneCell">
    <xdr:from>
      <xdr:col>5</xdr:col>
      <xdr:colOff>38100</xdr:colOff>
      <xdr:row>11</xdr:row>
      <xdr:rowOff>139700</xdr:rowOff>
    </xdr:from>
    <xdr:to>
      <xdr:col>6</xdr:col>
      <xdr:colOff>428495</xdr:colOff>
      <xdr:row>16</xdr:row>
      <xdr:rowOff>38100</xdr:rowOff>
    </xdr:to>
    <xdr:pic>
      <xdr:nvPicPr>
        <xdr:cNvPr id="3" name="2 Imagen">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5" cstate="print"/>
        <a:stretch>
          <a:fillRect/>
        </a:stretch>
      </xdr:blipFill>
      <xdr:spPr>
        <a:xfrm>
          <a:off x="2946400" y="3949700"/>
          <a:ext cx="1038095" cy="1016000"/>
        </a:xfrm>
        <a:prstGeom prst="rect">
          <a:avLst/>
        </a:prstGeom>
      </xdr:spPr>
    </xdr:pic>
    <xdr:clientData/>
  </xdr:twoCellAnchor>
  <xdr:twoCellAnchor editAs="oneCell">
    <xdr:from>
      <xdr:col>6</xdr:col>
      <xdr:colOff>495300</xdr:colOff>
      <xdr:row>12</xdr:row>
      <xdr:rowOff>25400</xdr:rowOff>
    </xdr:from>
    <xdr:to>
      <xdr:col>8</xdr:col>
      <xdr:colOff>95138</xdr:colOff>
      <xdr:row>16</xdr:row>
      <xdr:rowOff>25400</xdr:rowOff>
    </xdr:to>
    <xdr:pic>
      <xdr:nvPicPr>
        <xdr:cNvPr id="4" name="3 Imagen">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6" cstate="print"/>
        <a:stretch>
          <a:fillRect/>
        </a:stretch>
      </xdr:blipFill>
      <xdr:spPr>
        <a:xfrm>
          <a:off x="4051300" y="4064000"/>
          <a:ext cx="895238" cy="88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oneCellAnchor>
    <xdr:from>
      <xdr:col>11</xdr:col>
      <xdr:colOff>28575</xdr:colOff>
      <xdr:row>21</xdr:row>
      <xdr:rowOff>9525</xdr:rowOff>
    </xdr:from>
    <xdr:ext cx="776506" cy="1057275"/>
    <xdr:pic>
      <xdr:nvPicPr>
        <xdr:cNvPr id="3" name="2 Imagen" hidden="1">
          <a:extLst>
            <a:ext uri="{FF2B5EF4-FFF2-40B4-BE49-F238E27FC236}">
              <a16:creationId xmlns:a16="http://schemas.microsoft.com/office/drawing/2014/main" xmlns="" id="{00000000-0008-0000-2300-000003000000}"/>
            </a:ext>
          </a:extLst>
        </xdr:cNvPr>
        <xdr:cNvPicPr>
          <a:picLocks noChangeAspect="1"/>
        </xdr:cNvPicPr>
      </xdr:nvPicPr>
      <xdr:blipFill>
        <a:blip xmlns:r="http://schemas.openxmlformats.org/officeDocument/2006/relationships" r:embed="rId1" cstate="print"/>
        <a:stretch>
          <a:fillRect/>
        </a:stretch>
      </xdr:blipFill>
      <xdr:spPr>
        <a:xfrm>
          <a:off x="28575" y="1447800"/>
          <a:ext cx="776506" cy="1057275"/>
        </a:xfrm>
        <a:prstGeom prst="rect">
          <a:avLst/>
        </a:prstGeom>
      </xdr:spPr>
    </xdr:pic>
    <xdr:clientData/>
  </xdr:oneCellAnchor>
  <xdr:oneCellAnchor>
    <xdr:from>
      <xdr:col>11</xdr:col>
      <xdr:colOff>9525</xdr:colOff>
      <xdr:row>21</xdr:row>
      <xdr:rowOff>0</xdr:rowOff>
    </xdr:from>
    <xdr:ext cx="774277" cy="942975"/>
    <xdr:pic>
      <xdr:nvPicPr>
        <xdr:cNvPr id="4" name="3 Imagen" hidden="1">
          <a:extLst>
            <a:ext uri="{FF2B5EF4-FFF2-40B4-BE49-F238E27FC236}">
              <a16:creationId xmlns:a16="http://schemas.microsoft.com/office/drawing/2014/main" xmlns="" id="{00000000-0008-0000-2300-000004000000}"/>
            </a:ext>
          </a:extLst>
        </xdr:cNvPr>
        <xdr:cNvPicPr>
          <a:picLocks noChangeAspect="1"/>
        </xdr:cNvPicPr>
      </xdr:nvPicPr>
      <xdr:blipFill>
        <a:blip xmlns:r="http://schemas.openxmlformats.org/officeDocument/2006/relationships" r:embed="rId2" cstate="print"/>
        <a:stretch>
          <a:fillRect/>
        </a:stretch>
      </xdr:blipFill>
      <xdr:spPr>
        <a:xfrm>
          <a:off x="9525" y="1438275"/>
          <a:ext cx="774277" cy="942975"/>
        </a:xfrm>
        <a:prstGeom prst="rect">
          <a:avLst/>
        </a:prstGeom>
      </xdr:spPr>
    </xdr:pic>
    <xdr:clientData/>
  </xdr:oneCellAnchor>
  <xdr:oneCellAnchor>
    <xdr:from>
      <xdr:col>13</xdr:col>
      <xdr:colOff>19050</xdr:colOff>
      <xdr:row>21</xdr:row>
      <xdr:rowOff>1</xdr:rowOff>
    </xdr:from>
    <xdr:ext cx="779826" cy="923924"/>
    <xdr:pic>
      <xdr:nvPicPr>
        <xdr:cNvPr id="5" name="4 Imagen" hidden="1">
          <a:extLst>
            <a:ext uri="{FF2B5EF4-FFF2-40B4-BE49-F238E27FC236}">
              <a16:creationId xmlns:a16="http://schemas.microsoft.com/office/drawing/2014/main" xmlns="" id="{00000000-0008-0000-2300-000005000000}"/>
            </a:ext>
          </a:extLst>
        </xdr:cNvPr>
        <xdr:cNvPicPr>
          <a:picLocks noChangeAspect="1"/>
        </xdr:cNvPicPr>
      </xdr:nvPicPr>
      <xdr:blipFill>
        <a:blip xmlns:r="http://schemas.openxmlformats.org/officeDocument/2006/relationships" r:embed="rId3" cstate="print"/>
        <a:stretch>
          <a:fillRect/>
        </a:stretch>
      </xdr:blipFill>
      <xdr:spPr>
        <a:xfrm>
          <a:off x="933450" y="1438276"/>
          <a:ext cx="779826" cy="923924"/>
        </a:xfrm>
        <a:prstGeom prst="rect">
          <a:avLst/>
        </a:prstGeom>
      </xdr:spPr>
    </xdr:pic>
    <xdr:clientData/>
  </xdr:oneCellAnchor>
  <xdr:oneCellAnchor>
    <xdr:from>
      <xdr:col>11</xdr:col>
      <xdr:colOff>76200</xdr:colOff>
      <xdr:row>26</xdr:row>
      <xdr:rowOff>161925</xdr:rowOff>
    </xdr:from>
    <xdr:ext cx="778572" cy="752475"/>
    <xdr:pic>
      <xdr:nvPicPr>
        <xdr:cNvPr id="6" name="5 Imagen" hidden="1">
          <a:extLst>
            <a:ext uri="{FF2B5EF4-FFF2-40B4-BE49-F238E27FC236}">
              <a16:creationId xmlns:a16="http://schemas.microsoft.com/office/drawing/2014/main" xmlns="" id="{00000000-0008-0000-2300-000006000000}"/>
            </a:ext>
          </a:extLst>
        </xdr:cNvPr>
        <xdr:cNvPicPr>
          <a:picLocks noChangeAspect="1"/>
        </xdr:cNvPicPr>
      </xdr:nvPicPr>
      <xdr:blipFill>
        <a:blip xmlns:r="http://schemas.openxmlformats.org/officeDocument/2006/relationships" r:embed="rId4" cstate="print"/>
        <a:stretch>
          <a:fillRect/>
        </a:stretch>
      </xdr:blipFill>
      <xdr:spPr>
        <a:xfrm>
          <a:off x="76200" y="2552700"/>
          <a:ext cx="778572" cy="752475"/>
        </a:xfrm>
        <a:prstGeom prst="rect">
          <a:avLst/>
        </a:prstGeom>
      </xdr:spPr>
    </xdr:pic>
    <xdr:clientData/>
  </xdr:oneCellAnchor>
  <xdr:oneCellAnchor>
    <xdr:from>
      <xdr:col>11</xdr:col>
      <xdr:colOff>142876</xdr:colOff>
      <xdr:row>26</xdr:row>
      <xdr:rowOff>171449</xdr:rowOff>
    </xdr:from>
    <xdr:ext cx="877302" cy="714375"/>
    <xdr:pic>
      <xdr:nvPicPr>
        <xdr:cNvPr id="7" name="6 Imagen" hidden="1">
          <a:extLst>
            <a:ext uri="{FF2B5EF4-FFF2-40B4-BE49-F238E27FC236}">
              <a16:creationId xmlns:a16="http://schemas.microsoft.com/office/drawing/2014/main" xmlns="" id="{00000000-0008-0000-2300-000007000000}"/>
            </a:ext>
          </a:extLst>
        </xdr:cNvPr>
        <xdr:cNvPicPr>
          <a:picLocks noChangeAspect="1"/>
        </xdr:cNvPicPr>
      </xdr:nvPicPr>
      <xdr:blipFill>
        <a:blip xmlns:r="http://schemas.openxmlformats.org/officeDocument/2006/relationships" r:embed="rId5" cstate="print"/>
        <a:stretch>
          <a:fillRect/>
        </a:stretch>
      </xdr:blipFill>
      <xdr:spPr>
        <a:xfrm>
          <a:off x="142876" y="2562224"/>
          <a:ext cx="877302" cy="714375"/>
        </a:xfrm>
        <a:prstGeom prst="rect">
          <a:avLst/>
        </a:prstGeom>
      </xdr:spPr>
    </xdr:pic>
    <xdr:clientData/>
  </xdr:oneCellAnchor>
  <xdr:oneCellAnchor>
    <xdr:from>
      <xdr:col>11</xdr:col>
      <xdr:colOff>238125</xdr:colOff>
      <xdr:row>27</xdr:row>
      <xdr:rowOff>0</xdr:rowOff>
    </xdr:from>
    <xdr:ext cx="805905" cy="752475"/>
    <xdr:pic>
      <xdr:nvPicPr>
        <xdr:cNvPr id="8" name="7 Imagen" hidden="1">
          <a:extLst>
            <a:ext uri="{FF2B5EF4-FFF2-40B4-BE49-F238E27FC236}">
              <a16:creationId xmlns:a16="http://schemas.microsoft.com/office/drawing/2014/main" xmlns="" id="{00000000-0008-0000-2300-000008000000}"/>
            </a:ext>
          </a:extLst>
        </xdr:cNvPr>
        <xdr:cNvPicPr>
          <a:picLocks noChangeAspect="1"/>
        </xdr:cNvPicPr>
      </xdr:nvPicPr>
      <xdr:blipFill>
        <a:blip xmlns:r="http://schemas.openxmlformats.org/officeDocument/2006/relationships" r:embed="rId6" cstate="print"/>
        <a:stretch>
          <a:fillRect/>
        </a:stretch>
      </xdr:blipFill>
      <xdr:spPr>
        <a:xfrm>
          <a:off x="238125" y="2581275"/>
          <a:ext cx="805905" cy="752475"/>
        </a:xfrm>
        <a:prstGeom prst="rect">
          <a:avLst/>
        </a:prstGeom>
      </xdr:spPr>
    </xdr:pic>
    <xdr:clientData/>
  </xdr:oneCellAnchor>
  <xdr:oneCellAnchor>
    <xdr:from>
      <xdr:col>13</xdr:col>
      <xdr:colOff>276226</xdr:colOff>
      <xdr:row>27</xdr:row>
      <xdr:rowOff>9525</xdr:rowOff>
    </xdr:from>
    <xdr:ext cx="767886" cy="666750"/>
    <xdr:pic>
      <xdr:nvPicPr>
        <xdr:cNvPr id="9" name="8 Imagen" hidden="1">
          <a:extLst>
            <a:ext uri="{FF2B5EF4-FFF2-40B4-BE49-F238E27FC236}">
              <a16:creationId xmlns:a16="http://schemas.microsoft.com/office/drawing/2014/main" xmlns="" id="{00000000-0008-0000-2300-000009000000}"/>
            </a:ext>
          </a:extLst>
        </xdr:cNvPr>
        <xdr:cNvPicPr>
          <a:picLocks noChangeAspect="1"/>
        </xdr:cNvPicPr>
      </xdr:nvPicPr>
      <xdr:blipFill>
        <a:blip xmlns:r="http://schemas.openxmlformats.org/officeDocument/2006/relationships" r:embed="rId7" cstate="print"/>
        <a:stretch>
          <a:fillRect/>
        </a:stretch>
      </xdr:blipFill>
      <xdr:spPr>
        <a:xfrm>
          <a:off x="1190626" y="2590800"/>
          <a:ext cx="767886" cy="666750"/>
        </a:xfrm>
        <a:prstGeom prst="rect">
          <a:avLst/>
        </a:prstGeom>
      </xdr:spPr>
    </xdr:pic>
    <xdr:clientData/>
  </xdr:oneCellAnchor>
  <xdr:oneCellAnchor>
    <xdr:from>
      <xdr:col>0</xdr:col>
      <xdr:colOff>28575</xdr:colOff>
      <xdr:row>5</xdr:row>
      <xdr:rowOff>9525</xdr:rowOff>
    </xdr:from>
    <xdr:ext cx="776506" cy="1057275"/>
    <xdr:pic>
      <xdr:nvPicPr>
        <xdr:cNvPr id="10" name="9 Imagen" hidden="1">
          <a:extLst>
            <a:ext uri="{FF2B5EF4-FFF2-40B4-BE49-F238E27FC236}">
              <a16:creationId xmlns:a16="http://schemas.microsoft.com/office/drawing/2014/main" xmlns="" id="{00000000-0008-0000-2300-00000A000000}"/>
            </a:ext>
          </a:extLst>
        </xdr:cNvPr>
        <xdr:cNvPicPr>
          <a:picLocks noChangeAspect="1"/>
        </xdr:cNvPicPr>
      </xdr:nvPicPr>
      <xdr:blipFill>
        <a:blip xmlns:r="http://schemas.openxmlformats.org/officeDocument/2006/relationships" r:embed="rId1" cstate="print"/>
        <a:stretch>
          <a:fillRect/>
        </a:stretch>
      </xdr:blipFill>
      <xdr:spPr>
        <a:xfrm>
          <a:off x="1781175" y="1447800"/>
          <a:ext cx="776506" cy="1057275"/>
        </a:xfrm>
        <a:prstGeom prst="rect">
          <a:avLst/>
        </a:prstGeom>
      </xdr:spPr>
    </xdr:pic>
    <xdr:clientData/>
  </xdr:oneCellAnchor>
  <xdr:oneCellAnchor>
    <xdr:from>
      <xdr:col>0</xdr:col>
      <xdr:colOff>9525</xdr:colOff>
      <xdr:row>5</xdr:row>
      <xdr:rowOff>0</xdr:rowOff>
    </xdr:from>
    <xdr:ext cx="774277" cy="942975"/>
    <xdr:pic>
      <xdr:nvPicPr>
        <xdr:cNvPr id="11" name="10 Imagen" hidden="1">
          <a:extLst>
            <a:ext uri="{FF2B5EF4-FFF2-40B4-BE49-F238E27FC236}">
              <a16:creationId xmlns:a16="http://schemas.microsoft.com/office/drawing/2014/main" xmlns="" id="{00000000-0008-0000-2300-00000B000000}"/>
            </a:ext>
          </a:extLst>
        </xdr:cNvPr>
        <xdr:cNvPicPr>
          <a:picLocks noChangeAspect="1"/>
        </xdr:cNvPicPr>
      </xdr:nvPicPr>
      <xdr:blipFill>
        <a:blip xmlns:r="http://schemas.openxmlformats.org/officeDocument/2006/relationships" r:embed="rId2" cstate="print"/>
        <a:stretch>
          <a:fillRect/>
        </a:stretch>
      </xdr:blipFill>
      <xdr:spPr>
        <a:xfrm>
          <a:off x="1762125" y="1438275"/>
          <a:ext cx="774277" cy="942975"/>
        </a:xfrm>
        <a:prstGeom prst="rect">
          <a:avLst/>
        </a:prstGeom>
      </xdr:spPr>
    </xdr:pic>
    <xdr:clientData/>
  </xdr:oneCellAnchor>
  <xdr:oneCellAnchor>
    <xdr:from>
      <xdr:col>0</xdr:col>
      <xdr:colOff>76200</xdr:colOff>
      <xdr:row>10</xdr:row>
      <xdr:rowOff>161925</xdr:rowOff>
    </xdr:from>
    <xdr:ext cx="778572" cy="752475"/>
    <xdr:pic>
      <xdr:nvPicPr>
        <xdr:cNvPr id="12" name="11 Imagen" hidden="1">
          <a:extLst>
            <a:ext uri="{FF2B5EF4-FFF2-40B4-BE49-F238E27FC236}">
              <a16:creationId xmlns:a16="http://schemas.microsoft.com/office/drawing/2014/main" xmlns="" id="{00000000-0008-0000-2300-00000C000000}"/>
            </a:ext>
          </a:extLst>
        </xdr:cNvPr>
        <xdr:cNvPicPr>
          <a:picLocks noChangeAspect="1"/>
        </xdr:cNvPicPr>
      </xdr:nvPicPr>
      <xdr:blipFill>
        <a:blip xmlns:r="http://schemas.openxmlformats.org/officeDocument/2006/relationships" r:embed="rId4" cstate="print"/>
        <a:stretch>
          <a:fillRect/>
        </a:stretch>
      </xdr:blipFill>
      <xdr:spPr>
        <a:xfrm>
          <a:off x="1828800" y="2552700"/>
          <a:ext cx="778572" cy="752475"/>
        </a:xfrm>
        <a:prstGeom prst="rect">
          <a:avLst/>
        </a:prstGeom>
      </xdr:spPr>
    </xdr:pic>
    <xdr:clientData/>
  </xdr:oneCellAnchor>
  <xdr:oneCellAnchor>
    <xdr:from>
      <xdr:col>0</xdr:col>
      <xdr:colOff>142876</xdr:colOff>
      <xdr:row>10</xdr:row>
      <xdr:rowOff>171449</xdr:rowOff>
    </xdr:from>
    <xdr:ext cx="877302" cy="714375"/>
    <xdr:pic>
      <xdr:nvPicPr>
        <xdr:cNvPr id="13" name="12 Imagen" hidden="1">
          <a:extLst>
            <a:ext uri="{FF2B5EF4-FFF2-40B4-BE49-F238E27FC236}">
              <a16:creationId xmlns:a16="http://schemas.microsoft.com/office/drawing/2014/main" xmlns="" id="{00000000-0008-0000-2300-00000D000000}"/>
            </a:ext>
          </a:extLst>
        </xdr:cNvPr>
        <xdr:cNvPicPr>
          <a:picLocks noChangeAspect="1"/>
        </xdr:cNvPicPr>
      </xdr:nvPicPr>
      <xdr:blipFill>
        <a:blip xmlns:r="http://schemas.openxmlformats.org/officeDocument/2006/relationships" r:embed="rId5" cstate="print"/>
        <a:stretch>
          <a:fillRect/>
        </a:stretch>
      </xdr:blipFill>
      <xdr:spPr>
        <a:xfrm>
          <a:off x="1895476" y="2562224"/>
          <a:ext cx="877302" cy="714375"/>
        </a:xfrm>
        <a:prstGeom prst="rect">
          <a:avLst/>
        </a:prstGeom>
      </xdr:spPr>
    </xdr:pic>
    <xdr:clientData/>
  </xdr:oneCellAnchor>
  <xdr:oneCellAnchor>
    <xdr:from>
      <xdr:col>0</xdr:col>
      <xdr:colOff>238125</xdr:colOff>
      <xdr:row>11</xdr:row>
      <xdr:rowOff>0</xdr:rowOff>
    </xdr:from>
    <xdr:ext cx="805905" cy="752475"/>
    <xdr:pic>
      <xdr:nvPicPr>
        <xdr:cNvPr id="14" name="13 Imagen" hidden="1">
          <a:extLst>
            <a:ext uri="{FF2B5EF4-FFF2-40B4-BE49-F238E27FC236}">
              <a16:creationId xmlns:a16="http://schemas.microsoft.com/office/drawing/2014/main" xmlns="" id="{00000000-0008-0000-2300-00000E000000}"/>
            </a:ext>
          </a:extLst>
        </xdr:cNvPr>
        <xdr:cNvPicPr>
          <a:picLocks noChangeAspect="1"/>
        </xdr:cNvPicPr>
      </xdr:nvPicPr>
      <xdr:blipFill>
        <a:blip xmlns:r="http://schemas.openxmlformats.org/officeDocument/2006/relationships" r:embed="rId6" cstate="print"/>
        <a:stretch>
          <a:fillRect/>
        </a:stretch>
      </xdr:blipFill>
      <xdr:spPr>
        <a:xfrm>
          <a:off x="1990725" y="2581275"/>
          <a:ext cx="805905" cy="752475"/>
        </a:xfrm>
        <a:prstGeom prst="rect">
          <a:avLst/>
        </a:prstGeom>
      </xdr:spPr>
    </xdr:pic>
    <xdr:clientData/>
  </xdr:oneCellAnchor>
  <xdr:twoCellAnchor editAs="oneCell">
    <xdr:from>
      <xdr:col>6</xdr:col>
      <xdr:colOff>261792</xdr:colOff>
      <xdr:row>2</xdr:row>
      <xdr:rowOff>65830</xdr:rowOff>
    </xdr:from>
    <xdr:to>
      <xdr:col>19</xdr:col>
      <xdr:colOff>709083</xdr:colOff>
      <xdr:row>23</xdr:row>
      <xdr:rowOff>163132</xdr:rowOff>
    </xdr:to>
    <xdr:pic>
      <xdr:nvPicPr>
        <xdr:cNvPr id="20" name="19 Imagen">
          <a:extLst>
            <a:ext uri="{FF2B5EF4-FFF2-40B4-BE49-F238E27FC236}">
              <a16:creationId xmlns:a16="http://schemas.microsoft.com/office/drawing/2014/main" xmlns="" id="{00000000-0008-0000-2300-000014000000}"/>
            </a:ext>
          </a:extLst>
        </xdr:cNvPr>
        <xdr:cNvPicPr>
          <a:picLocks noChangeAspect="1"/>
        </xdr:cNvPicPr>
      </xdr:nvPicPr>
      <xdr:blipFill>
        <a:blip xmlns:r="http://schemas.openxmlformats.org/officeDocument/2006/relationships" r:embed="rId8" cstate="print"/>
        <a:stretch>
          <a:fillRect/>
        </a:stretch>
      </xdr:blipFill>
      <xdr:spPr>
        <a:xfrm>
          <a:off x="3577903" y="1238816"/>
          <a:ext cx="11224652" cy="4912719"/>
        </a:xfrm>
        <a:prstGeom prst="rect">
          <a:avLst/>
        </a:prstGeom>
      </xdr:spPr>
    </xdr:pic>
    <xdr:clientData/>
  </xdr:twoCellAnchor>
  <xdr:twoCellAnchor editAs="oneCell">
    <xdr:from>
      <xdr:col>9</xdr:col>
      <xdr:colOff>307975</xdr:colOff>
      <xdr:row>25</xdr:row>
      <xdr:rowOff>179989</xdr:rowOff>
    </xdr:from>
    <xdr:to>
      <xdr:col>19</xdr:col>
      <xdr:colOff>711200</xdr:colOff>
      <xdr:row>42</xdr:row>
      <xdr:rowOff>71457</xdr:rowOff>
    </xdr:to>
    <xdr:pic>
      <xdr:nvPicPr>
        <xdr:cNvPr id="21" name="20 Imagen">
          <a:extLst>
            <a:ext uri="{FF2B5EF4-FFF2-40B4-BE49-F238E27FC236}">
              <a16:creationId xmlns:a16="http://schemas.microsoft.com/office/drawing/2014/main" xmlns="" id="{00000000-0008-0000-2300-000015000000}"/>
            </a:ext>
          </a:extLst>
        </xdr:cNvPr>
        <xdr:cNvPicPr>
          <a:picLocks noChangeAspect="1"/>
        </xdr:cNvPicPr>
      </xdr:nvPicPr>
      <xdr:blipFill>
        <a:blip xmlns:r="http://schemas.openxmlformats.org/officeDocument/2006/relationships" r:embed="rId9" cstate="print"/>
        <a:stretch>
          <a:fillRect/>
        </a:stretch>
      </xdr:blipFill>
      <xdr:spPr>
        <a:xfrm>
          <a:off x="6086475" y="6618889"/>
          <a:ext cx="8658225" cy="3777668"/>
        </a:xfrm>
        <a:prstGeom prst="rect">
          <a:avLst/>
        </a:prstGeom>
      </xdr:spPr>
    </xdr:pic>
    <xdr:clientData/>
  </xdr:twoCellAnchor>
  <xdr:oneCellAnchor>
    <xdr:from>
      <xdr:col>0</xdr:col>
      <xdr:colOff>238125</xdr:colOff>
      <xdr:row>11</xdr:row>
      <xdr:rowOff>0</xdr:rowOff>
    </xdr:from>
    <xdr:ext cx="805905" cy="752475"/>
    <xdr:pic>
      <xdr:nvPicPr>
        <xdr:cNvPr id="22" name="21 Imagen" hidden="1">
          <a:extLst>
            <a:ext uri="{FF2B5EF4-FFF2-40B4-BE49-F238E27FC236}">
              <a16:creationId xmlns:a16="http://schemas.microsoft.com/office/drawing/2014/main" xmlns="" id="{00000000-0008-0000-2300-000016000000}"/>
            </a:ext>
          </a:extLst>
        </xdr:cNvPr>
        <xdr:cNvPicPr>
          <a:picLocks noChangeAspect="1"/>
        </xdr:cNvPicPr>
      </xdr:nvPicPr>
      <xdr:blipFill>
        <a:blip xmlns:r="http://schemas.openxmlformats.org/officeDocument/2006/relationships" r:embed="rId6" cstate="print"/>
        <a:stretch>
          <a:fillRect/>
        </a:stretch>
      </xdr:blipFill>
      <xdr:spPr>
        <a:xfrm>
          <a:off x="8105775" y="6858000"/>
          <a:ext cx="805905" cy="752475"/>
        </a:xfrm>
        <a:prstGeom prst="rect">
          <a:avLst/>
        </a:prstGeom>
      </xdr:spPr>
    </xdr:pic>
    <xdr:clientData/>
  </xdr:oneCellAnchor>
  <xdr:oneCellAnchor>
    <xdr:from>
      <xdr:col>2</xdr:col>
      <xdr:colOff>276226</xdr:colOff>
      <xdr:row>11</xdr:row>
      <xdr:rowOff>9525</xdr:rowOff>
    </xdr:from>
    <xdr:ext cx="767886" cy="666750"/>
    <xdr:pic>
      <xdr:nvPicPr>
        <xdr:cNvPr id="23" name="22 Imagen" hidden="1">
          <a:extLst>
            <a:ext uri="{FF2B5EF4-FFF2-40B4-BE49-F238E27FC236}">
              <a16:creationId xmlns:a16="http://schemas.microsoft.com/office/drawing/2014/main" xmlns="" id="{00000000-0008-0000-2300-000017000000}"/>
            </a:ext>
          </a:extLst>
        </xdr:cNvPr>
        <xdr:cNvPicPr>
          <a:picLocks noChangeAspect="1"/>
        </xdr:cNvPicPr>
      </xdr:nvPicPr>
      <xdr:blipFill>
        <a:blip xmlns:r="http://schemas.openxmlformats.org/officeDocument/2006/relationships" r:embed="rId7" cstate="print"/>
        <a:stretch>
          <a:fillRect/>
        </a:stretch>
      </xdr:blipFill>
      <xdr:spPr>
        <a:xfrm>
          <a:off x="9705976" y="6867525"/>
          <a:ext cx="767886" cy="666750"/>
        </a:xfrm>
        <a:prstGeom prst="rect">
          <a:avLst/>
        </a:prstGeom>
      </xdr:spPr>
    </xdr:pic>
    <xdr:clientData/>
  </xdr:oneCellAnchor>
  <xdr:twoCellAnchor editAs="oneCell">
    <xdr:from>
      <xdr:col>0</xdr:col>
      <xdr:colOff>0</xdr:colOff>
      <xdr:row>26</xdr:row>
      <xdr:rowOff>121904</xdr:rowOff>
    </xdr:from>
    <xdr:to>
      <xdr:col>9</xdr:col>
      <xdr:colOff>123473</xdr:colOff>
      <xdr:row>41</xdr:row>
      <xdr:rowOff>77190</xdr:rowOff>
    </xdr:to>
    <xdr:pic>
      <xdr:nvPicPr>
        <xdr:cNvPr id="26" name="25 Imagen">
          <a:extLst>
            <a:ext uri="{FF2B5EF4-FFF2-40B4-BE49-F238E27FC236}">
              <a16:creationId xmlns:a16="http://schemas.microsoft.com/office/drawing/2014/main" xmlns="" id="{00000000-0008-0000-2300-00001A000000}"/>
            </a:ext>
          </a:extLst>
        </xdr:cNvPr>
        <xdr:cNvPicPr>
          <a:picLocks noChangeAspect="1"/>
        </xdr:cNvPicPr>
      </xdr:nvPicPr>
      <xdr:blipFill>
        <a:blip xmlns:r="http://schemas.openxmlformats.org/officeDocument/2006/relationships" r:embed="rId10" cstate="print"/>
        <a:stretch>
          <a:fillRect/>
        </a:stretch>
      </xdr:blipFill>
      <xdr:spPr>
        <a:xfrm>
          <a:off x="0" y="6798223"/>
          <a:ext cx="5926667" cy="3394870"/>
        </a:xfrm>
        <a:prstGeom prst="rect">
          <a:avLst/>
        </a:prstGeom>
      </xdr:spPr>
    </xdr:pic>
    <xdr:clientData/>
  </xdr:twoCellAnchor>
  <xdr:oneCellAnchor>
    <xdr:from>
      <xdr:col>2</xdr:col>
      <xdr:colOff>276226</xdr:colOff>
      <xdr:row>12</xdr:row>
      <xdr:rowOff>9525</xdr:rowOff>
    </xdr:from>
    <xdr:ext cx="767886" cy="666750"/>
    <xdr:pic>
      <xdr:nvPicPr>
        <xdr:cNvPr id="24" name="22 Imagen" hidden="1">
          <a:extLst>
            <a:ext uri="{FF2B5EF4-FFF2-40B4-BE49-F238E27FC236}">
              <a16:creationId xmlns:a16="http://schemas.microsoft.com/office/drawing/2014/main" xmlns="" id="{3B111C9E-E149-46F5-A7F8-A507409F47EF}"/>
            </a:ext>
          </a:extLst>
        </xdr:cNvPr>
        <xdr:cNvPicPr>
          <a:picLocks noChangeAspect="1"/>
        </xdr:cNvPicPr>
      </xdr:nvPicPr>
      <xdr:blipFill>
        <a:blip xmlns:r="http://schemas.openxmlformats.org/officeDocument/2006/relationships" r:embed="rId7" cstate="print"/>
        <a:stretch>
          <a:fillRect/>
        </a:stretch>
      </xdr:blipFill>
      <xdr:spPr>
        <a:xfrm>
          <a:off x="1927226" y="3311525"/>
          <a:ext cx="767886" cy="666750"/>
        </a:xfrm>
        <a:prstGeom prst="rect">
          <a:avLst/>
        </a:prstGeom>
      </xdr:spPr>
    </xdr:pic>
    <xdr:clientData/>
  </xdr:oneCellAnchor>
  <xdr:twoCellAnchor editAs="oneCell">
    <xdr:from>
      <xdr:col>0</xdr:col>
      <xdr:colOff>0</xdr:colOff>
      <xdr:row>0</xdr:row>
      <xdr:rowOff>0</xdr:rowOff>
    </xdr:from>
    <xdr:to>
      <xdr:col>5</xdr:col>
      <xdr:colOff>596900</xdr:colOff>
      <xdr:row>1</xdr:row>
      <xdr:rowOff>135280</xdr:rowOff>
    </xdr:to>
    <xdr:pic>
      <xdr:nvPicPr>
        <xdr:cNvPr id="25" name="Imagen 24">
          <a:extLst>
            <a:ext uri="{FF2B5EF4-FFF2-40B4-BE49-F238E27FC236}">
              <a16:creationId xmlns:a16="http://schemas.microsoft.com/office/drawing/2014/main" xmlns="" id="{544DFF6D-DEC7-4865-93A6-A0DA7D66B4B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15</xdr:col>
      <xdr:colOff>28575</xdr:colOff>
      <xdr:row>25</xdr:row>
      <xdr:rowOff>0</xdr:rowOff>
    </xdr:from>
    <xdr:ext cx="776506" cy="1057275"/>
    <xdr:pic>
      <xdr:nvPicPr>
        <xdr:cNvPr id="7" name="6 Imagen" hidden="1">
          <a:extLst>
            <a:ext uri="{FF2B5EF4-FFF2-40B4-BE49-F238E27FC236}">
              <a16:creationId xmlns:a16="http://schemas.microsoft.com/office/drawing/2014/main" xmlns="" id="{00000000-0008-0000-2400-000007000000}"/>
            </a:ext>
          </a:extLst>
        </xdr:cNvPr>
        <xdr:cNvPicPr>
          <a:picLocks noChangeAspect="1"/>
        </xdr:cNvPicPr>
      </xdr:nvPicPr>
      <xdr:blipFill>
        <a:blip xmlns:r="http://schemas.openxmlformats.org/officeDocument/2006/relationships" r:embed="rId1" cstate="print"/>
        <a:stretch>
          <a:fillRect/>
        </a:stretch>
      </xdr:blipFill>
      <xdr:spPr>
        <a:xfrm>
          <a:off x="28575" y="1695450"/>
          <a:ext cx="776506" cy="1057275"/>
        </a:xfrm>
        <a:prstGeom prst="rect">
          <a:avLst/>
        </a:prstGeom>
      </xdr:spPr>
    </xdr:pic>
    <xdr:clientData/>
  </xdr:oneCellAnchor>
  <xdr:oneCellAnchor>
    <xdr:from>
      <xdr:col>15</xdr:col>
      <xdr:colOff>9525</xdr:colOff>
      <xdr:row>25</xdr:row>
      <xdr:rowOff>0</xdr:rowOff>
    </xdr:from>
    <xdr:ext cx="774277" cy="942975"/>
    <xdr:pic>
      <xdr:nvPicPr>
        <xdr:cNvPr id="8" name="7 Imagen" hidden="1">
          <a:extLst>
            <a:ext uri="{FF2B5EF4-FFF2-40B4-BE49-F238E27FC236}">
              <a16:creationId xmlns:a16="http://schemas.microsoft.com/office/drawing/2014/main" xmlns="" id="{00000000-0008-0000-2400-000008000000}"/>
            </a:ext>
          </a:extLst>
        </xdr:cNvPr>
        <xdr:cNvPicPr>
          <a:picLocks noChangeAspect="1"/>
        </xdr:cNvPicPr>
      </xdr:nvPicPr>
      <xdr:blipFill>
        <a:blip xmlns:r="http://schemas.openxmlformats.org/officeDocument/2006/relationships" r:embed="rId2" cstate="print"/>
        <a:stretch>
          <a:fillRect/>
        </a:stretch>
      </xdr:blipFill>
      <xdr:spPr>
        <a:xfrm>
          <a:off x="9525" y="1457325"/>
          <a:ext cx="774277" cy="942975"/>
        </a:xfrm>
        <a:prstGeom prst="rect">
          <a:avLst/>
        </a:prstGeom>
      </xdr:spPr>
    </xdr:pic>
    <xdr:clientData/>
  </xdr:oneCellAnchor>
  <xdr:oneCellAnchor>
    <xdr:from>
      <xdr:col>0</xdr:col>
      <xdr:colOff>19050</xdr:colOff>
      <xdr:row>5</xdr:row>
      <xdr:rowOff>1</xdr:rowOff>
    </xdr:from>
    <xdr:ext cx="779826" cy="923924"/>
    <xdr:pic>
      <xdr:nvPicPr>
        <xdr:cNvPr id="9" name="8 Imagen" hidden="1">
          <a:extLst>
            <a:ext uri="{FF2B5EF4-FFF2-40B4-BE49-F238E27FC236}">
              <a16:creationId xmlns:a16="http://schemas.microsoft.com/office/drawing/2014/main" xmlns="" id="{00000000-0008-0000-2400-000009000000}"/>
            </a:ext>
          </a:extLst>
        </xdr:cNvPr>
        <xdr:cNvPicPr>
          <a:picLocks noChangeAspect="1"/>
        </xdr:cNvPicPr>
      </xdr:nvPicPr>
      <xdr:blipFill>
        <a:blip xmlns:r="http://schemas.openxmlformats.org/officeDocument/2006/relationships" r:embed="rId3" cstate="print"/>
        <a:stretch>
          <a:fillRect/>
        </a:stretch>
      </xdr:blipFill>
      <xdr:spPr>
        <a:xfrm>
          <a:off x="1771650" y="1685926"/>
          <a:ext cx="779826" cy="923924"/>
        </a:xfrm>
        <a:prstGeom prst="rect">
          <a:avLst/>
        </a:prstGeom>
      </xdr:spPr>
    </xdr:pic>
    <xdr:clientData/>
  </xdr:oneCellAnchor>
  <xdr:oneCellAnchor>
    <xdr:from>
      <xdr:col>15</xdr:col>
      <xdr:colOff>76200</xdr:colOff>
      <xdr:row>25</xdr:row>
      <xdr:rowOff>0</xdr:rowOff>
    </xdr:from>
    <xdr:ext cx="778572" cy="752475"/>
    <xdr:pic>
      <xdr:nvPicPr>
        <xdr:cNvPr id="10" name="9 Imagen" hidden="1">
          <a:extLst>
            <a:ext uri="{FF2B5EF4-FFF2-40B4-BE49-F238E27FC236}">
              <a16:creationId xmlns:a16="http://schemas.microsoft.com/office/drawing/2014/main" xmlns="" id="{00000000-0008-0000-2400-00000A000000}"/>
            </a:ext>
          </a:extLst>
        </xdr:cNvPr>
        <xdr:cNvPicPr>
          <a:picLocks noChangeAspect="1"/>
        </xdr:cNvPicPr>
      </xdr:nvPicPr>
      <xdr:blipFill>
        <a:blip xmlns:r="http://schemas.openxmlformats.org/officeDocument/2006/relationships" r:embed="rId4" cstate="print"/>
        <a:stretch>
          <a:fillRect/>
        </a:stretch>
      </xdr:blipFill>
      <xdr:spPr>
        <a:xfrm>
          <a:off x="76200" y="2800350"/>
          <a:ext cx="778572" cy="752475"/>
        </a:xfrm>
        <a:prstGeom prst="rect">
          <a:avLst/>
        </a:prstGeom>
      </xdr:spPr>
    </xdr:pic>
    <xdr:clientData/>
  </xdr:oneCellAnchor>
  <xdr:oneCellAnchor>
    <xdr:from>
      <xdr:col>17</xdr:col>
      <xdr:colOff>142876</xdr:colOff>
      <xdr:row>25</xdr:row>
      <xdr:rowOff>0</xdr:rowOff>
    </xdr:from>
    <xdr:ext cx="877302" cy="714375"/>
    <xdr:pic>
      <xdr:nvPicPr>
        <xdr:cNvPr id="11" name="10 Imagen" hidden="1">
          <a:extLst>
            <a:ext uri="{FF2B5EF4-FFF2-40B4-BE49-F238E27FC236}">
              <a16:creationId xmlns:a16="http://schemas.microsoft.com/office/drawing/2014/main" xmlns="" id="{00000000-0008-0000-2400-00000B000000}"/>
            </a:ext>
          </a:extLst>
        </xdr:cNvPr>
        <xdr:cNvPicPr>
          <a:picLocks noChangeAspect="1"/>
        </xdr:cNvPicPr>
      </xdr:nvPicPr>
      <xdr:blipFill>
        <a:blip xmlns:r="http://schemas.openxmlformats.org/officeDocument/2006/relationships" r:embed="rId5" cstate="print"/>
        <a:stretch>
          <a:fillRect/>
        </a:stretch>
      </xdr:blipFill>
      <xdr:spPr>
        <a:xfrm>
          <a:off x="1057276" y="2809874"/>
          <a:ext cx="877302" cy="714375"/>
        </a:xfrm>
        <a:prstGeom prst="rect">
          <a:avLst/>
        </a:prstGeom>
      </xdr:spPr>
    </xdr:pic>
    <xdr:clientData/>
  </xdr:oneCellAnchor>
  <xdr:oneCellAnchor>
    <xdr:from>
      <xdr:col>15</xdr:col>
      <xdr:colOff>238125</xdr:colOff>
      <xdr:row>25</xdr:row>
      <xdr:rowOff>0</xdr:rowOff>
    </xdr:from>
    <xdr:ext cx="805905" cy="752475"/>
    <xdr:pic>
      <xdr:nvPicPr>
        <xdr:cNvPr id="12" name="11 Imagen" hidden="1">
          <a:extLst>
            <a:ext uri="{FF2B5EF4-FFF2-40B4-BE49-F238E27FC236}">
              <a16:creationId xmlns:a16="http://schemas.microsoft.com/office/drawing/2014/main" xmlns="" id="{00000000-0008-0000-2400-00000C000000}"/>
            </a:ext>
          </a:extLst>
        </xdr:cNvPr>
        <xdr:cNvPicPr>
          <a:picLocks noChangeAspect="1"/>
        </xdr:cNvPicPr>
      </xdr:nvPicPr>
      <xdr:blipFill>
        <a:blip xmlns:r="http://schemas.openxmlformats.org/officeDocument/2006/relationships" r:embed="rId6" cstate="print"/>
        <a:stretch>
          <a:fillRect/>
        </a:stretch>
      </xdr:blipFill>
      <xdr:spPr>
        <a:xfrm>
          <a:off x="238125" y="1457325"/>
          <a:ext cx="805905" cy="752475"/>
        </a:xfrm>
        <a:prstGeom prst="rect">
          <a:avLst/>
        </a:prstGeom>
      </xdr:spPr>
    </xdr:pic>
    <xdr:clientData/>
  </xdr:oneCellAnchor>
  <xdr:oneCellAnchor>
    <xdr:from>
      <xdr:col>18</xdr:col>
      <xdr:colOff>0</xdr:colOff>
      <xdr:row>32</xdr:row>
      <xdr:rowOff>9525</xdr:rowOff>
    </xdr:from>
    <xdr:ext cx="767886" cy="666750"/>
    <xdr:pic>
      <xdr:nvPicPr>
        <xdr:cNvPr id="13" name="12 Imagen" hidden="1">
          <a:extLst>
            <a:ext uri="{FF2B5EF4-FFF2-40B4-BE49-F238E27FC236}">
              <a16:creationId xmlns:a16="http://schemas.microsoft.com/office/drawing/2014/main" xmlns="" id="{00000000-0008-0000-2400-00000D000000}"/>
            </a:ext>
          </a:extLst>
        </xdr:cNvPr>
        <xdr:cNvPicPr>
          <a:picLocks noChangeAspect="1"/>
        </xdr:cNvPicPr>
      </xdr:nvPicPr>
      <xdr:blipFill>
        <a:blip xmlns:r="http://schemas.openxmlformats.org/officeDocument/2006/relationships" r:embed="rId7" cstate="print"/>
        <a:stretch>
          <a:fillRect/>
        </a:stretch>
      </xdr:blipFill>
      <xdr:spPr>
        <a:xfrm>
          <a:off x="1514475" y="2838450"/>
          <a:ext cx="767886" cy="666750"/>
        </a:xfrm>
        <a:prstGeom prst="rect">
          <a:avLst/>
        </a:prstGeom>
      </xdr:spPr>
    </xdr:pic>
    <xdr:clientData/>
  </xdr:oneCellAnchor>
  <xdr:oneCellAnchor>
    <xdr:from>
      <xdr:col>0</xdr:col>
      <xdr:colOff>28575</xdr:colOff>
      <xdr:row>5</xdr:row>
      <xdr:rowOff>9525</xdr:rowOff>
    </xdr:from>
    <xdr:ext cx="776506" cy="1057275"/>
    <xdr:pic>
      <xdr:nvPicPr>
        <xdr:cNvPr id="14" name="13 Imagen" hidden="1">
          <a:extLst>
            <a:ext uri="{FF2B5EF4-FFF2-40B4-BE49-F238E27FC236}">
              <a16:creationId xmlns:a16="http://schemas.microsoft.com/office/drawing/2014/main" xmlns="" id="{00000000-0008-0000-2400-00000E000000}"/>
            </a:ext>
          </a:extLst>
        </xdr:cNvPr>
        <xdr:cNvPicPr>
          <a:picLocks noChangeAspect="1"/>
        </xdr:cNvPicPr>
      </xdr:nvPicPr>
      <xdr:blipFill>
        <a:blip xmlns:r="http://schemas.openxmlformats.org/officeDocument/2006/relationships" r:embed="rId1" cstate="print"/>
        <a:stretch>
          <a:fillRect/>
        </a:stretch>
      </xdr:blipFill>
      <xdr:spPr>
        <a:xfrm>
          <a:off x="1781175" y="1695450"/>
          <a:ext cx="776506" cy="1057275"/>
        </a:xfrm>
        <a:prstGeom prst="rect">
          <a:avLst/>
        </a:prstGeom>
      </xdr:spPr>
    </xdr:pic>
    <xdr:clientData/>
  </xdr:oneCellAnchor>
  <xdr:oneCellAnchor>
    <xdr:from>
      <xdr:col>0</xdr:col>
      <xdr:colOff>9525</xdr:colOff>
      <xdr:row>4</xdr:row>
      <xdr:rowOff>0</xdr:rowOff>
    </xdr:from>
    <xdr:ext cx="774277" cy="942975"/>
    <xdr:pic>
      <xdr:nvPicPr>
        <xdr:cNvPr id="15" name="14 Imagen" hidden="1">
          <a:extLst>
            <a:ext uri="{FF2B5EF4-FFF2-40B4-BE49-F238E27FC236}">
              <a16:creationId xmlns:a16="http://schemas.microsoft.com/office/drawing/2014/main" xmlns="" id="{00000000-0008-0000-2400-00000F000000}"/>
            </a:ext>
          </a:extLst>
        </xdr:cNvPr>
        <xdr:cNvPicPr>
          <a:picLocks noChangeAspect="1"/>
        </xdr:cNvPicPr>
      </xdr:nvPicPr>
      <xdr:blipFill>
        <a:blip xmlns:r="http://schemas.openxmlformats.org/officeDocument/2006/relationships" r:embed="rId2" cstate="print"/>
        <a:stretch>
          <a:fillRect/>
        </a:stretch>
      </xdr:blipFill>
      <xdr:spPr>
        <a:xfrm>
          <a:off x="1762125" y="1457325"/>
          <a:ext cx="774277" cy="942975"/>
        </a:xfrm>
        <a:prstGeom prst="rect">
          <a:avLst/>
        </a:prstGeom>
      </xdr:spPr>
    </xdr:pic>
    <xdr:clientData/>
  </xdr:oneCellAnchor>
  <xdr:oneCellAnchor>
    <xdr:from>
      <xdr:col>0</xdr:col>
      <xdr:colOff>238125</xdr:colOff>
      <xdr:row>4</xdr:row>
      <xdr:rowOff>0</xdr:rowOff>
    </xdr:from>
    <xdr:ext cx="805905" cy="752475"/>
    <xdr:pic>
      <xdr:nvPicPr>
        <xdr:cNvPr id="16" name="15 Imagen" hidden="1">
          <a:extLst>
            <a:ext uri="{FF2B5EF4-FFF2-40B4-BE49-F238E27FC236}">
              <a16:creationId xmlns:a16="http://schemas.microsoft.com/office/drawing/2014/main" xmlns="" id="{00000000-0008-0000-2400-000010000000}"/>
            </a:ext>
          </a:extLst>
        </xdr:cNvPr>
        <xdr:cNvPicPr>
          <a:picLocks noChangeAspect="1"/>
        </xdr:cNvPicPr>
      </xdr:nvPicPr>
      <xdr:blipFill>
        <a:blip xmlns:r="http://schemas.openxmlformats.org/officeDocument/2006/relationships" r:embed="rId6" cstate="print"/>
        <a:stretch>
          <a:fillRect/>
        </a:stretch>
      </xdr:blipFill>
      <xdr:spPr>
        <a:xfrm>
          <a:off x="1990725" y="1457325"/>
          <a:ext cx="805905" cy="752475"/>
        </a:xfrm>
        <a:prstGeom prst="rect">
          <a:avLst/>
        </a:prstGeom>
      </xdr:spPr>
    </xdr:pic>
    <xdr:clientData/>
  </xdr:oneCellAnchor>
  <xdr:oneCellAnchor>
    <xdr:from>
      <xdr:col>15</xdr:col>
      <xdr:colOff>76200</xdr:colOff>
      <xdr:row>25</xdr:row>
      <xdr:rowOff>0</xdr:rowOff>
    </xdr:from>
    <xdr:ext cx="778572" cy="752475"/>
    <xdr:pic>
      <xdr:nvPicPr>
        <xdr:cNvPr id="17" name="16 Imagen" hidden="1">
          <a:extLst>
            <a:ext uri="{FF2B5EF4-FFF2-40B4-BE49-F238E27FC236}">
              <a16:creationId xmlns:a16="http://schemas.microsoft.com/office/drawing/2014/main" xmlns="" id="{00000000-0008-0000-2400-000011000000}"/>
            </a:ext>
          </a:extLst>
        </xdr:cNvPr>
        <xdr:cNvPicPr>
          <a:picLocks noChangeAspect="1"/>
        </xdr:cNvPicPr>
      </xdr:nvPicPr>
      <xdr:blipFill>
        <a:blip xmlns:r="http://schemas.openxmlformats.org/officeDocument/2006/relationships" r:embed="rId4" cstate="print"/>
        <a:stretch>
          <a:fillRect/>
        </a:stretch>
      </xdr:blipFill>
      <xdr:spPr>
        <a:xfrm>
          <a:off x="76200" y="2828925"/>
          <a:ext cx="778572" cy="752475"/>
        </a:xfrm>
        <a:prstGeom prst="rect">
          <a:avLst/>
        </a:prstGeom>
      </xdr:spPr>
    </xdr:pic>
    <xdr:clientData/>
  </xdr:oneCellAnchor>
  <xdr:oneCellAnchor>
    <xdr:from>
      <xdr:col>15</xdr:col>
      <xdr:colOff>238125</xdr:colOff>
      <xdr:row>25</xdr:row>
      <xdr:rowOff>0</xdr:rowOff>
    </xdr:from>
    <xdr:ext cx="805905" cy="752475"/>
    <xdr:pic>
      <xdr:nvPicPr>
        <xdr:cNvPr id="18" name="17 Imagen" hidden="1">
          <a:extLst>
            <a:ext uri="{FF2B5EF4-FFF2-40B4-BE49-F238E27FC236}">
              <a16:creationId xmlns:a16="http://schemas.microsoft.com/office/drawing/2014/main" xmlns="" id="{00000000-0008-0000-2400-000012000000}"/>
            </a:ext>
          </a:extLst>
        </xdr:cNvPr>
        <xdr:cNvPicPr>
          <a:picLocks noChangeAspect="1"/>
        </xdr:cNvPicPr>
      </xdr:nvPicPr>
      <xdr:blipFill>
        <a:blip xmlns:r="http://schemas.openxmlformats.org/officeDocument/2006/relationships" r:embed="rId6" cstate="print"/>
        <a:stretch>
          <a:fillRect/>
        </a:stretch>
      </xdr:blipFill>
      <xdr:spPr>
        <a:xfrm>
          <a:off x="238125" y="2828925"/>
          <a:ext cx="805905" cy="752475"/>
        </a:xfrm>
        <a:prstGeom prst="rect">
          <a:avLst/>
        </a:prstGeom>
      </xdr:spPr>
    </xdr:pic>
    <xdr:clientData/>
  </xdr:oneCellAnchor>
  <xdr:oneCellAnchor>
    <xdr:from>
      <xdr:col>0</xdr:col>
      <xdr:colOff>238125</xdr:colOff>
      <xdr:row>12</xdr:row>
      <xdr:rowOff>0</xdr:rowOff>
    </xdr:from>
    <xdr:ext cx="805905" cy="752475"/>
    <xdr:pic>
      <xdr:nvPicPr>
        <xdr:cNvPr id="19" name="18 Imagen" hidden="1">
          <a:extLst>
            <a:ext uri="{FF2B5EF4-FFF2-40B4-BE49-F238E27FC236}">
              <a16:creationId xmlns:a16="http://schemas.microsoft.com/office/drawing/2014/main" xmlns="" id="{00000000-0008-0000-2400-000013000000}"/>
            </a:ext>
          </a:extLst>
        </xdr:cNvPr>
        <xdr:cNvPicPr>
          <a:picLocks noChangeAspect="1"/>
        </xdr:cNvPicPr>
      </xdr:nvPicPr>
      <xdr:blipFill>
        <a:blip xmlns:r="http://schemas.openxmlformats.org/officeDocument/2006/relationships" r:embed="rId6" cstate="print"/>
        <a:stretch>
          <a:fillRect/>
        </a:stretch>
      </xdr:blipFill>
      <xdr:spPr>
        <a:xfrm>
          <a:off x="1990725" y="2828925"/>
          <a:ext cx="805905" cy="752475"/>
        </a:xfrm>
        <a:prstGeom prst="rect">
          <a:avLst/>
        </a:prstGeom>
      </xdr:spPr>
    </xdr:pic>
    <xdr:clientData/>
  </xdr:oneCellAnchor>
  <xdr:oneCellAnchor>
    <xdr:from>
      <xdr:col>15</xdr:col>
      <xdr:colOff>238125</xdr:colOff>
      <xdr:row>25</xdr:row>
      <xdr:rowOff>0</xdr:rowOff>
    </xdr:from>
    <xdr:ext cx="805905" cy="752475"/>
    <xdr:pic>
      <xdr:nvPicPr>
        <xdr:cNvPr id="20" name="19 Imagen" hidden="1">
          <a:extLst>
            <a:ext uri="{FF2B5EF4-FFF2-40B4-BE49-F238E27FC236}">
              <a16:creationId xmlns:a16="http://schemas.microsoft.com/office/drawing/2014/main" xmlns="" id="{00000000-0008-0000-2400-000014000000}"/>
            </a:ext>
          </a:extLst>
        </xdr:cNvPr>
        <xdr:cNvPicPr>
          <a:picLocks noChangeAspect="1"/>
        </xdr:cNvPicPr>
      </xdr:nvPicPr>
      <xdr:blipFill>
        <a:blip xmlns:r="http://schemas.openxmlformats.org/officeDocument/2006/relationships" r:embed="rId6" cstate="print"/>
        <a:stretch>
          <a:fillRect/>
        </a:stretch>
      </xdr:blipFill>
      <xdr:spPr>
        <a:xfrm>
          <a:off x="238125" y="2828925"/>
          <a:ext cx="805905" cy="752475"/>
        </a:xfrm>
        <a:prstGeom prst="rect">
          <a:avLst/>
        </a:prstGeom>
      </xdr:spPr>
    </xdr:pic>
    <xdr:clientData/>
  </xdr:oneCellAnchor>
  <xdr:oneCellAnchor>
    <xdr:from>
      <xdr:col>0</xdr:col>
      <xdr:colOff>76200</xdr:colOff>
      <xdr:row>12</xdr:row>
      <xdr:rowOff>0</xdr:rowOff>
    </xdr:from>
    <xdr:ext cx="778572" cy="752475"/>
    <xdr:pic>
      <xdr:nvPicPr>
        <xdr:cNvPr id="21" name="20 Imagen" hidden="1">
          <a:extLst>
            <a:ext uri="{FF2B5EF4-FFF2-40B4-BE49-F238E27FC236}">
              <a16:creationId xmlns:a16="http://schemas.microsoft.com/office/drawing/2014/main" xmlns="" id="{00000000-0008-0000-2400-000015000000}"/>
            </a:ext>
          </a:extLst>
        </xdr:cNvPr>
        <xdr:cNvPicPr>
          <a:picLocks noChangeAspect="1"/>
        </xdr:cNvPicPr>
      </xdr:nvPicPr>
      <xdr:blipFill>
        <a:blip xmlns:r="http://schemas.openxmlformats.org/officeDocument/2006/relationships" r:embed="rId4" cstate="print"/>
        <a:stretch>
          <a:fillRect/>
        </a:stretch>
      </xdr:blipFill>
      <xdr:spPr>
        <a:xfrm>
          <a:off x="1828800" y="2828925"/>
          <a:ext cx="778572" cy="752475"/>
        </a:xfrm>
        <a:prstGeom prst="rect">
          <a:avLst/>
        </a:prstGeom>
      </xdr:spPr>
    </xdr:pic>
    <xdr:clientData/>
  </xdr:oneCellAnchor>
  <xdr:oneCellAnchor>
    <xdr:from>
      <xdr:col>0</xdr:col>
      <xdr:colOff>238125</xdr:colOff>
      <xdr:row>12</xdr:row>
      <xdr:rowOff>0</xdr:rowOff>
    </xdr:from>
    <xdr:ext cx="805905" cy="752475"/>
    <xdr:pic>
      <xdr:nvPicPr>
        <xdr:cNvPr id="22" name="21 Imagen" hidden="1">
          <a:extLst>
            <a:ext uri="{FF2B5EF4-FFF2-40B4-BE49-F238E27FC236}">
              <a16:creationId xmlns:a16="http://schemas.microsoft.com/office/drawing/2014/main" xmlns="" id="{00000000-0008-0000-2400-000016000000}"/>
            </a:ext>
          </a:extLst>
        </xdr:cNvPr>
        <xdr:cNvPicPr>
          <a:picLocks noChangeAspect="1"/>
        </xdr:cNvPicPr>
      </xdr:nvPicPr>
      <xdr:blipFill>
        <a:blip xmlns:r="http://schemas.openxmlformats.org/officeDocument/2006/relationships" r:embed="rId6" cstate="print"/>
        <a:stretch>
          <a:fillRect/>
        </a:stretch>
      </xdr:blipFill>
      <xdr:spPr>
        <a:xfrm>
          <a:off x="1990725" y="2828925"/>
          <a:ext cx="805905" cy="752475"/>
        </a:xfrm>
        <a:prstGeom prst="rect">
          <a:avLst/>
        </a:prstGeom>
      </xdr:spPr>
    </xdr:pic>
    <xdr:clientData/>
  </xdr:oneCellAnchor>
  <xdr:oneCellAnchor>
    <xdr:from>
      <xdr:col>0</xdr:col>
      <xdr:colOff>238125</xdr:colOff>
      <xdr:row>12</xdr:row>
      <xdr:rowOff>0</xdr:rowOff>
    </xdr:from>
    <xdr:ext cx="805905" cy="752475"/>
    <xdr:pic>
      <xdr:nvPicPr>
        <xdr:cNvPr id="23" name="22 Imagen" hidden="1">
          <a:extLst>
            <a:ext uri="{FF2B5EF4-FFF2-40B4-BE49-F238E27FC236}">
              <a16:creationId xmlns:a16="http://schemas.microsoft.com/office/drawing/2014/main" xmlns="" id="{00000000-0008-0000-2400-000017000000}"/>
            </a:ext>
          </a:extLst>
        </xdr:cNvPr>
        <xdr:cNvPicPr>
          <a:picLocks noChangeAspect="1"/>
        </xdr:cNvPicPr>
      </xdr:nvPicPr>
      <xdr:blipFill>
        <a:blip xmlns:r="http://schemas.openxmlformats.org/officeDocument/2006/relationships" r:embed="rId6" cstate="print"/>
        <a:stretch>
          <a:fillRect/>
        </a:stretch>
      </xdr:blipFill>
      <xdr:spPr>
        <a:xfrm>
          <a:off x="1990725" y="2828925"/>
          <a:ext cx="805905" cy="752475"/>
        </a:xfrm>
        <a:prstGeom prst="rect">
          <a:avLst/>
        </a:prstGeom>
      </xdr:spPr>
    </xdr:pic>
    <xdr:clientData/>
  </xdr:oneCellAnchor>
  <xdr:twoCellAnchor editAs="oneCell">
    <xdr:from>
      <xdr:col>6</xdr:col>
      <xdr:colOff>357610</xdr:colOff>
      <xdr:row>3</xdr:row>
      <xdr:rowOff>124604</xdr:rowOff>
    </xdr:from>
    <xdr:to>
      <xdr:col>12</xdr:col>
      <xdr:colOff>120657</xdr:colOff>
      <xdr:row>19</xdr:row>
      <xdr:rowOff>111830</xdr:rowOff>
    </xdr:to>
    <xdr:pic>
      <xdr:nvPicPr>
        <xdr:cNvPr id="3" name="2 Imagen">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8" cstate="print"/>
        <a:stretch>
          <a:fillRect/>
        </a:stretch>
      </xdr:blipFill>
      <xdr:spPr>
        <a:xfrm>
          <a:off x="3215110" y="1597804"/>
          <a:ext cx="4487447" cy="3644826"/>
        </a:xfrm>
        <a:prstGeom prst="rect">
          <a:avLst/>
        </a:prstGeom>
      </xdr:spPr>
    </xdr:pic>
    <xdr:clientData/>
  </xdr:twoCellAnchor>
  <xdr:twoCellAnchor editAs="oneCell">
    <xdr:from>
      <xdr:col>12</xdr:col>
      <xdr:colOff>163755</xdr:colOff>
      <xdr:row>3</xdr:row>
      <xdr:rowOff>127599</xdr:rowOff>
    </xdr:from>
    <xdr:to>
      <xdr:col>19</xdr:col>
      <xdr:colOff>244098</xdr:colOff>
      <xdr:row>19</xdr:row>
      <xdr:rowOff>100833</xdr:rowOff>
    </xdr:to>
    <xdr:pic>
      <xdr:nvPicPr>
        <xdr:cNvPr id="4" name="3 Imagen">
          <a:extLst>
            <a:ext uri="{FF2B5EF4-FFF2-40B4-BE49-F238E27FC236}">
              <a16:creationId xmlns:a16="http://schemas.microsoft.com/office/drawing/2014/main" xmlns="" id="{00000000-0008-0000-2400-000004000000}"/>
            </a:ext>
          </a:extLst>
        </xdr:cNvPr>
        <xdr:cNvPicPr>
          <a:picLocks noChangeAspect="1"/>
        </xdr:cNvPicPr>
      </xdr:nvPicPr>
      <xdr:blipFill>
        <a:blip xmlns:r="http://schemas.openxmlformats.org/officeDocument/2006/relationships" r:embed="rId9" cstate="print"/>
        <a:stretch>
          <a:fillRect/>
        </a:stretch>
      </xdr:blipFill>
      <xdr:spPr>
        <a:xfrm>
          <a:off x="7745655" y="1600799"/>
          <a:ext cx="5592143" cy="3630834"/>
        </a:xfrm>
        <a:prstGeom prst="rect">
          <a:avLst/>
        </a:prstGeom>
      </xdr:spPr>
    </xdr:pic>
    <xdr:clientData/>
  </xdr:twoCellAnchor>
  <xdr:twoCellAnchor editAs="oneCell">
    <xdr:from>
      <xdr:col>15</xdr:col>
      <xdr:colOff>642108</xdr:colOff>
      <xdr:row>20</xdr:row>
      <xdr:rowOff>99781</xdr:rowOff>
    </xdr:from>
    <xdr:to>
      <xdr:col>22</xdr:col>
      <xdr:colOff>80629</xdr:colOff>
      <xdr:row>36</xdr:row>
      <xdr:rowOff>175149</xdr:rowOff>
    </xdr:to>
    <xdr:pic>
      <xdr:nvPicPr>
        <xdr:cNvPr id="30" name="29 Imagen">
          <a:extLst>
            <a:ext uri="{FF2B5EF4-FFF2-40B4-BE49-F238E27FC236}">
              <a16:creationId xmlns:a16="http://schemas.microsoft.com/office/drawing/2014/main" xmlns="" id="{00000000-0008-0000-2400-00001E000000}"/>
            </a:ext>
          </a:extLst>
        </xdr:cNvPr>
        <xdr:cNvPicPr>
          <a:picLocks noChangeAspect="1"/>
        </xdr:cNvPicPr>
      </xdr:nvPicPr>
      <xdr:blipFill>
        <a:blip xmlns:r="http://schemas.openxmlformats.org/officeDocument/2006/relationships" r:embed="rId10" cstate="print"/>
        <a:stretch>
          <a:fillRect/>
        </a:stretch>
      </xdr:blipFill>
      <xdr:spPr>
        <a:xfrm>
          <a:off x="11576808" y="6005281"/>
          <a:ext cx="3931146" cy="4190168"/>
        </a:xfrm>
        <a:prstGeom prst="rect">
          <a:avLst/>
        </a:prstGeom>
      </xdr:spPr>
    </xdr:pic>
    <xdr:clientData/>
  </xdr:twoCellAnchor>
  <xdr:twoCellAnchor editAs="oneCell">
    <xdr:from>
      <xdr:col>19</xdr:col>
      <xdr:colOff>229770</xdr:colOff>
      <xdr:row>2</xdr:row>
      <xdr:rowOff>153837</xdr:rowOff>
    </xdr:from>
    <xdr:to>
      <xdr:col>22</xdr:col>
      <xdr:colOff>155574</xdr:colOff>
      <xdr:row>19</xdr:row>
      <xdr:rowOff>87361</xdr:rowOff>
    </xdr:to>
    <xdr:pic>
      <xdr:nvPicPr>
        <xdr:cNvPr id="31" name="30 Imagen">
          <a:extLst>
            <a:ext uri="{FF2B5EF4-FFF2-40B4-BE49-F238E27FC236}">
              <a16:creationId xmlns:a16="http://schemas.microsoft.com/office/drawing/2014/main" xmlns="" id="{00000000-0008-0000-2400-00001F000000}"/>
            </a:ext>
          </a:extLst>
        </xdr:cNvPr>
        <xdr:cNvPicPr>
          <a:picLocks noChangeAspect="1"/>
        </xdr:cNvPicPr>
      </xdr:nvPicPr>
      <xdr:blipFill>
        <a:blip xmlns:r="http://schemas.openxmlformats.org/officeDocument/2006/relationships" r:embed="rId11" cstate="print"/>
        <a:stretch>
          <a:fillRect/>
        </a:stretch>
      </xdr:blipFill>
      <xdr:spPr>
        <a:xfrm>
          <a:off x="14288670" y="1677837"/>
          <a:ext cx="1294229" cy="3819724"/>
        </a:xfrm>
        <a:prstGeom prst="rect">
          <a:avLst/>
        </a:prstGeom>
      </xdr:spPr>
    </xdr:pic>
    <xdr:clientData/>
  </xdr:twoCellAnchor>
  <xdr:twoCellAnchor editAs="oneCell">
    <xdr:from>
      <xdr:col>9</xdr:col>
      <xdr:colOff>666750</xdr:colOff>
      <xdr:row>20</xdr:row>
      <xdr:rowOff>117900</xdr:rowOff>
    </xdr:from>
    <xdr:to>
      <xdr:col>15</xdr:col>
      <xdr:colOff>130090</xdr:colOff>
      <xdr:row>37</xdr:row>
      <xdr:rowOff>509</xdr:rowOff>
    </xdr:to>
    <xdr:pic>
      <xdr:nvPicPr>
        <xdr:cNvPr id="32" name="31 Imagen">
          <a:extLst>
            <a:ext uri="{FF2B5EF4-FFF2-40B4-BE49-F238E27FC236}">
              <a16:creationId xmlns:a16="http://schemas.microsoft.com/office/drawing/2014/main" xmlns="" id="{00000000-0008-0000-2400-000020000000}"/>
            </a:ext>
          </a:extLst>
        </xdr:cNvPr>
        <xdr:cNvPicPr>
          <a:picLocks noChangeAspect="1"/>
        </xdr:cNvPicPr>
      </xdr:nvPicPr>
      <xdr:blipFill>
        <a:blip xmlns:r="http://schemas.openxmlformats.org/officeDocument/2006/relationships" r:embed="rId12" cstate="print"/>
        <a:stretch>
          <a:fillRect/>
        </a:stretch>
      </xdr:blipFill>
      <xdr:spPr>
        <a:xfrm>
          <a:off x="6915150" y="6023400"/>
          <a:ext cx="4149640" cy="4226009"/>
        </a:xfrm>
        <a:prstGeom prst="rect">
          <a:avLst/>
        </a:prstGeom>
      </xdr:spPr>
    </xdr:pic>
    <xdr:clientData/>
  </xdr:twoCellAnchor>
  <xdr:twoCellAnchor editAs="oneCell">
    <xdr:from>
      <xdr:col>0</xdr:col>
      <xdr:colOff>0</xdr:colOff>
      <xdr:row>25</xdr:row>
      <xdr:rowOff>4488</xdr:rowOff>
    </xdr:from>
    <xdr:to>
      <xdr:col>9</xdr:col>
      <xdr:colOff>709084</xdr:colOff>
      <xdr:row>40</xdr:row>
      <xdr:rowOff>123407</xdr:rowOff>
    </xdr:to>
    <xdr:pic>
      <xdr:nvPicPr>
        <xdr:cNvPr id="29" name="28 Imagen">
          <a:extLst>
            <a:ext uri="{FF2B5EF4-FFF2-40B4-BE49-F238E27FC236}">
              <a16:creationId xmlns:a16="http://schemas.microsoft.com/office/drawing/2014/main" xmlns="" id="{00000000-0008-0000-2400-00001D000000}"/>
            </a:ext>
          </a:extLst>
        </xdr:cNvPr>
        <xdr:cNvPicPr>
          <a:picLocks noChangeAspect="1"/>
        </xdr:cNvPicPr>
      </xdr:nvPicPr>
      <xdr:blipFill>
        <a:blip xmlns:r="http://schemas.openxmlformats.org/officeDocument/2006/relationships" r:embed="rId13" cstate="print"/>
        <a:stretch>
          <a:fillRect/>
        </a:stretch>
      </xdr:blipFill>
      <xdr:spPr>
        <a:xfrm>
          <a:off x="0" y="6608488"/>
          <a:ext cx="6180667" cy="3611419"/>
        </a:xfrm>
        <a:prstGeom prst="rect">
          <a:avLst/>
        </a:prstGeom>
      </xdr:spPr>
    </xdr:pic>
    <xdr:clientData/>
  </xdr:twoCellAnchor>
  <xdr:twoCellAnchor editAs="oneCell">
    <xdr:from>
      <xdr:col>0</xdr:col>
      <xdr:colOff>0</xdr:colOff>
      <xdr:row>0</xdr:row>
      <xdr:rowOff>0</xdr:rowOff>
    </xdr:from>
    <xdr:to>
      <xdr:col>6</xdr:col>
      <xdr:colOff>78317</xdr:colOff>
      <xdr:row>1</xdr:row>
      <xdr:rowOff>63843</xdr:rowOff>
    </xdr:to>
    <xdr:pic>
      <xdr:nvPicPr>
        <xdr:cNvPr id="28" name="Imagen 27">
          <a:extLst>
            <a:ext uri="{FF2B5EF4-FFF2-40B4-BE49-F238E27FC236}">
              <a16:creationId xmlns:a16="http://schemas.microsoft.com/office/drawing/2014/main" xmlns="" id="{C018FEDB-F411-4BD9-994A-B944CA1B4F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xdr:from>
      <xdr:col>10</xdr:col>
      <xdr:colOff>420688</xdr:colOff>
      <xdr:row>20</xdr:row>
      <xdr:rowOff>95249</xdr:rowOff>
    </xdr:from>
    <xdr:to>
      <xdr:col>11</xdr:col>
      <xdr:colOff>619126</xdr:colOff>
      <xdr:row>21</xdr:row>
      <xdr:rowOff>190499</xdr:rowOff>
    </xdr:to>
    <xdr:sp macro="" textlink="">
      <xdr:nvSpPr>
        <xdr:cNvPr id="2" name="CuadroTexto 1">
          <a:extLst>
            <a:ext uri="{FF2B5EF4-FFF2-40B4-BE49-F238E27FC236}">
              <a16:creationId xmlns:a16="http://schemas.microsoft.com/office/drawing/2014/main" xmlns="" id="{5FD409EF-30B8-4DE2-85B2-09C7037759C4}"/>
            </a:ext>
          </a:extLst>
        </xdr:cNvPr>
        <xdr:cNvSpPr txBox="1"/>
      </xdr:nvSpPr>
      <xdr:spPr>
        <a:xfrm>
          <a:off x="6723063" y="5484812"/>
          <a:ext cx="1023938" cy="325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65000"/>
                </a:schemeClr>
              </a:solidFill>
            </a:rPr>
            <a:t>F101 DIN LEFT</a:t>
          </a:r>
        </a:p>
      </xdr:txBody>
    </xdr:sp>
    <xdr:clientData/>
  </xdr:twoCellAnchor>
  <xdr:twoCellAnchor>
    <xdr:from>
      <xdr:col>13</xdr:col>
      <xdr:colOff>176212</xdr:colOff>
      <xdr:row>20</xdr:row>
      <xdr:rowOff>70274</xdr:rowOff>
    </xdr:from>
    <xdr:to>
      <xdr:col>14</xdr:col>
      <xdr:colOff>476250</xdr:colOff>
      <xdr:row>21</xdr:row>
      <xdr:rowOff>165524</xdr:rowOff>
    </xdr:to>
    <xdr:sp macro="" textlink="">
      <xdr:nvSpPr>
        <xdr:cNvPr id="27" name="CuadroTexto 26">
          <a:extLst>
            <a:ext uri="{FF2B5EF4-FFF2-40B4-BE49-F238E27FC236}">
              <a16:creationId xmlns:a16="http://schemas.microsoft.com/office/drawing/2014/main" xmlns="" id="{591FA05D-5490-41F3-BC24-65263E81CC56}"/>
            </a:ext>
          </a:extLst>
        </xdr:cNvPr>
        <xdr:cNvSpPr txBox="1"/>
      </xdr:nvSpPr>
      <xdr:spPr>
        <a:xfrm>
          <a:off x="8955087" y="5459837"/>
          <a:ext cx="1125538" cy="325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65000"/>
                </a:schemeClr>
              </a:solidFill>
            </a:rPr>
            <a:t>F101 DIN RIGHT</a:t>
          </a:r>
        </a:p>
      </xdr:txBody>
    </xdr:sp>
    <xdr:clientData/>
  </xdr:twoCellAnchor>
  <xdr:twoCellAnchor>
    <xdr:from>
      <xdr:col>18</xdr:col>
      <xdr:colOff>607183</xdr:colOff>
      <xdr:row>20</xdr:row>
      <xdr:rowOff>75968</xdr:rowOff>
    </xdr:from>
    <xdr:to>
      <xdr:col>20</xdr:col>
      <xdr:colOff>81721</xdr:colOff>
      <xdr:row>21</xdr:row>
      <xdr:rowOff>171218</xdr:rowOff>
    </xdr:to>
    <xdr:sp macro="" textlink="">
      <xdr:nvSpPr>
        <xdr:cNvPr id="33" name="CuadroTexto 32">
          <a:extLst>
            <a:ext uri="{FF2B5EF4-FFF2-40B4-BE49-F238E27FC236}">
              <a16:creationId xmlns:a16="http://schemas.microsoft.com/office/drawing/2014/main" xmlns="" id="{21A98EA8-2BB2-4667-B0AA-AF49E56D0E92}"/>
            </a:ext>
          </a:extLst>
        </xdr:cNvPr>
        <xdr:cNvSpPr txBox="1"/>
      </xdr:nvSpPr>
      <xdr:spPr>
        <a:xfrm>
          <a:off x="13513558" y="5465531"/>
          <a:ext cx="1125538" cy="325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65000"/>
                </a:schemeClr>
              </a:solidFill>
            </a:rPr>
            <a:t>F102 DIN RIGHT</a:t>
          </a:r>
        </a:p>
      </xdr:txBody>
    </xdr:sp>
    <xdr:clientData/>
  </xdr:twoCellAnchor>
  <xdr:twoCellAnchor>
    <xdr:from>
      <xdr:col>16</xdr:col>
      <xdr:colOff>408746</xdr:colOff>
      <xdr:row>20</xdr:row>
      <xdr:rowOff>75967</xdr:rowOff>
    </xdr:from>
    <xdr:to>
      <xdr:col>17</xdr:col>
      <xdr:colOff>611188</xdr:colOff>
      <xdr:row>21</xdr:row>
      <xdr:rowOff>171217</xdr:rowOff>
    </xdr:to>
    <xdr:sp macro="" textlink="">
      <xdr:nvSpPr>
        <xdr:cNvPr id="34" name="CuadroTexto 33">
          <a:extLst>
            <a:ext uri="{FF2B5EF4-FFF2-40B4-BE49-F238E27FC236}">
              <a16:creationId xmlns:a16="http://schemas.microsoft.com/office/drawing/2014/main" xmlns="" id="{3CD664BE-ED20-483C-B512-283332D78F46}"/>
            </a:ext>
          </a:extLst>
        </xdr:cNvPr>
        <xdr:cNvSpPr txBox="1"/>
      </xdr:nvSpPr>
      <xdr:spPr>
        <a:xfrm>
          <a:off x="11664121" y="5465530"/>
          <a:ext cx="1027942" cy="3254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bg1">
                  <a:lumMod val="65000"/>
                </a:schemeClr>
              </a:solidFill>
            </a:rPr>
            <a:t>F101 DIN LEFT</a:t>
          </a:r>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1</xdr:col>
      <xdr:colOff>28575</xdr:colOff>
      <xdr:row>14</xdr:row>
      <xdr:rowOff>9525</xdr:rowOff>
    </xdr:from>
    <xdr:ext cx="776506" cy="1057275"/>
    <xdr:pic>
      <xdr:nvPicPr>
        <xdr:cNvPr id="3" name="2 Imagen" hidden="1">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1" cstate="print"/>
        <a:stretch>
          <a:fillRect/>
        </a:stretch>
      </xdr:blipFill>
      <xdr:spPr>
        <a:xfrm>
          <a:off x="666750" y="2933700"/>
          <a:ext cx="776506" cy="1057275"/>
        </a:xfrm>
        <a:prstGeom prst="rect">
          <a:avLst/>
        </a:prstGeom>
      </xdr:spPr>
    </xdr:pic>
    <xdr:clientData/>
  </xdr:oneCellAnchor>
  <xdr:oneCellAnchor>
    <xdr:from>
      <xdr:col>1</xdr:col>
      <xdr:colOff>9525</xdr:colOff>
      <xdr:row>13</xdr:row>
      <xdr:rowOff>0</xdr:rowOff>
    </xdr:from>
    <xdr:ext cx="774277" cy="942975"/>
    <xdr:pic>
      <xdr:nvPicPr>
        <xdr:cNvPr id="4" name="3 Imagen" hidden="1">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2" cstate="print"/>
        <a:stretch>
          <a:fillRect/>
        </a:stretch>
      </xdr:blipFill>
      <xdr:spPr>
        <a:xfrm>
          <a:off x="647700" y="2695575"/>
          <a:ext cx="774277" cy="942975"/>
        </a:xfrm>
        <a:prstGeom prst="rect">
          <a:avLst/>
        </a:prstGeom>
      </xdr:spPr>
    </xdr:pic>
    <xdr:clientData/>
  </xdr:oneCellAnchor>
  <xdr:oneCellAnchor>
    <xdr:from>
      <xdr:col>2</xdr:col>
      <xdr:colOff>19050</xdr:colOff>
      <xdr:row>13</xdr:row>
      <xdr:rowOff>1</xdr:rowOff>
    </xdr:from>
    <xdr:ext cx="779826" cy="923924"/>
    <xdr:pic>
      <xdr:nvPicPr>
        <xdr:cNvPr id="5" name="4 Imagen" hidden="1">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3" cstate="print"/>
        <a:stretch>
          <a:fillRect/>
        </a:stretch>
      </xdr:blipFill>
      <xdr:spPr>
        <a:xfrm>
          <a:off x="3810000" y="2924176"/>
          <a:ext cx="779826" cy="923924"/>
        </a:xfrm>
        <a:prstGeom prst="rect">
          <a:avLst/>
        </a:prstGeom>
      </xdr:spPr>
    </xdr:pic>
    <xdr:clientData/>
  </xdr:oneCellAnchor>
  <xdr:oneCellAnchor>
    <xdr:from>
      <xdr:col>1</xdr:col>
      <xdr:colOff>76200</xdr:colOff>
      <xdr:row>13</xdr:row>
      <xdr:rowOff>161925</xdr:rowOff>
    </xdr:from>
    <xdr:ext cx="778572" cy="752475"/>
    <xdr:pic>
      <xdr:nvPicPr>
        <xdr:cNvPr id="6" name="5 Imagen" hidden="1">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4" cstate="print"/>
        <a:stretch>
          <a:fillRect/>
        </a:stretch>
      </xdr:blipFill>
      <xdr:spPr>
        <a:xfrm>
          <a:off x="714375" y="4143375"/>
          <a:ext cx="778572" cy="752475"/>
        </a:xfrm>
        <a:prstGeom prst="rect">
          <a:avLst/>
        </a:prstGeom>
      </xdr:spPr>
    </xdr:pic>
    <xdr:clientData/>
  </xdr:oneCellAnchor>
  <xdr:oneCellAnchor>
    <xdr:from>
      <xdr:col>0</xdr:col>
      <xdr:colOff>142876</xdr:colOff>
      <xdr:row>6</xdr:row>
      <xdr:rowOff>171449</xdr:rowOff>
    </xdr:from>
    <xdr:ext cx="877302" cy="714375"/>
    <xdr:pic>
      <xdr:nvPicPr>
        <xdr:cNvPr id="7" name="6 Imagen" hidden="1">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5" cstate="print"/>
        <a:stretch>
          <a:fillRect/>
        </a:stretch>
      </xdr:blipFill>
      <xdr:spPr>
        <a:xfrm>
          <a:off x="2324101" y="4152899"/>
          <a:ext cx="877302" cy="714375"/>
        </a:xfrm>
        <a:prstGeom prst="rect">
          <a:avLst/>
        </a:prstGeom>
      </xdr:spPr>
    </xdr:pic>
    <xdr:clientData/>
  </xdr:oneCellAnchor>
  <xdr:oneCellAnchor>
    <xdr:from>
      <xdr:col>1</xdr:col>
      <xdr:colOff>238125</xdr:colOff>
      <xdr:row>13</xdr:row>
      <xdr:rowOff>0</xdr:rowOff>
    </xdr:from>
    <xdr:ext cx="805905" cy="752475"/>
    <xdr:pic>
      <xdr:nvPicPr>
        <xdr:cNvPr id="8" name="7 Imagen" hidden="1">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6" cstate="print"/>
        <a:stretch>
          <a:fillRect/>
        </a:stretch>
      </xdr:blipFill>
      <xdr:spPr>
        <a:xfrm>
          <a:off x="876300" y="2695575"/>
          <a:ext cx="805905" cy="752475"/>
        </a:xfrm>
        <a:prstGeom prst="rect">
          <a:avLst/>
        </a:prstGeom>
      </xdr:spPr>
    </xdr:pic>
    <xdr:clientData/>
  </xdr:oneCellAnchor>
  <xdr:oneCellAnchor>
    <xdr:from>
      <xdr:col>0</xdr:col>
      <xdr:colOff>0</xdr:colOff>
      <xdr:row>13</xdr:row>
      <xdr:rowOff>9525</xdr:rowOff>
    </xdr:from>
    <xdr:ext cx="767886" cy="666750"/>
    <xdr:pic>
      <xdr:nvPicPr>
        <xdr:cNvPr id="9" name="8 Imagen" hidden="1">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7" cstate="print"/>
        <a:stretch>
          <a:fillRect/>
        </a:stretch>
      </xdr:blipFill>
      <xdr:spPr>
        <a:xfrm>
          <a:off x="2952750" y="4191000"/>
          <a:ext cx="767886" cy="666750"/>
        </a:xfrm>
        <a:prstGeom prst="rect">
          <a:avLst/>
        </a:prstGeom>
      </xdr:spPr>
    </xdr:pic>
    <xdr:clientData/>
  </xdr:oneCellAnchor>
  <xdr:oneCellAnchor>
    <xdr:from>
      <xdr:col>2</xdr:col>
      <xdr:colOff>28575</xdr:colOff>
      <xdr:row>13</xdr:row>
      <xdr:rowOff>9525</xdr:rowOff>
    </xdr:from>
    <xdr:ext cx="776506" cy="1057275"/>
    <xdr:pic>
      <xdr:nvPicPr>
        <xdr:cNvPr id="10" name="9 Imagen" hidden="1">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1" cstate="print"/>
        <a:stretch>
          <a:fillRect/>
        </a:stretch>
      </xdr:blipFill>
      <xdr:spPr>
        <a:xfrm>
          <a:off x="3819525" y="2933700"/>
          <a:ext cx="776506" cy="1057275"/>
        </a:xfrm>
        <a:prstGeom prst="rect">
          <a:avLst/>
        </a:prstGeom>
      </xdr:spPr>
    </xdr:pic>
    <xdr:clientData/>
  </xdr:oneCellAnchor>
  <xdr:oneCellAnchor>
    <xdr:from>
      <xdr:col>2</xdr:col>
      <xdr:colOff>9525</xdr:colOff>
      <xdr:row>6</xdr:row>
      <xdr:rowOff>0</xdr:rowOff>
    </xdr:from>
    <xdr:ext cx="774277" cy="942975"/>
    <xdr:pic>
      <xdr:nvPicPr>
        <xdr:cNvPr id="11" name="10 Imagen" hidden="1">
          <a:extLst>
            <a:ext uri="{FF2B5EF4-FFF2-40B4-BE49-F238E27FC236}">
              <a16:creationId xmlns:a16="http://schemas.microsoft.com/office/drawing/2014/main" xmlns="" id="{00000000-0008-0000-2500-00000B000000}"/>
            </a:ext>
          </a:extLst>
        </xdr:cNvPr>
        <xdr:cNvPicPr>
          <a:picLocks noChangeAspect="1"/>
        </xdr:cNvPicPr>
      </xdr:nvPicPr>
      <xdr:blipFill>
        <a:blip xmlns:r="http://schemas.openxmlformats.org/officeDocument/2006/relationships" r:embed="rId2" cstate="print"/>
        <a:stretch>
          <a:fillRect/>
        </a:stretch>
      </xdr:blipFill>
      <xdr:spPr>
        <a:xfrm>
          <a:off x="3800475" y="2695575"/>
          <a:ext cx="774277" cy="942975"/>
        </a:xfrm>
        <a:prstGeom prst="rect">
          <a:avLst/>
        </a:prstGeom>
      </xdr:spPr>
    </xdr:pic>
    <xdr:clientData/>
  </xdr:oneCellAnchor>
  <xdr:oneCellAnchor>
    <xdr:from>
      <xdr:col>2</xdr:col>
      <xdr:colOff>238125</xdr:colOff>
      <xdr:row>6</xdr:row>
      <xdr:rowOff>0</xdr:rowOff>
    </xdr:from>
    <xdr:ext cx="805905" cy="752475"/>
    <xdr:pic>
      <xdr:nvPicPr>
        <xdr:cNvPr id="12" name="11 Imagen" hidden="1">
          <a:extLst>
            <a:ext uri="{FF2B5EF4-FFF2-40B4-BE49-F238E27FC236}">
              <a16:creationId xmlns:a16="http://schemas.microsoft.com/office/drawing/2014/main" xmlns="" id="{00000000-0008-0000-2500-00000C000000}"/>
            </a:ext>
          </a:extLst>
        </xdr:cNvPr>
        <xdr:cNvPicPr>
          <a:picLocks noChangeAspect="1"/>
        </xdr:cNvPicPr>
      </xdr:nvPicPr>
      <xdr:blipFill>
        <a:blip xmlns:r="http://schemas.openxmlformats.org/officeDocument/2006/relationships" r:embed="rId6" cstate="print"/>
        <a:stretch>
          <a:fillRect/>
        </a:stretch>
      </xdr:blipFill>
      <xdr:spPr>
        <a:xfrm>
          <a:off x="4029075" y="2695575"/>
          <a:ext cx="805905" cy="752475"/>
        </a:xfrm>
        <a:prstGeom prst="rect">
          <a:avLst/>
        </a:prstGeom>
      </xdr:spPr>
    </xdr:pic>
    <xdr:clientData/>
  </xdr:oneCellAnchor>
  <xdr:oneCellAnchor>
    <xdr:from>
      <xdr:col>1</xdr:col>
      <xdr:colOff>76200</xdr:colOff>
      <xdr:row>14</xdr:row>
      <xdr:rowOff>0</xdr:rowOff>
    </xdr:from>
    <xdr:ext cx="778572" cy="752475"/>
    <xdr:pic>
      <xdr:nvPicPr>
        <xdr:cNvPr id="13" name="12 Imagen" hidden="1">
          <a:extLst>
            <a:ext uri="{FF2B5EF4-FFF2-40B4-BE49-F238E27FC236}">
              <a16:creationId xmlns:a16="http://schemas.microsoft.com/office/drawing/2014/main" xmlns="" id="{00000000-0008-0000-2500-00000D000000}"/>
            </a:ext>
          </a:extLst>
        </xdr:cNvPr>
        <xdr:cNvPicPr>
          <a:picLocks noChangeAspect="1"/>
        </xdr:cNvPicPr>
      </xdr:nvPicPr>
      <xdr:blipFill>
        <a:blip xmlns:r="http://schemas.openxmlformats.org/officeDocument/2006/relationships" r:embed="rId4" cstate="print"/>
        <a:stretch>
          <a:fillRect/>
        </a:stretch>
      </xdr:blipFill>
      <xdr:spPr>
        <a:xfrm>
          <a:off x="714375" y="4181475"/>
          <a:ext cx="778572" cy="752475"/>
        </a:xfrm>
        <a:prstGeom prst="rect">
          <a:avLst/>
        </a:prstGeom>
      </xdr:spPr>
    </xdr:pic>
    <xdr:clientData/>
  </xdr:oneCellAnchor>
  <xdr:oneCellAnchor>
    <xdr:from>
      <xdr:col>1</xdr:col>
      <xdr:colOff>238125</xdr:colOff>
      <xdr:row>14</xdr:row>
      <xdr:rowOff>0</xdr:rowOff>
    </xdr:from>
    <xdr:ext cx="805905" cy="752475"/>
    <xdr:pic>
      <xdr:nvPicPr>
        <xdr:cNvPr id="14" name="13 Imagen" hidden="1">
          <a:extLst>
            <a:ext uri="{FF2B5EF4-FFF2-40B4-BE49-F238E27FC236}">
              <a16:creationId xmlns:a16="http://schemas.microsoft.com/office/drawing/2014/main" xmlns="" id="{00000000-0008-0000-2500-00000E000000}"/>
            </a:ext>
          </a:extLst>
        </xdr:cNvPr>
        <xdr:cNvPicPr>
          <a:picLocks noChangeAspect="1"/>
        </xdr:cNvPicPr>
      </xdr:nvPicPr>
      <xdr:blipFill>
        <a:blip xmlns:r="http://schemas.openxmlformats.org/officeDocument/2006/relationships" r:embed="rId6" cstate="print"/>
        <a:stretch>
          <a:fillRect/>
        </a:stretch>
      </xdr:blipFill>
      <xdr:spPr>
        <a:xfrm>
          <a:off x="876300" y="4181475"/>
          <a:ext cx="805905" cy="752475"/>
        </a:xfrm>
        <a:prstGeom prst="rect">
          <a:avLst/>
        </a:prstGeom>
      </xdr:spPr>
    </xdr:pic>
    <xdr:clientData/>
  </xdr:oneCellAnchor>
  <xdr:oneCellAnchor>
    <xdr:from>
      <xdr:col>2</xdr:col>
      <xdr:colOff>238125</xdr:colOff>
      <xdr:row>13</xdr:row>
      <xdr:rowOff>0</xdr:rowOff>
    </xdr:from>
    <xdr:ext cx="805905" cy="752475"/>
    <xdr:pic>
      <xdr:nvPicPr>
        <xdr:cNvPr id="15" name="14 Imagen" hidden="1">
          <a:extLst>
            <a:ext uri="{FF2B5EF4-FFF2-40B4-BE49-F238E27FC236}">
              <a16:creationId xmlns:a16="http://schemas.microsoft.com/office/drawing/2014/main" xmlns="" id="{00000000-0008-0000-2500-00000F000000}"/>
            </a:ext>
          </a:extLst>
        </xdr:cNvPr>
        <xdr:cNvPicPr>
          <a:picLocks noChangeAspect="1"/>
        </xdr:cNvPicPr>
      </xdr:nvPicPr>
      <xdr:blipFill>
        <a:blip xmlns:r="http://schemas.openxmlformats.org/officeDocument/2006/relationships" r:embed="rId6" cstate="print"/>
        <a:stretch>
          <a:fillRect/>
        </a:stretch>
      </xdr:blipFill>
      <xdr:spPr>
        <a:xfrm>
          <a:off x="4029075" y="4181475"/>
          <a:ext cx="805905" cy="752475"/>
        </a:xfrm>
        <a:prstGeom prst="rect">
          <a:avLst/>
        </a:prstGeom>
      </xdr:spPr>
    </xdr:pic>
    <xdr:clientData/>
  </xdr:oneCellAnchor>
  <xdr:oneCellAnchor>
    <xdr:from>
      <xdr:col>1</xdr:col>
      <xdr:colOff>238125</xdr:colOff>
      <xdr:row>14</xdr:row>
      <xdr:rowOff>0</xdr:rowOff>
    </xdr:from>
    <xdr:ext cx="805905" cy="752475"/>
    <xdr:pic>
      <xdr:nvPicPr>
        <xdr:cNvPr id="16" name="15 Imagen" hidden="1">
          <a:extLst>
            <a:ext uri="{FF2B5EF4-FFF2-40B4-BE49-F238E27FC236}">
              <a16:creationId xmlns:a16="http://schemas.microsoft.com/office/drawing/2014/main" xmlns="" id="{00000000-0008-0000-2500-000010000000}"/>
            </a:ext>
          </a:extLst>
        </xdr:cNvPr>
        <xdr:cNvPicPr>
          <a:picLocks noChangeAspect="1"/>
        </xdr:cNvPicPr>
      </xdr:nvPicPr>
      <xdr:blipFill>
        <a:blip xmlns:r="http://schemas.openxmlformats.org/officeDocument/2006/relationships" r:embed="rId6" cstate="print"/>
        <a:stretch>
          <a:fillRect/>
        </a:stretch>
      </xdr:blipFill>
      <xdr:spPr>
        <a:xfrm>
          <a:off x="876300" y="4181475"/>
          <a:ext cx="805905" cy="752475"/>
        </a:xfrm>
        <a:prstGeom prst="rect">
          <a:avLst/>
        </a:prstGeom>
      </xdr:spPr>
    </xdr:pic>
    <xdr:clientData/>
  </xdr:oneCellAnchor>
  <xdr:oneCellAnchor>
    <xdr:from>
      <xdr:col>2</xdr:col>
      <xdr:colOff>76200</xdr:colOff>
      <xdr:row>13</xdr:row>
      <xdr:rowOff>0</xdr:rowOff>
    </xdr:from>
    <xdr:ext cx="778572" cy="752475"/>
    <xdr:pic>
      <xdr:nvPicPr>
        <xdr:cNvPr id="17" name="16 Imagen" hidden="1">
          <a:extLst>
            <a:ext uri="{FF2B5EF4-FFF2-40B4-BE49-F238E27FC236}">
              <a16:creationId xmlns:a16="http://schemas.microsoft.com/office/drawing/2014/main" xmlns="" id="{00000000-0008-0000-2500-000011000000}"/>
            </a:ext>
          </a:extLst>
        </xdr:cNvPr>
        <xdr:cNvPicPr>
          <a:picLocks noChangeAspect="1"/>
        </xdr:cNvPicPr>
      </xdr:nvPicPr>
      <xdr:blipFill>
        <a:blip xmlns:r="http://schemas.openxmlformats.org/officeDocument/2006/relationships" r:embed="rId4" cstate="print"/>
        <a:stretch>
          <a:fillRect/>
        </a:stretch>
      </xdr:blipFill>
      <xdr:spPr>
        <a:xfrm>
          <a:off x="3867150" y="4181475"/>
          <a:ext cx="778572" cy="752475"/>
        </a:xfrm>
        <a:prstGeom prst="rect">
          <a:avLst/>
        </a:prstGeom>
      </xdr:spPr>
    </xdr:pic>
    <xdr:clientData/>
  </xdr:oneCellAnchor>
  <xdr:oneCellAnchor>
    <xdr:from>
      <xdr:col>2</xdr:col>
      <xdr:colOff>238125</xdr:colOff>
      <xdr:row>13</xdr:row>
      <xdr:rowOff>0</xdr:rowOff>
    </xdr:from>
    <xdr:ext cx="805905" cy="752475"/>
    <xdr:pic>
      <xdr:nvPicPr>
        <xdr:cNvPr id="18" name="17 Imagen" hidden="1">
          <a:extLst>
            <a:ext uri="{FF2B5EF4-FFF2-40B4-BE49-F238E27FC236}">
              <a16:creationId xmlns:a16="http://schemas.microsoft.com/office/drawing/2014/main" xmlns="" id="{00000000-0008-0000-2500-000012000000}"/>
            </a:ext>
          </a:extLst>
        </xdr:cNvPr>
        <xdr:cNvPicPr>
          <a:picLocks noChangeAspect="1"/>
        </xdr:cNvPicPr>
      </xdr:nvPicPr>
      <xdr:blipFill>
        <a:blip xmlns:r="http://schemas.openxmlformats.org/officeDocument/2006/relationships" r:embed="rId6" cstate="print"/>
        <a:stretch>
          <a:fillRect/>
        </a:stretch>
      </xdr:blipFill>
      <xdr:spPr>
        <a:xfrm>
          <a:off x="4029075" y="4181475"/>
          <a:ext cx="805905" cy="752475"/>
        </a:xfrm>
        <a:prstGeom prst="rect">
          <a:avLst/>
        </a:prstGeom>
      </xdr:spPr>
    </xdr:pic>
    <xdr:clientData/>
  </xdr:oneCellAnchor>
  <xdr:oneCellAnchor>
    <xdr:from>
      <xdr:col>2</xdr:col>
      <xdr:colOff>238125</xdr:colOff>
      <xdr:row>13</xdr:row>
      <xdr:rowOff>0</xdr:rowOff>
    </xdr:from>
    <xdr:ext cx="805905" cy="752475"/>
    <xdr:pic>
      <xdr:nvPicPr>
        <xdr:cNvPr id="19" name="18 Imagen" hidden="1">
          <a:extLst>
            <a:ext uri="{FF2B5EF4-FFF2-40B4-BE49-F238E27FC236}">
              <a16:creationId xmlns:a16="http://schemas.microsoft.com/office/drawing/2014/main" xmlns="" id="{00000000-0008-0000-2500-000013000000}"/>
            </a:ext>
          </a:extLst>
        </xdr:cNvPr>
        <xdr:cNvPicPr>
          <a:picLocks noChangeAspect="1"/>
        </xdr:cNvPicPr>
      </xdr:nvPicPr>
      <xdr:blipFill>
        <a:blip xmlns:r="http://schemas.openxmlformats.org/officeDocument/2006/relationships" r:embed="rId6" cstate="print"/>
        <a:stretch>
          <a:fillRect/>
        </a:stretch>
      </xdr:blipFill>
      <xdr:spPr>
        <a:xfrm>
          <a:off x="4029075" y="4181475"/>
          <a:ext cx="805905" cy="752475"/>
        </a:xfrm>
        <a:prstGeom prst="rect">
          <a:avLst/>
        </a:prstGeom>
      </xdr:spPr>
    </xdr:pic>
    <xdr:clientData/>
  </xdr:oneCellAnchor>
  <xdr:oneCellAnchor>
    <xdr:from>
      <xdr:col>3</xdr:col>
      <xdr:colOff>28575</xdr:colOff>
      <xdr:row>14</xdr:row>
      <xdr:rowOff>9525</xdr:rowOff>
    </xdr:from>
    <xdr:ext cx="776506" cy="1057275"/>
    <xdr:pic>
      <xdr:nvPicPr>
        <xdr:cNvPr id="24" name="23 Imagen" hidden="1">
          <a:extLst>
            <a:ext uri="{FF2B5EF4-FFF2-40B4-BE49-F238E27FC236}">
              <a16:creationId xmlns:a16="http://schemas.microsoft.com/office/drawing/2014/main" xmlns="" id="{00000000-0008-0000-2500-000018000000}"/>
            </a:ext>
          </a:extLst>
        </xdr:cNvPr>
        <xdr:cNvPicPr>
          <a:picLocks noChangeAspect="1"/>
        </xdr:cNvPicPr>
      </xdr:nvPicPr>
      <xdr:blipFill>
        <a:blip xmlns:r="http://schemas.openxmlformats.org/officeDocument/2006/relationships" r:embed="rId1" cstate="print"/>
        <a:stretch>
          <a:fillRect/>
        </a:stretch>
      </xdr:blipFill>
      <xdr:spPr>
        <a:xfrm>
          <a:off x="942975" y="1695450"/>
          <a:ext cx="776506" cy="1057275"/>
        </a:xfrm>
        <a:prstGeom prst="rect">
          <a:avLst/>
        </a:prstGeom>
      </xdr:spPr>
    </xdr:pic>
    <xdr:clientData/>
  </xdr:oneCellAnchor>
  <xdr:oneCellAnchor>
    <xdr:from>
      <xdr:col>0</xdr:col>
      <xdr:colOff>9525</xdr:colOff>
      <xdr:row>5</xdr:row>
      <xdr:rowOff>0</xdr:rowOff>
    </xdr:from>
    <xdr:ext cx="774277" cy="942975"/>
    <xdr:pic>
      <xdr:nvPicPr>
        <xdr:cNvPr id="25" name="24 Imagen" hidden="1">
          <a:extLst>
            <a:ext uri="{FF2B5EF4-FFF2-40B4-BE49-F238E27FC236}">
              <a16:creationId xmlns:a16="http://schemas.microsoft.com/office/drawing/2014/main" xmlns="" id="{00000000-0008-0000-2500-000019000000}"/>
            </a:ext>
          </a:extLst>
        </xdr:cNvPr>
        <xdr:cNvPicPr>
          <a:picLocks noChangeAspect="1"/>
        </xdr:cNvPicPr>
      </xdr:nvPicPr>
      <xdr:blipFill>
        <a:blip xmlns:r="http://schemas.openxmlformats.org/officeDocument/2006/relationships" r:embed="rId2" cstate="print"/>
        <a:stretch>
          <a:fillRect/>
        </a:stretch>
      </xdr:blipFill>
      <xdr:spPr>
        <a:xfrm>
          <a:off x="1524000" y="1266825"/>
          <a:ext cx="774277" cy="942975"/>
        </a:xfrm>
        <a:prstGeom prst="rect">
          <a:avLst/>
        </a:prstGeom>
      </xdr:spPr>
    </xdr:pic>
    <xdr:clientData/>
  </xdr:oneCellAnchor>
  <xdr:oneCellAnchor>
    <xdr:from>
      <xdr:col>0</xdr:col>
      <xdr:colOff>19050</xdr:colOff>
      <xdr:row>5</xdr:row>
      <xdr:rowOff>0</xdr:rowOff>
    </xdr:from>
    <xdr:ext cx="779826" cy="923924"/>
    <xdr:pic>
      <xdr:nvPicPr>
        <xdr:cNvPr id="26" name="25 Imagen" hidden="1">
          <a:extLst>
            <a:ext uri="{FF2B5EF4-FFF2-40B4-BE49-F238E27FC236}">
              <a16:creationId xmlns:a16="http://schemas.microsoft.com/office/drawing/2014/main" xmlns="" id="{00000000-0008-0000-2500-00001A000000}"/>
            </a:ext>
          </a:extLst>
        </xdr:cNvPr>
        <xdr:cNvPicPr>
          <a:picLocks noChangeAspect="1"/>
        </xdr:cNvPicPr>
      </xdr:nvPicPr>
      <xdr:blipFill>
        <a:blip xmlns:r="http://schemas.openxmlformats.org/officeDocument/2006/relationships" r:embed="rId3" cstate="print"/>
        <a:stretch>
          <a:fillRect/>
        </a:stretch>
      </xdr:blipFill>
      <xdr:spPr>
        <a:xfrm>
          <a:off x="1771650" y="1266825"/>
          <a:ext cx="779826" cy="923924"/>
        </a:xfrm>
        <a:prstGeom prst="rect">
          <a:avLst/>
        </a:prstGeom>
      </xdr:spPr>
    </xdr:pic>
    <xdr:clientData/>
  </xdr:oneCellAnchor>
  <xdr:oneCellAnchor>
    <xdr:from>
      <xdr:col>1</xdr:col>
      <xdr:colOff>76200</xdr:colOff>
      <xdr:row>15</xdr:row>
      <xdr:rowOff>0</xdr:rowOff>
    </xdr:from>
    <xdr:ext cx="778572" cy="752475"/>
    <xdr:pic>
      <xdr:nvPicPr>
        <xdr:cNvPr id="27" name="26 Imagen" hidden="1">
          <a:extLst>
            <a:ext uri="{FF2B5EF4-FFF2-40B4-BE49-F238E27FC236}">
              <a16:creationId xmlns:a16="http://schemas.microsoft.com/office/drawing/2014/main" xmlns="" id="{00000000-0008-0000-2500-00001B000000}"/>
            </a:ext>
          </a:extLst>
        </xdr:cNvPr>
        <xdr:cNvPicPr>
          <a:picLocks noChangeAspect="1"/>
        </xdr:cNvPicPr>
      </xdr:nvPicPr>
      <xdr:blipFill>
        <a:blip xmlns:r="http://schemas.openxmlformats.org/officeDocument/2006/relationships" r:embed="rId4" cstate="print"/>
        <a:stretch>
          <a:fillRect/>
        </a:stretch>
      </xdr:blipFill>
      <xdr:spPr>
        <a:xfrm>
          <a:off x="76200" y="2447925"/>
          <a:ext cx="778572" cy="752475"/>
        </a:xfrm>
        <a:prstGeom prst="rect">
          <a:avLst/>
        </a:prstGeom>
      </xdr:spPr>
    </xdr:pic>
    <xdr:clientData/>
  </xdr:oneCellAnchor>
  <xdr:oneCellAnchor>
    <xdr:from>
      <xdr:col>3</xdr:col>
      <xdr:colOff>142876</xdr:colOff>
      <xdr:row>15</xdr:row>
      <xdr:rowOff>0</xdr:rowOff>
    </xdr:from>
    <xdr:ext cx="877302" cy="714375"/>
    <xdr:pic>
      <xdr:nvPicPr>
        <xdr:cNvPr id="28" name="27 Imagen" hidden="1">
          <a:extLst>
            <a:ext uri="{FF2B5EF4-FFF2-40B4-BE49-F238E27FC236}">
              <a16:creationId xmlns:a16="http://schemas.microsoft.com/office/drawing/2014/main" xmlns="" id="{00000000-0008-0000-2500-00001C000000}"/>
            </a:ext>
          </a:extLst>
        </xdr:cNvPr>
        <xdr:cNvPicPr>
          <a:picLocks noChangeAspect="1"/>
        </xdr:cNvPicPr>
      </xdr:nvPicPr>
      <xdr:blipFill>
        <a:blip xmlns:r="http://schemas.openxmlformats.org/officeDocument/2006/relationships" r:embed="rId5" cstate="print"/>
        <a:stretch>
          <a:fillRect/>
        </a:stretch>
      </xdr:blipFill>
      <xdr:spPr>
        <a:xfrm>
          <a:off x="1057276" y="2447925"/>
          <a:ext cx="877302" cy="714375"/>
        </a:xfrm>
        <a:prstGeom prst="rect">
          <a:avLst/>
        </a:prstGeom>
      </xdr:spPr>
    </xdr:pic>
    <xdr:clientData/>
  </xdr:oneCellAnchor>
  <xdr:oneCellAnchor>
    <xdr:from>
      <xdr:col>0</xdr:col>
      <xdr:colOff>238125</xdr:colOff>
      <xdr:row>5</xdr:row>
      <xdr:rowOff>0</xdr:rowOff>
    </xdr:from>
    <xdr:ext cx="805905" cy="752475"/>
    <xdr:pic>
      <xdr:nvPicPr>
        <xdr:cNvPr id="29" name="28 Imagen" hidden="1">
          <a:extLst>
            <a:ext uri="{FF2B5EF4-FFF2-40B4-BE49-F238E27FC236}">
              <a16:creationId xmlns:a16="http://schemas.microsoft.com/office/drawing/2014/main" xmlns="" id="{00000000-0008-0000-2500-00001D000000}"/>
            </a:ext>
          </a:extLst>
        </xdr:cNvPr>
        <xdr:cNvPicPr>
          <a:picLocks noChangeAspect="1"/>
        </xdr:cNvPicPr>
      </xdr:nvPicPr>
      <xdr:blipFill>
        <a:blip xmlns:r="http://schemas.openxmlformats.org/officeDocument/2006/relationships" r:embed="rId6" cstate="print"/>
        <a:stretch>
          <a:fillRect/>
        </a:stretch>
      </xdr:blipFill>
      <xdr:spPr>
        <a:xfrm>
          <a:off x="1752600" y="1266825"/>
          <a:ext cx="805905" cy="752475"/>
        </a:xfrm>
        <a:prstGeom prst="rect">
          <a:avLst/>
        </a:prstGeom>
      </xdr:spPr>
    </xdr:pic>
    <xdr:clientData/>
  </xdr:oneCellAnchor>
  <xdr:oneCellAnchor>
    <xdr:from>
      <xdr:col>4</xdr:col>
      <xdr:colOff>0</xdr:colOff>
      <xdr:row>11</xdr:row>
      <xdr:rowOff>9525</xdr:rowOff>
    </xdr:from>
    <xdr:ext cx="767886" cy="666750"/>
    <xdr:pic>
      <xdr:nvPicPr>
        <xdr:cNvPr id="30" name="29 Imagen" hidden="1">
          <a:extLst>
            <a:ext uri="{FF2B5EF4-FFF2-40B4-BE49-F238E27FC236}">
              <a16:creationId xmlns:a16="http://schemas.microsoft.com/office/drawing/2014/main" xmlns="" id="{00000000-0008-0000-2500-00001E000000}"/>
            </a:ext>
          </a:extLst>
        </xdr:cNvPr>
        <xdr:cNvPicPr>
          <a:picLocks noChangeAspect="1"/>
        </xdr:cNvPicPr>
      </xdr:nvPicPr>
      <xdr:blipFill>
        <a:blip xmlns:r="http://schemas.openxmlformats.org/officeDocument/2006/relationships" r:embed="rId7" cstate="print"/>
        <a:stretch>
          <a:fillRect/>
        </a:stretch>
      </xdr:blipFill>
      <xdr:spPr>
        <a:xfrm>
          <a:off x="1514475" y="1276350"/>
          <a:ext cx="767886" cy="666750"/>
        </a:xfrm>
        <a:prstGeom prst="rect">
          <a:avLst/>
        </a:prstGeom>
      </xdr:spPr>
    </xdr:pic>
    <xdr:clientData/>
  </xdr:oneCellAnchor>
  <xdr:oneCellAnchor>
    <xdr:from>
      <xdr:col>0</xdr:col>
      <xdr:colOff>9525</xdr:colOff>
      <xdr:row>12</xdr:row>
      <xdr:rowOff>0</xdr:rowOff>
    </xdr:from>
    <xdr:ext cx="774277" cy="942975"/>
    <xdr:pic>
      <xdr:nvPicPr>
        <xdr:cNvPr id="31" name="30 Imagen" hidden="1">
          <a:extLst>
            <a:ext uri="{FF2B5EF4-FFF2-40B4-BE49-F238E27FC236}">
              <a16:creationId xmlns:a16="http://schemas.microsoft.com/office/drawing/2014/main" xmlns="" id="{00000000-0008-0000-2500-00001F000000}"/>
            </a:ext>
          </a:extLst>
        </xdr:cNvPr>
        <xdr:cNvPicPr>
          <a:picLocks noChangeAspect="1"/>
        </xdr:cNvPicPr>
      </xdr:nvPicPr>
      <xdr:blipFill>
        <a:blip xmlns:r="http://schemas.openxmlformats.org/officeDocument/2006/relationships" r:embed="rId2" cstate="print"/>
        <a:stretch>
          <a:fillRect/>
        </a:stretch>
      </xdr:blipFill>
      <xdr:spPr>
        <a:xfrm>
          <a:off x="1524000" y="1876425"/>
          <a:ext cx="774277" cy="942975"/>
        </a:xfrm>
        <a:prstGeom prst="rect">
          <a:avLst/>
        </a:prstGeom>
      </xdr:spPr>
    </xdr:pic>
    <xdr:clientData/>
  </xdr:oneCellAnchor>
  <xdr:oneCellAnchor>
    <xdr:from>
      <xdr:col>0</xdr:col>
      <xdr:colOff>19050</xdr:colOff>
      <xdr:row>3</xdr:row>
      <xdr:rowOff>0</xdr:rowOff>
    </xdr:from>
    <xdr:ext cx="779826" cy="923924"/>
    <xdr:pic>
      <xdr:nvPicPr>
        <xdr:cNvPr id="32" name="31 Imagen" hidden="1">
          <a:extLst>
            <a:ext uri="{FF2B5EF4-FFF2-40B4-BE49-F238E27FC236}">
              <a16:creationId xmlns:a16="http://schemas.microsoft.com/office/drawing/2014/main" xmlns="" id="{00000000-0008-0000-2500-000020000000}"/>
            </a:ext>
          </a:extLst>
        </xdr:cNvPr>
        <xdr:cNvPicPr>
          <a:picLocks noChangeAspect="1"/>
        </xdr:cNvPicPr>
      </xdr:nvPicPr>
      <xdr:blipFill>
        <a:blip xmlns:r="http://schemas.openxmlformats.org/officeDocument/2006/relationships" r:embed="rId3" cstate="print"/>
        <a:stretch>
          <a:fillRect/>
        </a:stretch>
      </xdr:blipFill>
      <xdr:spPr>
        <a:xfrm>
          <a:off x="1771650" y="190500"/>
          <a:ext cx="779826" cy="923924"/>
        </a:xfrm>
        <a:prstGeom prst="rect">
          <a:avLst/>
        </a:prstGeom>
      </xdr:spPr>
    </xdr:pic>
    <xdr:clientData/>
  </xdr:oneCellAnchor>
  <xdr:oneCellAnchor>
    <xdr:from>
      <xdr:col>1</xdr:col>
      <xdr:colOff>76200</xdr:colOff>
      <xdr:row>12</xdr:row>
      <xdr:rowOff>161925</xdr:rowOff>
    </xdr:from>
    <xdr:ext cx="778572" cy="752475"/>
    <xdr:pic>
      <xdr:nvPicPr>
        <xdr:cNvPr id="33" name="32 Imagen" hidden="1">
          <a:extLst>
            <a:ext uri="{FF2B5EF4-FFF2-40B4-BE49-F238E27FC236}">
              <a16:creationId xmlns:a16="http://schemas.microsoft.com/office/drawing/2014/main" xmlns="" id="{00000000-0008-0000-2500-000021000000}"/>
            </a:ext>
          </a:extLst>
        </xdr:cNvPr>
        <xdr:cNvPicPr>
          <a:picLocks noChangeAspect="1"/>
        </xdr:cNvPicPr>
      </xdr:nvPicPr>
      <xdr:blipFill>
        <a:blip xmlns:r="http://schemas.openxmlformats.org/officeDocument/2006/relationships" r:embed="rId4" cstate="print"/>
        <a:stretch>
          <a:fillRect/>
        </a:stretch>
      </xdr:blipFill>
      <xdr:spPr>
        <a:xfrm>
          <a:off x="76200" y="1428750"/>
          <a:ext cx="778572" cy="752475"/>
        </a:xfrm>
        <a:prstGeom prst="rect">
          <a:avLst/>
        </a:prstGeom>
      </xdr:spPr>
    </xdr:pic>
    <xdr:clientData/>
  </xdr:oneCellAnchor>
  <xdr:oneCellAnchor>
    <xdr:from>
      <xdr:col>3</xdr:col>
      <xdr:colOff>142876</xdr:colOff>
      <xdr:row>12</xdr:row>
      <xdr:rowOff>171449</xdr:rowOff>
    </xdr:from>
    <xdr:ext cx="877302" cy="714375"/>
    <xdr:pic>
      <xdr:nvPicPr>
        <xdr:cNvPr id="34" name="33 Imagen" hidden="1">
          <a:extLst>
            <a:ext uri="{FF2B5EF4-FFF2-40B4-BE49-F238E27FC236}">
              <a16:creationId xmlns:a16="http://schemas.microsoft.com/office/drawing/2014/main" xmlns="" id="{00000000-0008-0000-2500-000022000000}"/>
            </a:ext>
          </a:extLst>
        </xdr:cNvPr>
        <xdr:cNvPicPr>
          <a:picLocks noChangeAspect="1"/>
        </xdr:cNvPicPr>
      </xdr:nvPicPr>
      <xdr:blipFill>
        <a:blip xmlns:r="http://schemas.openxmlformats.org/officeDocument/2006/relationships" r:embed="rId5" cstate="print"/>
        <a:stretch>
          <a:fillRect/>
        </a:stretch>
      </xdr:blipFill>
      <xdr:spPr>
        <a:xfrm>
          <a:off x="1057276" y="1438274"/>
          <a:ext cx="877302" cy="714375"/>
        </a:xfrm>
        <a:prstGeom prst="rect">
          <a:avLst/>
        </a:prstGeom>
      </xdr:spPr>
    </xdr:pic>
    <xdr:clientData/>
  </xdr:oneCellAnchor>
  <xdr:oneCellAnchor>
    <xdr:from>
      <xdr:col>0</xdr:col>
      <xdr:colOff>238125</xdr:colOff>
      <xdr:row>5</xdr:row>
      <xdr:rowOff>0</xdr:rowOff>
    </xdr:from>
    <xdr:ext cx="805905" cy="752475"/>
    <xdr:pic>
      <xdr:nvPicPr>
        <xdr:cNvPr id="35" name="34 Imagen" hidden="1">
          <a:extLst>
            <a:ext uri="{FF2B5EF4-FFF2-40B4-BE49-F238E27FC236}">
              <a16:creationId xmlns:a16="http://schemas.microsoft.com/office/drawing/2014/main" xmlns="" id="{00000000-0008-0000-2500-000023000000}"/>
            </a:ext>
          </a:extLst>
        </xdr:cNvPr>
        <xdr:cNvPicPr>
          <a:picLocks noChangeAspect="1"/>
        </xdr:cNvPicPr>
      </xdr:nvPicPr>
      <xdr:blipFill>
        <a:blip xmlns:r="http://schemas.openxmlformats.org/officeDocument/2006/relationships" r:embed="rId6" cstate="print"/>
        <a:stretch>
          <a:fillRect/>
        </a:stretch>
      </xdr:blipFill>
      <xdr:spPr>
        <a:xfrm>
          <a:off x="1752600" y="1266825"/>
          <a:ext cx="805905" cy="752475"/>
        </a:xfrm>
        <a:prstGeom prst="rect">
          <a:avLst/>
        </a:prstGeom>
      </xdr:spPr>
    </xdr:pic>
    <xdr:clientData/>
  </xdr:oneCellAnchor>
  <xdr:oneCellAnchor>
    <xdr:from>
      <xdr:col>4</xdr:col>
      <xdr:colOff>0</xdr:colOff>
      <xdr:row>14</xdr:row>
      <xdr:rowOff>0</xdr:rowOff>
    </xdr:from>
    <xdr:ext cx="767886" cy="666750"/>
    <xdr:pic>
      <xdr:nvPicPr>
        <xdr:cNvPr id="36" name="35 Imagen" hidden="1">
          <a:extLst>
            <a:ext uri="{FF2B5EF4-FFF2-40B4-BE49-F238E27FC236}">
              <a16:creationId xmlns:a16="http://schemas.microsoft.com/office/drawing/2014/main" xmlns="" id="{00000000-0008-0000-2500-000024000000}"/>
            </a:ext>
          </a:extLst>
        </xdr:cNvPr>
        <xdr:cNvPicPr>
          <a:picLocks noChangeAspect="1"/>
        </xdr:cNvPicPr>
      </xdr:nvPicPr>
      <xdr:blipFill>
        <a:blip xmlns:r="http://schemas.openxmlformats.org/officeDocument/2006/relationships" r:embed="rId7" cstate="print"/>
        <a:stretch>
          <a:fillRect/>
        </a:stretch>
      </xdr:blipFill>
      <xdr:spPr>
        <a:xfrm>
          <a:off x="1514475" y="1885950"/>
          <a:ext cx="767886" cy="666750"/>
        </a:xfrm>
        <a:prstGeom prst="rect">
          <a:avLst/>
        </a:prstGeom>
      </xdr:spPr>
    </xdr:pic>
    <xdr:clientData/>
  </xdr:oneCellAnchor>
  <xdr:oneCellAnchor>
    <xdr:from>
      <xdr:col>1</xdr:col>
      <xdr:colOff>9525</xdr:colOff>
      <xdr:row>13</xdr:row>
      <xdr:rowOff>0</xdr:rowOff>
    </xdr:from>
    <xdr:ext cx="774277" cy="942975"/>
    <xdr:pic>
      <xdr:nvPicPr>
        <xdr:cNvPr id="37" name="36 Imagen" hidden="1">
          <a:extLst>
            <a:ext uri="{FF2B5EF4-FFF2-40B4-BE49-F238E27FC236}">
              <a16:creationId xmlns:a16="http://schemas.microsoft.com/office/drawing/2014/main" xmlns="" id="{00000000-0008-0000-2500-000025000000}"/>
            </a:ext>
          </a:extLst>
        </xdr:cNvPr>
        <xdr:cNvPicPr>
          <a:picLocks noChangeAspect="1"/>
        </xdr:cNvPicPr>
      </xdr:nvPicPr>
      <xdr:blipFill>
        <a:blip xmlns:r="http://schemas.openxmlformats.org/officeDocument/2006/relationships" r:embed="rId2" cstate="print"/>
        <a:stretch>
          <a:fillRect/>
        </a:stretch>
      </xdr:blipFill>
      <xdr:spPr>
        <a:xfrm>
          <a:off x="9525" y="1495425"/>
          <a:ext cx="774277" cy="942975"/>
        </a:xfrm>
        <a:prstGeom prst="rect">
          <a:avLst/>
        </a:prstGeom>
      </xdr:spPr>
    </xdr:pic>
    <xdr:clientData/>
  </xdr:oneCellAnchor>
  <xdr:oneCellAnchor>
    <xdr:from>
      <xdr:col>1</xdr:col>
      <xdr:colOff>238125</xdr:colOff>
      <xdr:row>13</xdr:row>
      <xdr:rowOff>0</xdr:rowOff>
    </xdr:from>
    <xdr:ext cx="805905" cy="752475"/>
    <xdr:pic>
      <xdr:nvPicPr>
        <xdr:cNvPr id="38" name="37 Imagen" hidden="1">
          <a:extLst>
            <a:ext uri="{FF2B5EF4-FFF2-40B4-BE49-F238E27FC236}">
              <a16:creationId xmlns:a16="http://schemas.microsoft.com/office/drawing/2014/main" xmlns="" id="{00000000-0008-0000-2500-000026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5</xdr:col>
      <xdr:colOff>9525</xdr:colOff>
      <xdr:row>18</xdr:row>
      <xdr:rowOff>0</xdr:rowOff>
    </xdr:from>
    <xdr:ext cx="774277" cy="942975"/>
    <xdr:pic>
      <xdr:nvPicPr>
        <xdr:cNvPr id="39" name="38 Imagen" hidden="1">
          <a:extLst>
            <a:ext uri="{FF2B5EF4-FFF2-40B4-BE49-F238E27FC236}">
              <a16:creationId xmlns:a16="http://schemas.microsoft.com/office/drawing/2014/main" xmlns="" id="{00000000-0008-0000-2500-000027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40" name="39 Imagen" hidden="1">
          <a:extLst>
            <a:ext uri="{FF2B5EF4-FFF2-40B4-BE49-F238E27FC236}">
              <a16:creationId xmlns:a16="http://schemas.microsoft.com/office/drawing/2014/main" xmlns="" id="{00000000-0008-0000-2500-000028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238125</xdr:colOff>
      <xdr:row>13</xdr:row>
      <xdr:rowOff>0</xdr:rowOff>
    </xdr:from>
    <xdr:ext cx="805905" cy="752475"/>
    <xdr:pic>
      <xdr:nvPicPr>
        <xdr:cNvPr id="41" name="40 Imagen" hidden="1">
          <a:extLst>
            <a:ext uri="{FF2B5EF4-FFF2-40B4-BE49-F238E27FC236}">
              <a16:creationId xmlns:a16="http://schemas.microsoft.com/office/drawing/2014/main" xmlns="" id="{00000000-0008-0000-2500-000029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0</xdr:col>
      <xdr:colOff>76200</xdr:colOff>
      <xdr:row>15</xdr:row>
      <xdr:rowOff>161925</xdr:rowOff>
    </xdr:from>
    <xdr:ext cx="778572" cy="752475"/>
    <xdr:pic>
      <xdr:nvPicPr>
        <xdr:cNvPr id="42" name="41 Imagen" hidden="1">
          <a:extLst>
            <a:ext uri="{FF2B5EF4-FFF2-40B4-BE49-F238E27FC236}">
              <a16:creationId xmlns:a16="http://schemas.microsoft.com/office/drawing/2014/main" xmlns="" id="{00000000-0008-0000-2500-00002A000000}"/>
            </a:ext>
          </a:extLst>
        </xdr:cNvPr>
        <xdr:cNvPicPr>
          <a:picLocks noChangeAspect="1"/>
        </xdr:cNvPicPr>
      </xdr:nvPicPr>
      <xdr:blipFill>
        <a:blip xmlns:r="http://schemas.openxmlformats.org/officeDocument/2006/relationships" r:embed="rId4" cstate="print"/>
        <a:stretch>
          <a:fillRect/>
        </a:stretch>
      </xdr:blipFill>
      <xdr:spPr>
        <a:xfrm>
          <a:off x="1828800" y="2038350"/>
          <a:ext cx="778572" cy="752475"/>
        </a:xfrm>
        <a:prstGeom prst="rect">
          <a:avLst/>
        </a:prstGeom>
      </xdr:spPr>
    </xdr:pic>
    <xdr:clientData/>
  </xdr:oneCellAnchor>
  <xdr:oneCellAnchor>
    <xdr:from>
      <xdr:col>5</xdr:col>
      <xdr:colOff>9525</xdr:colOff>
      <xdr:row>18</xdr:row>
      <xdr:rowOff>0</xdr:rowOff>
    </xdr:from>
    <xdr:ext cx="774277" cy="942975"/>
    <xdr:pic>
      <xdr:nvPicPr>
        <xdr:cNvPr id="43" name="42 Imagen" hidden="1">
          <a:extLst>
            <a:ext uri="{FF2B5EF4-FFF2-40B4-BE49-F238E27FC236}">
              <a16:creationId xmlns:a16="http://schemas.microsoft.com/office/drawing/2014/main" xmlns="" id="{00000000-0008-0000-2500-00002B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44" name="43 Imagen" hidden="1">
          <a:extLst>
            <a:ext uri="{FF2B5EF4-FFF2-40B4-BE49-F238E27FC236}">
              <a16:creationId xmlns:a16="http://schemas.microsoft.com/office/drawing/2014/main" xmlns="" id="{00000000-0008-0000-2500-00002C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5</xdr:col>
      <xdr:colOff>238125</xdr:colOff>
      <xdr:row>18</xdr:row>
      <xdr:rowOff>0</xdr:rowOff>
    </xdr:from>
    <xdr:ext cx="805905" cy="752475"/>
    <xdr:pic>
      <xdr:nvPicPr>
        <xdr:cNvPr id="45" name="44 Imagen" hidden="1">
          <a:extLst>
            <a:ext uri="{FF2B5EF4-FFF2-40B4-BE49-F238E27FC236}">
              <a16:creationId xmlns:a16="http://schemas.microsoft.com/office/drawing/2014/main" xmlns="" id="{00000000-0008-0000-2500-00002D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9525</xdr:colOff>
      <xdr:row>13</xdr:row>
      <xdr:rowOff>0</xdr:rowOff>
    </xdr:from>
    <xdr:ext cx="774277" cy="942975"/>
    <xdr:pic>
      <xdr:nvPicPr>
        <xdr:cNvPr id="46" name="45 Imagen" hidden="1">
          <a:extLst>
            <a:ext uri="{FF2B5EF4-FFF2-40B4-BE49-F238E27FC236}">
              <a16:creationId xmlns:a16="http://schemas.microsoft.com/office/drawing/2014/main" xmlns="" id="{00000000-0008-0000-2500-00002E000000}"/>
            </a:ext>
          </a:extLst>
        </xdr:cNvPr>
        <xdr:cNvPicPr>
          <a:picLocks noChangeAspect="1"/>
        </xdr:cNvPicPr>
      </xdr:nvPicPr>
      <xdr:blipFill>
        <a:blip xmlns:r="http://schemas.openxmlformats.org/officeDocument/2006/relationships" r:embed="rId2" cstate="print"/>
        <a:stretch>
          <a:fillRect/>
        </a:stretch>
      </xdr:blipFill>
      <xdr:spPr>
        <a:xfrm>
          <a:off x="9525" y="1495425"/>
          <a:ext cx="774277" cy="942975"/>
        </a:xfrm>
        <a:prstGeom prst="rect">
          <a:avLst/>
        </a:prstGeom>
      </xdr:spPr>
    </xdr:pic>
    <xdr:clientData/>
  </xdr:oneCellAnchor>
  <xdr:oneCellAnchor>
    <xdr:from>
      <xdr:col>1</xdr:col>
      <xdr:colOff>238125</xdr:colOff>
      <xdr:row>13</xdr:row>
      <xdr:rowOff>0</xdr:rowOff>
    </xdr:from>
    <xdr:ext cx="805905" cy="752475"/>
    <xdr:pic>
      <xdr:nvPicPr>
        <xdr:cNvPr id="47" name="46 Imagen" hidden="1">
          <a:extLst>
            <a:ext uri="{FF2B5EF4-FFF2-40B4-BE49-F238E27FC236}">
              <a16:creationId xmlns:a16="http://schemas.microsoft.com/office/drawing/2014/main" xmlns="" id="{00000000-0008-0000-2500-00002F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5</xdr:col>
      <xdr:colOff>9525</xdr:colOff>
      <xdr:row>18</xdr:row>
      <xdr:rowOff>0</xdr:rowOff>
    </xdr:from>
    <xdr:ext cx="774277" cy="942975"/>
    <xdr:pic>
      <xdr:nvPicPr>
        <xdr:cNvPr id="48" name="47 Imagen" hidden="1">
          <a:extLst>
            <a:ext uri="{FF2B5EF4-FFF2-40B4-BE49-F238E27FC236}">
              <a16:creationId xmlns:a16="http://schemas.microsoft.com/office/drawing/2014/main" xmlns="" id="{00000000-0008-0000-2500-000030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49" name="48 Imagen" hidden="1">
          <a:extLst>
            <a:ext uri="{FF2B5EF4-FFF2-40B4-BE49-F238E27FC236}">
              <a16:creationId xmlns:a16="http://schemas.microsoft.com/office/drawing/2014/main" xmlns="" id="{00000000-0008-0000-2500-000031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5</xdr:col>
      <xdr:colOff>19050</xdr:colOff>
      <xdr:row>18</xdr:row>
      <xdr:rowOff>1</xdr:rowOff>
    </xdr:from>
    <xdr:ext cx="779826" cy="923924"/>
    <xdr:pic>
      <xdr:nvPicPr>
        <xdr:cNvPr id="50" name="49 Imagen" hidden="1">
          <a:extLst>
            <a:ext uri="{FF2B5EF4-FFF2-40B4-BE49-F238E27FC236}">
              <a16:creationId xmlns:a16="http://schemas.microsoft.com/office/drawing/2014/main" xmlns="" id="{00000000-0008-0000-2500-000032000000}"/>
            </a:ext>
          </a:extLst>
        </xdr:cNvPr>
        <xdr:cNvPicPr>
          <a:picLocks noChangeAspect="1"/>
        </xdr:cNvPicPr>
      </xdr:nvPicPr>
      <xdr:blipFill>
        <a:blip xmlns:r="http://schemas.openxmlformats.org/officeDocument/2006/relationships" r:embed="rId3" cstate="print"/>
        <a:stretch>
          <a:fillRect/>
        </a:stretch>
      </xdr:blipFill>
      <xdr:spPr>
        <a:xfrm>
          <a:off x="1771650" y="2257426"/>
          <a:ext cx="779826" cy="923924"/>
        </a:xfrm>
        <a:prstGeom prst="rect">
          <a:avLst/>
        </a:prstGeom>
      </xdr:spPr>
    </xdr:pic>
    <xdr:clientData/>
  </xdr:oneCellAnchor>
  <xdr:oneCellAnchor>
    <xdr:from>
      <xdr:col>0</xdr:col>
      <xdr:colOff>238125</xdr:colOff>
      <xdr:row>9</xdr:row>
      <xdr:rowOff>0</xdr:rowOff>
    </xdr:from>
    <xdr:ext cx="805905" cy="752475"/>
    <xdr:pic>
      <xdr:nvPicPr>
        <xdr:cNvPr id="51" name="50 Imagen" hidden="1">
          <a:extLst>
            <a:ext uri="{FF2B5EF4-FFF2-40B4-BE49-F238E27FC236}">
              <a16:creationId xmlns:a16="http://schemas.microsoft.com/office/drawing/2014/main" xmlns="" id="{00000000-0008-0000-2500-000033000000}"/>
            </a:ext>
          </a:extLst>
        </xdr:cNvPr>
        <xdr:cNvPicPr>
          <a:picLocks noChangeAspect="1"/>
        </xdr:cNvPicPr>
      </xdr:nvPicPr>
      <xdr:blipFill>
        <a:blip xmlns:r="http://schemas.openxmlformats.org/officeDocument/2006/relationships" r:embed="rId6" cstate="print"/>
        <a:stretch>
          <a:fillRect/>
        </a:stretch>
      </xdr:blipFill>
      <xdr:spPr>
        <a:xfrm>
          <a:off x="1752600" y="2828925"/>
          <a:ext cx="805905" cy="752475"/>
        </a:xfrm>
        <a:prstGeom prst="rect">
          <a:avLst/>
        </a:prstGeom>
      </xdr:spPr>
    </xdr:pic>
    <xdr:clientData/>
  </xdr:oneCellAnchor>
  <xdr:oneCellAnchor>
    <xdr:from>
      <xdr:col>4</xdr:col>
      <xdr:colOff>0</xdr:colOff>
      <xdr:row>13</xdr:row>
      <xdr:rowOff>9525</xdr:rowOff>
    </xdr:from>
    <xdr:ext cx="767886" cy="666750"/>
    <xdr:pic>
      <xdr:nvPicPr>
        <xdr:cNvPr id="52" name="51 Imagen" hidden="1">
          <a:extLst>
            <a:ext uri="{FF2B5EF4-FFF2-40B4-BE49-F238E27FC236}">
              <a16:creationId xmlns:a16="http://schemas.microsoft.com/office/drawing/2014/main" xmlns="" id="{00000000-0008-0000-2500-000034000000}"/>
            </a:ext>
          </a:extLst>
        </xdr:cNvPr>
        <xdr:cNvPicPr>
          <a:picLocks noChangeAspect="1"/>
        </xdr:cNvPicPr>
      </xdr:nvPicPr>
      <xdr:blipFill>
        <a:blip xmlns:r="http://schemas.openxmlformats.org/officeDocument/2006/relationships" r:embed="rId7" cstate="print"/>
        <a:stretch>
          <a:fillRect/>
        </a:stretch>
      </xdr:blipFill>
      <xdr:spPr>
        <a:xfrm>
          <a:off x="1514475" y="2838450"/>
          <a:ext cx="767886" cy="666750"/>
        </a:xfrm>
        <a:prstGeom prst="rect">
          <a:avLst/>
        </a:prstGeom>
      </xdr:spPr>
    </xdr:pic>
    <xdr:clientData/>
  </xdr:oneCellAnchor>
  <xdr:oneCellAnchor>
    <xdr:from>
      <xdr:col>1</xdr:col>
      <xdr:colOff>76200</xdr:colOff>
      <xdr:row>15</xdr:row>
      <xdr:rowOff>0</xdr:rowOff>
    </xdr:from>
    <xdr:ext cx="778572" cy="752475"/>
    <xdr:pic>
      <xdr:nvPicPr>
        <xdr:cNvPr id="53" name="52 Imagen" hidden="1">
          <a:extLst>
            <a:ext uri="{FF2B5EF4-FFF2-40B4-BE49-F238E27FC236}">
              <a16:creationId xmlns:a16="http://schemas.microsoft.com/office/drawing/2014/main" xmlns="" id="{00000000-0008-0000-2500-000035000000}"/>
            </a:ext>
          </a:extLst>
        </xdr:cNvPr>
        <xdr:cNvPicPr>
          <a:picLocks noChangeAspect="1"/>
        </xdr:cNvPicPr>
      </xdr:nvPicPr>
      <xdr:blipFill>
        <a:blip xmlns:r="http://schemas.openxmlformats.org/officeDocument/2006/relationships" r:embed="rId4" cstate="print"/>
        <a:stretch>
          <a:fillRect/>
        </a:stretch>
      </xdr:blipFill>
      <xdr:spPr>
        <a:xfrm>
          <a:off x="76200" y="2447925"/>
          <a:ext cx="778572" cy="752475"/>
        </a:xfrm>
        <a:prstGeom prst="rect">
          <a:avLst/>
        </a:prstGeom>
      </xdr:spPr>
    </xdr:pic>
    <xdr:clientData/>
  </xdr:oneCellAnchor>
  <xdr:oneCellAnchor>
    <xdr:from>
      <xdr:col>3</xdr:col>
      <xdr:colOff>142876</xdr:colOff>
      <xdr:row>15</xdr:row>
      <xdr:rowOff>0</xdr:rowOff>
    </xdr:from>
    <xdr:ext cx="877302" cy="714375"/>
    <xdr:pic>
      <xdr:nvPicPr>
        <xdr:cNvPr id="54" name="53 Imagen" hidden="1">
          <a:extLst>
            <a:ext uri="{FF2B5EF4-FFF2-40B4-BE49-F238E27FC236}">
              <a16:creationId xmlns:a16="http://schemas.microsoft.com/office/drawing/2014/main" xmlns="" id="{00000000-0008-0000-2500-000036000000}"/>
            </a:ext>
          </a:extLst>
        </xdr:cNvPr>
        <xdr:cNvPicPr>
          <a:picLocks noChangeAspect="1"/>
        </xdr:cNvPicPr>
      </xdr:nvPicPr>
      <xdr:blipFill>
        <a:blip xmlns:r="http://schemas.openxmlformats.org/officeDocument/2006/relationships" r:embed="rId5" cstate="print"/>
        <a:stretch>
          <a:fillRect/>
        </a:stretch>
      </xdr:blipFill>
      <xdr:spPr>
        <a:xfrm>
          <a:off x="1057276" y="2447925"/>
          <a:ext cx="877302" cy="714375"/>
        </a:xfrm>
        <a:prstGeom prst="rect">
          <a:avLst/>
        </a:prstGeom>
      </xdr:spPr>
    </xdr:pic>
    <xdr:clientData/>
  </xdr:oneCellAnchor>
  <xdr:oneCellAnchor>
    <xdr:from>
      <xdr:col>1</xdr:col>
      <xdr:colOff>9525</xdr:colOff>
      <xdr:row>15</xdr:row>
      <xdr:rowOff>0</xdr:rowOff>
    </xdr:from>
    <xdr:ext cx="774277" cy="942975"/>
    <xdr:pic>
      <xdr:nvPicPr>
        <xdr:cNvPr id="55" name="54 Imagen" hidden="1">
          <a:extLst>
            <a:ext uri="{FF2B5EF4-FFF2-40B4-BE49-F238E27FC236}">
              <a16:creationId xmlns:a16="http://schemas.microsoft.com/office/drawing/2014/main" xmlns="" id="{00000000-0008-0000-2500-000037000000}"/>
            </a:ext>
          </a:extLst>
        </xdr:cNvPr>
        <xdr:cNvPicPr>
          <a:picLocks noChangeAspect="1"/>
        </xdr:cNvPicPr>
      </xdr:nvPicPr>
      <xdr:blipFill>
        <a:blip xmlns:r="http://schemas.openxmlformats.org/officeDocument/2006/relationships" r:embed="rId2" cstate="print"/>
        <a:stretch>
          <a:fillRect/>
        </a:stretch>
      </xdr:blipFill>
      <xdr:spPr>
        <a:xfrm>
          <a:off x="9525" y="2447925"/>
          <a:ext cx="774277" cy="942975"/>
        </a:xfrm>
        <a:prstGeom prst="rect">
          <a:avLst/>
        </a:prstGeom>
      </xdr:spPr>
    </xdr:pic>
    <xdr:clientData/>
  </xdr:oneCellAnchor>
  <xdr:oneCellAnchor>
    <xdr:from>
      <xdr:col>1</xdr:col>
      <xdr:colOff>238125</xdr:colOff>
      <xdr:row>15</xdr:row>
      <xdr:rowOff>0</xdr:rowOff>
    </xdr:from>
    <xdr:ext cx="805905" cy="752475"/>
    <xdr:pic>
      <xdr:nvPicPr>
        <xdr:cNvPr id="56" name="55 Imagen" hidden="1">
          <a:extLst>
            <a:ext uri="{FF2B5EF4-FFF2-40B4-BE49-F238E27FC236}">
              <a16:creationId xmlns:a16="http://schemas.microsoft.com/office/drawing/2014/main" xmlns="" id="{00000000-0008-0000-2500-000038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5</xdr:col>
      <xdr:colOff>9525</xdr:colOff>
      <xdr:row>18</xdr:row>
      <xdr:rowOff>0</xdr:rowOff>
    </xdr:from>
    <xdr:ext cx="774277" cy="942975"/>
    <xdr:pic>
      <xdr:nvPicPr>
        <xdr:cNvPr id="57" name="56 Imagen" hidden="1">
          <a:extLst>
            <a:ext uri="{FF2B5EF4-FFF2-40B4-BE49-F238E27FC236}">
              <a16:creationId xmlns:a16="http://schemas.microsoft.com/office/drawing/2014/main" xmlns="" id="{00000000-0008-0000-2500-000039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58" name="57 Imagen" hidden="1">
          <a:extLst>
            <a:ext uri="{FF2B5EF4-FFF2-40B4-BE49-F238E27FC236}">
              <a16:creationId xmlns:a16="http://schemas.microsoft.com/office/drawing/2014/main" xmlns="" id="{00000000-0008-0000-2500-00003A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238125</xdr:colOff>
      <xdr:row>15</xdr:row>
      <xdr:rowOff>0</xdr:rowOff>
    </xdr:from>
    <xdr:ext cx="805905" cy="752475"/>
    <xdr:pic>
      <xdr:nvPicPr>
        <xdr:cNvPr id="59" name="58 Imagen" hidden="1">
          <a:extLst>
            <a:ext uri="{FF2B5EF4-FFF2-40B4-BE49-F238E27FC236}">
              <a16:creationId xmlns:a16="http://schemas.microsoft.com/office/drawing/2014/main" xmlns="" id="{00000000-0008-0000-2500-00003B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5</xdr:col>
      <xdr:colOff>76200</xdr:colOff>
      <xdr:row>18</xdr:row>
      <xdr:rowOff>0</xdr:rowOff>
    </xdr:from>
    <xdr:ext cx="778572" cy="752475"/>
    <xdr:pic>
      <xdr:nvPicPr>
        <xdr:cNvPr id="60" name="59 Imagen" hidden="1">
          <a:extLst>
            <a:ext uri="{FF2B5EF4-FFF2-40B4-BE49-F238E27FC236}">
              <a16:creationId xmlns:a16="http://schemas.microsoft.com/office/drawing/2014/main" xmlns="" id="{00000000-0008-0000-2500-00003C000000}"/>
            </a:ext>
          </a:extLst>
        </xdr:cNvPr>
        <xdr:cNvPicPr>
          <a:picLocks noChangeAspect="1"/>
        </xdr:cNvPicPr>
      </xdr:nvPicPr>
      <xdr:blipFill>
        <a:blip xmlns:r="http://schemas.openxmlformats.org/officeDocument/2006/relationships" r:embed="rId4" cstate="print"/>
        <a:stretch>
          <a:fillRect/>
        </a:stretch>
      </xdr:blipFill>
      <xdr:spPr>
        <a:xfrm>
          <a:off x="1828800" y="2066925"/>
          <a:ext cx="778572" cy="752475"/>
        </a:xfrm>
        <a:prstGeom prst="rect">
          <a:avLst/>
        </a:prstGeom>
      </xdr:spPr>
    </xdr:pic>
    <xdr:clientData/>
  </xdr:oneCellAnchor>
  <xdr:oneCellAnchor>
    <xdr:from>
      <xdr:col>5</xdr:col>
      <xdr:colOff>9525</xdr:colOff>
      <xdr:row>18</xdr:row>
      <xdr:rowOff>0</xdr:rowOff>
    </xdr:from>
    <xdr:ext cx="774277" cy="942975"/>
    <xdr:pic>
      <xdr:nvPicPr>
        <xdr:cNvPr id="61" name="60 Imagen" hidden="1">
          <a:extLst>
            <a:ext uri="{FF2B5EF4-FFF2-40B4-BE49-F238E27FC236}">
              <a16:creationId xmlns:a16="http://schemas.microsoft.com/office/drawing/2014/main" xmlns="" id="{00000000-0008-0000-2500-00003D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62" name="61 Imagen" hidden="1">
          <a:extLst>
            <a:ext uri="{FF2B5EF4-FFF2-40B4-BE49-F238E27FC236}">
              <a16:creationId xmlns:a16="http://schemas.microsoft.com/office/drawing/2014/main" xmlns="" id="{00000000-0008-0000-2500-00003E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5</xdr:col>
      <xdr:colOff>238125</xdr:colOff>
      <xdr:row>18</xdr:row>
      <xdr:rowOff>0</xdr:rowOff>
    </xdr:from>
    <xdr:ext cx="805905" cy="752475"/>
    <xdr:pic>
      <xdr:nvPicPr>
        <xdr:cNvPr id="63" name="62 Imagen" hidden="1">
          <a:extLst>
            <a:ext uri="{FF2B5EF4-FFF2-40B4-BE49-F238E27FC236}">
              <a16:creationId xmlns:a16="http://schemas.microsoft.com/office/drawing/2014/main" xmlns="" id="{00000000-0008-0000-2500-00003F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9525</xdr:colOff>
      <xdr:row>15</xdr:row>
      <xdr:rowOff>0</xdr:rowOff>
    </xdr:from>
    <xdr:ext cx="774277" cy="942975"/>
    <xdr:pic>
      <xdr:nvPicPr>
        <xdr:cNvPr id="64" name="63 Imagen" hidden="1">
          <a:extLst>
            <a:ext uri="{FF2B5EF4-FFF2-40B4-BE49-F238E27FC236}">
              <a16:creationId xmlns:a16="http://schemas.microsoft.com/office/drawing/2014/main" xmlns="" id="{00000000-0008-0000-2500-000040000000}"/>
            </a:ext>
          </a:extLst>
        </xdr:cNvPr>
        <xdr:cNvPicPr>
          <a:picLocks noChangeAspect="1"/>
        </xdr:cNvPicPr>
      </xdr:nvPicPr>
      <xdr:blipFill>
        <a:blip xmlns:r="http://schemas.openxmlformats.org/officeDocument/2006/relationships" r:embed="rId2" cstate="print"/>
        <a:stretch>
          <a:fillRect/>
        </a:stretch>
      </xdr:blipFill>
      <xdr:spPr>
        <a:xfrm>
          <a:off x="9525" y="2447925"/>
          <a:ext cx="774277" cy="942975"/>
        </a:xfrm>
        <a:prstGeom prst="rect">
          <a:avLst/>
        </a:prstGeom>
      </xdr:spPr>
    </xdr:pic>
    <xdr:clientData/>
  </xdr:oneCellAnchor>
  <xdr:oneCellAnchor>
    <xdr:from>
      <xdr:col>1</xdr:col>
      <xdr:colOff>238125</xdr:colOff>
      <xdr:row>15</xdr:row>
      <xdr:rowOff>0</xdr:rowOff>
    </xdr:from>
    <xdr:ext cx="805905" cy="752475"/>
    <xdr:pic>
      <xdr:nvPicPr>
        <xdr:cNvPr id="65" name="64 Imagen" hidden="1">
          <a:extLst>
            <a:ext uri="{FF2B5EF4-FFF2-40B4-BE49-F238E27FC236}">
              <a16:creationId xmlns:a16="http://schemas.microsoft.com/office/drawing/2014/main" xmlns="" id="{00000000-0008-0000-2500-000041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5</xdr:col>
      <xdr:colOff>9525</xdr:colOff>
      <xdr:row>18</xdr:row>
      <xdr:rowOff>0</xdr:rowOff>
    </xdr:from>
    <xdr:ext cx="774277" cy="942975"/>
    <xdr:pic>
      <xdr:nvPicPr>
        <xdr:cNvPr id="66" name="65 Imagen" hidden="1">
          <a:extLst>
            <a:ext uri="{FF2B5EF4-FFF2-40B4-BE49-F238E27FC236}">
              <a16:creationId xmlns:a16="http://schemas.microsoft.com/office/drawing/2014/main" xmlns="" id="{00000000-0008-0000-2500-000042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5</xdr:col>
      <xdr:colOff>238125</xdr:colOff>
      <xdr:row>18</xdr:row>
      <xdr:rowOff>0</xdr:rowOff>
    </xdr:from>
    <xdr:ext cx="805905" cy="752475"/>
    <xdr:pic>
      <xdr:nvPicPr>
        <xdr:cNvPr id="67" name="66 Imagen" hidden="1">
          <a:extLst>
            <a:ext uri="{FF2B5EF4-FFF2-40B4-BE49-F238E27FC236}">
              <a16:creationId xmlns:a16="http://schemas.microsoft.com/office/drawing/2014/main" xmlns="" id="{00000000-0008-0000-2500-000043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3</xdr:col>
      <xdr:colOff>28575</xdr:colOff>
      <xdr:row>12</xdr:row>
      <xdr:rowOff>9525</xdr:rowOff>
    </xdr:from>
    <xdr:ext cx="776506" cy="1057275"/>
    <xdr:pic>
      <xdr:nvPicPr>
        <xdr:cNvPr id="68" name="67 Imagen" hidden="1">
          <a:extLst>
            <a:ext uri="{FF2B5EF4-FFF2-40B4-BE49-F238E27FC236}">
              <a16:creationId xmlns:a16="http://schemas.microsoft.com/office/drawing/2014/main" xmlns="" id="{00000000-0008-0000-2500-000044000000}"/>
            </a:ext>
          </a:extLst>
        </xdr:cNvPr>
        <xdr:cNvPicPr>
          <a:picLocks noChangeAspect="1"/>
        </xdr:cNvPicPr>
      </xdr:nvPicPr>
      <xdr:blipFill>
        <a:blip xmlns:r="http://schemas.openxmlformats.org/officeDocument/2006/relationships" r:embed="rId1" cstate="print"/>
        <a:stretch>
          <a:fillRect/>
        </a:stretch>
      </xdr:blipFill>
      <xdr:spPr>
        <a:xfrm>
          <a:off x="942975" y="1695450"/>
          <a:ext cx="776506" cy="1057275"/>
        </a:xfrm>
        <a:prstGeom prst="rect">
          <a:avLst/>
        </a:prstGeom>
      </xdr:spPr>
    </xdr:pic>
    <xdr:clientData/>
  </xdr:oneCellAnchor>
  <xdr:oneCellAnchor>
    <xdr:from>
      <xdr:col>0</xdr:col>
      <xdr:colOff>9525</xdr:colOff>
      <xdr:row>3</xdr:row>
      <xdr:rowOff>0</xdr:rowOff>
    </xdr:from>
    <xdr:ext cx="774277" cy="942975"/>
    <xdr:pic>
      <xdr:nvPicPr>
        <xdr:cNvPr id="69" name="68 Imagen" hidden="1">
          <a:extLst>
            <a:ext uri="{FF2B5EF4-FFF2-40B4-BE49-F238E27FC236}">
              <a16:creationId xmlns:a16="http://schemas.microsoft.com/office/drawing/2014/main" xmlns="" id="{00000000-0008-0000-2500-000045000000}"/>
            </a:ext>
          </a:extLst>
        </xdr:cNvPr>
        <xdr:cNvPicPr>
          <a:picLocks noChangeAspect="1"/>
        </xdr:cNvPicPr>
      </xdr:nvPicPr>
      <xdr:blipFill>
        <a:blip xmlns:r="http://schemas.openxmlformats.org/officeDocument/2006/relationships" r:embed="rId2" cstate="print"/>
        <a:stretch>
          <a:fillRect/>
        </a:stretch>
      </xdr:blipFill>
      <xdr:spPr>
        <a:xfrm>
          <a:off x="1524000" y="1266825"/>
          <a:ext cx="774277" cy="942975"/>
        </a:xfrm>
        <a:prstGeom prst="rect">
          <a:avLst/>
        </a:prstGeom>
      </xdr:spPr>
    </xdr:pic>
    <xdr:clientData/>
  </xdr:oneCellAnchor>
  <xdr:oneCellAnchor>
    <xdr:from>
      <xdr:col>0</xdr:col>
      <xdr:colOff>19050</xdr:colOff>
      <xdr:row>3</xdr:row>
      <xdr:rowOff>0</xdr:rowOff>
    </xdr:from>
    <xdr:ext cx="779826" cy="923924"/>
    <xdr:pic>
      <xdr:nvPicPr>
        <xdr:cNvPr id="70" name="69 Imagen" hidden="1">
          <a:extLst>
            <a:ext uri="{FF2B5EF4-FFF2-40B4-BE49-F238E27FC236}">
              <a16:creationId xmlns:a16="http://schemas.microsoft.com/office/drawing/2014/main" xmlns="" id="{00000000-0008-0000-2500-000046000000}"/>
            </a:ext>
          </a:extLst>
        </xdr:cNvPr>
        <xdr:cNvPicPr>
          <a:picLocks noChangeAspect="1"/>
        </xdr:cNvPicPr>
      </xdr:nvPicPr>
      <xdr:blipFill>
        <a:blip xmlns:r="http://schemas.openxmlformats.org/officeDocument/2006/relationships" r:embed="rId3" cstate="print"/>
        <a:stretch>
          <a:fillRect/>
        </a:stretch>
      </xdr:blipFill>
      <xdr:spPr>
        <a:xfrm>
          <a:off x="1771650" y="1266825"/>
          <a:ext cx="779826" cy="923924"/>
        </a:xfrm>
        <a:prstGeom prst="rect">
          <a:avLst/>
        </a:prstGeom>
      </xdr:spPr>
    </xdr:pic>
    <xdr:clientData/>
  </xdr:oneCellAnchor>
  <xdr:oneCellAnchor>
    <xdr:from>
      <xdr:col>1</xdr:col>
      <xdr:colOff>76200</xdr:colOff>
      <xdr:row>14</xdr:row>
      <xdr:rowOff>0</xdr:rowOff>
    </xdr:from>
    <xdr:ext cx="778572" cy="752475"/>
    <xdr:pic>
      <xdr:nvPicPr>
        <xdr:cNvPr id="71" name="70 Imagen" hidden="1">
          <a:extLst>
            <a:ext uri="{FF2B5EF4-FFF2-40B4-BE49-F238E27FC236}">
              <a16:creationId xmlns:a16="http://schemas.microsoft.com/office/drawing/2014/main" xmlns="" id="{00000000-0008-0000-2500-000047000000}"/>
            </a:ext>
          </a:extLst>
        </xdr:cNvPr>
        <xdr:cNvPicPr>
          <a:picLocks noChangeAspect="1"/>
        </xdr:cNvPicPr>
      </xdr:nvPicPr>
      <xdr:blipFill>
        <a:blip xmlns:r="http://schemas.openxmlformats.org/officeDocument/2006/relationships" r:embed="rId4" cstate="print"/>
        <a:stretch>
          <a:fillRect/>
        </a:stretch>
      </xdr:blipFill>
      <xdr:spPr>
        <a:xfrm>
          <a:off x="76200" y="2447925"/>
          <a:ext cx="778572" cy="752475"/>
        </a:xfrm>
        <a:prstGeom prst="rect">
          <a:avLst/>
        </a:prstGeom>
      </xdr:spPr>
    </xdr:pic>
    <xdr:clientData/>
  </xdr:oneCellAnchor>
  <xdr:oneCellAnchor>
    <xdr:from>
      <xdr:col>3</xdr:col>
      <xdr:colOff>142876</xdr:colOff>
      <xdr:row>14</xdr:row>
      <xdr:rowOff>0</xdr:rowOff>
    </xdr:from>
    <xdr:ext cx="877302" cy="714375"/>
    <xdr:pic>
      <xdr:nvPicPr>
        <xdr:cNvPr id="72" name="71 Imagen" hidden="1">
          <a:extLst>
            <a:ext uri="{FF2B5EF4-FFF2-40B4-BE49-F238E27FC236}">
              <a16:creationId xmlns:a16="http://schemas.microsoft.com/office/drawing/2014/main" xmlns="" id="{00000000-0008-0000-2500-000048000000}"/>
            </a:ext>
          </a:extLst>
        </xdr:cNvPr>
        <xdr:cNvPicPr>
          <a:picLocks noChangeAspect="1"/>
        </xdr:cNvPicPr>
      </xdr:nvPicPr>
      <xdr:blipFill>
        <a:blip xmlns:r="http://schemas.openxmlformats.org/officeDocument/2006/relationships" r:embed="rId5" cstate="print"/>
        <a:stretch>
          <a:fillRect/>
        </a:stretch>
      </xdr:blipFill>
      <xdr:spPr>
        <a:xfrm>
          <a:off x="1057276" y="2447925"/>
          <a:ext cx="877302" cy="714375"/>
        </a:xfrm>
        <a:prstGeom prst="rect">
          <a:avLst/>
        </a:prstGeom>
      </xdr:spPr>
    </xdr:pic>
    <xdr:clientData/>
  </xdr:oneCellAnchor>
  <xdr:oneCellAnchor>
    <xdr:from>
      <xdr:col>0</xdr:col>
      <xdr:colOff>238125</xdr:colOff>
      <xdr:row>3</xdr:row>
      <xdr:rowOff>0</xdr:rowOff>
    </xdr:from>
    <xdr:ext cx="805905" cy="752475"/>
    <xdr:pic>
      <xdr:nvPicPr>
        <xdr:cNvPr id="73" name="72 Imagen" hidden="1">
          <a:extLst>
            <a:ext uri="{FF2B5EF4-FFF2-40B4-BE49-F238E27FC236}">
              <a16:creationId xmlns:a16="http://schemas.microsoft.com/office/drawing/2014/main" xmlns="" id="{00000000-0008-0000-2500-000049000000}"/>
            </a:ext>
          </a:extLst>
        </xdr:cNvPr>
        <xdr:cNvPicPr>
          <a:picLocks noChangeAspect="1"/>
        </xdr:cNvPicPr>
      </xdr:nvPicPr>
      <xdr:blipFill>
        <a:blip xmlns:r="http://schemas.openxmlformats.org/officeDocument/2006/relationships" r:embed="rId6" cstate="print"/>
        <a:stretch>
          <a:fillRect/>
        </a:stretch>
      </xdr:blipFill>
      <xdr:spPr>
        <a:xfrm>
          <a:off x="1752600" y="1266825"/>
          <a:ext cx="805905" cy="752475"/>
        </a:xfrm>
        <a:prstGeom prst="rect">
          <a:avLst/>
        </a:prstGeom>
      </xdr:spPr>
    </xdr:pic>
    <xdr:clientData/>
  </xdr:oneCellAnchor>
  <xdr:oneCellAnchor>
    <xdr:from>
      <xdr:col>4</xdr:col>
      <xdr:colOff>0</xdr:colOff>
      <xdr:row>9</xdr:row>
      <xdr:rowOff>9525</xdr:rowOff>
    </xdr:from>
    <xdr:ext cx="767886" cy="666750"/>
    <xdr:pic>
      <xdr:nvPicPr>
        <xdr:cNvPr id="74" name="73 Imagen" hidden="1">
          <a:extLst>
            <a:ext uri="{FF2B5EF4-FFF2-40B4-BE49-F238E27FC236}">
              <a16:creationId xmlns:a16="http://schemas.microsoft.com/office/drawing/2014/main" xmlns="" id="{00000000-0008-0000-2500-00004A000000}"/>
            </a:ext>
          </a:extLst>
        </xdr:cNvPr>
        <xdr:cNvPicPr>
          <a:picLocks noChangeAspect="1"/>
        </xdr:cNvPicPr>
      </xdr:nvPicPr>
      <xdr:blipFill>
        <a:blip xmlns:r="http://schemas.openxmlformats.org/officeDocument/2006/relationships" r:embed="rId7" cstate="print"/>
        <a:stretch>
          <a:fillRect/>
        </a:stretch>
      </xdr:blipFill>
      <xdr:spPr>
        <a:xfrm>
          <a:off x="1514475" y="1276350"/>
          <a:ext cx="767886" cy="666750"/>
        </a:xfrm>
        <a:prstGeom prst="rect">
          <a:avLst/>
        </a:prstGeom>
      </xdr:spPr>
    </xdr:pic>
    <xdr:clientData/>
  </xdr:oneCellAnchor>
  <xdr:oneCellAnchor>
    <xdr:from>
      <xdr:col>0</xdr:col>
      <xdr:colOff>9525</xdr:colOff>
      <xdr:row>6</xdr:row>
      <xdr:rowOff>0</xdr:rowOff>
    </xdr:from>
    <xdr:ext cx="774277" cy="942975"/>
    <xdr:pic>
      <xdr:nvPicPr>
        <xdr:cNvPr id="75" name="74 Imagen" hidden="1">
          <a:extLst>
            <a:ext uri="{FF2B5EF4-FFF2-40B4-BE49-F238E27FC236}">
              <a16:creationId xmlns:a16="http://schemas.microsoft.com/office/drawing/2014/main" xmlns="" id="{00000000-0008-0000-2500-00004B000000}"/>
            </a:ext>
          </a:extLst>
        </xdr:cNvPr>
        <xdr:cNvPicPr>
          <a:picLocks noChangeAspect="1"/>
        </xdr:cNvPicPr>
      </xdr:nvPicPr>
      <xdr:blipFill>
        <a:blip xmlns:r="http://schemas.openxmlformats.org/officeDocument/2006/relationships" r:embed="rId2" cstate="print"/>
        <a:stretch>
          <a:fillRect/>
        </a:stretch>
      </xdr:blipFill>
      <xdr:spPr>
        <a:xfrm>
          <a:off x="1524000" y="1876425"/>
          <a:ext cx="774277" cy="942975"/>
        </a:xfrm>
        <a:prstGeom prst="rect">
          <a:avLst/>
        </a:prstGeom>
      </xdr:spPr>
    </xdr:pic>
    <xdr:clientData/>
  </xdr:oneCellAnchor>
  <xdr:oneCellAnchor>
    <xdr:from>
      <xdr:col>0</xdr:col>
      <xdr:colOff>19050</xdr:colOff>
      <xdr:row>0</xdr:row>
      <xdr:rowOff>0</xdr:rowOff>
    </xdr:from>
    <xdr:ext cx="779826" cy="923924"/>
    <xdr:pic>
      <xdr:nvPicPr>
        <xdr:cNvPr id="76" name="75 Imagen" hidden="1">
          <a:extLst>
            <a:ext uri="{FF2B5EF4-FFF2-40B4-BE49-F238E27FC236}">
              <a16:creationId xmlns:a16="http://schemas.microsoft.com/office/drawing/2014/main" xmlns="" id="{00000000-0008-0000-2500-00004C000000}"/>
            </a:ext>
          </a:extLst>
        </xdr:cNvPr>
        <xdr:cNvPicPr>
          <a:picLocks noChangeAspect="1"/>
        </xdr:cNvPicPr>
      </xdr:nvPicPr>
      <xdr:blipFill>
        <a:blip xmlns:r="http://schemas.openxmlformats.org/officeDocument/2006/relationships" r:embed="rId3" cstate="print"/>
        <a:stretch>
          <a:fillRect/>
        </a:stretch>
      </xdr:blipFill>
      <xdr:spPr>
        <a:xfrm>
          <a:off x="1771650" y="190500"/>
          <a:ext cx="779826" cy="923924"/>
        </a:xfrm>
        <a:prstGeom prst="rect">
          <a:avLst/>
        </a:prstGeom>
      </xdr:spPr>
    </xdr:pic>
    <xdr:clientData/>
  </xdr:oneCellAnchor>
  <xdr:oneCellAnchor>
    <xdr:from>
      <xdr:col>1</xdr:col>
      <xdr:colOff>76200</xdr:colOff>
      <xdr:row>6</xdr:row>
      <xdr:rowOff>161925</xdr:rowOff>
    </xdr:from>
    <xdr:ext cx="778572" cy="752475"/>
    <xdr:pic>
      <xdr:nvPicPr>
        <xdr:cNvPr id="77" name="76 Imagen" hidden="1">
          <a:extLst>
            <a:ext uri="{FF2B5EF4-FFF2-40B4-BE49-F238E27FC236}">
              <a16:creationId xmlns:a16="http://schemas.microsoft.com/office/drawing/2014/main" xmlns="" id="{00000000-0008-0000-2500-00004D000000}"/>
            </a:ext>
          </a:extLst>
        </xdr:cNvPr>
        <xdr:cNvPicPr>
          <a:picLocks noChangeAspect="1"/>
        </xdr:cNvPicPr>
      </xdr:nvPicPr>
      <xdr:blipFill>
        <a:blip xmlns:r="http://schemas.openxmlformats.org/officeDocument/2006/relationships" r:embed="rId4" cstate="print"/>
        <a:stretch>
          <a:fillRect/>
        </a:stretch>
      </xdr:blipFill>
      <xdr:spPr>
        <a:xfrm>
          <a:off x="76200" y="1428750"/>
          <a:ext cx="778572" cy="752475"/>
        </a:xfrm>
        <a:prstGeom prst="rect">
          <a:avLst/>
        </a:prstGeom>
      </xdr:spPr>
    </xdr:pic>
    <xdr:clientData/>
  </xdr:oneCellAnchor>
  <xdr:oneCellAnchor>
    <xdr:from>
      <xdr:col>3</xdr:col>
      <xdr:colOff>142876</xdr:colOff>
      <xdr:row>6</xdr:row>
      <xdr:rowOff>171449</xdr:rowOff>
    </xdr:from>
    <xdr:ext cx="877302" cy="714375"/>
    <xdr:pic>
      <xdr:nvPicPr>
        <xdr:cNvPr id="78" name="77 Imagen" hidden="1">
          <a:extLst>
            <a:ext uri="{FF2B5EF4-FFF2-40B4-BE49-F238E27FC236}">
              <a16:creationId xmlns:a16="http://schemas.microsoft.com/office/drawing/2014/main" xmlns="" id="{00000000-0008-0000-2500-00004E000000}"/>
            </a:ext>
          </a:extLst>
        </xdr:cNvPr>
        <xdr:cNvPicPr>
          <a:picLocks noChangeAspect="1"/>
        </xdr:cNvPicPr>
      </xdr:nvPicPr>
      <xdr:blipFill>
        <a:blip xmlns:r="http://schemas.openxmlformats.org/officeDocument/2006/relationships" r:embed="rId5" cstate="print"/>
        <a:stretch>
          <a:fillRect/>
        </a:stretch>
      </xdr:blipFill>
      <xdr:spPr>
        <a:xfrm>
          <a:off x="1057276" y="1438274"/>
          <a:ext cx="877302" cy="714375"/>
        </a:xfrm>
        <a:prstGeom prst="rect">
          <a:avLst/>
        </a:prstGeom>
      </xdr:spPr>
    </xdr:pic>
    <xdr:clientData/>
  </xdr:oneCellAnchor>
  <xdr:oneCellAnchor>
    <xdr:from>
      <xdr:col>0</xdr:col>
      <xdr:colOff>238125</xdr:colOff>
      <xdr:row>3</xdr:row>
      <xdr:rowOff>0</xdr:rowOff>
    </xdr:from>
    <xdr:ext cx="805905" cy="752475"/>
    <xdr:pic>
      <xdr:nvPicPr>
        <xdr:cNvPr id="79" name="78 Imagen" hidden="1">
          <a:extLst>
            <a:ext uri="{FF2B5EF4-FFF2-40B4-BE49-F238E27FC236}">
              <a16:creationId xmlns:a16="http://schemas.microsoft.com/office/drawing/2014/main" xmlns="" id="{00000000-0008-0000-2500-00004F000000}"/>
            </a:ext>
          </a:extLst>
        </xdr:cNvPr>
        <xdr:cNvPicPr>
          <a:picLocks noChangeAspect="1"/>
        </xdr:cNvPicPr>
      </xdr:nvPicPr>
      <xdr:blipFill>
        <a:blip xmlns:r="http://schemas.openxmlformats.org/officeDocument/2006/relationships" r:embed="rId6" cstate="print"/>
        <a:stretch>
          <a:fillRect/>
        </a:stretch>
      </xdr:blipFill>
      <xdr:spPr>
        <a:xfrm>
          <a:off x="1752600" y="1266825"/>
          <a:ext cx="805905" cy="752475"/>
        </a:xfrm>
        <a:prstGeom prst="rect">
          <a:avLst/>
        </a:prstGeom>
      </xdr:spPr>
    </xdr:pic>
    <xdr:clientData/>
  </xdr:oneCellAnchor>
  <xdr:oneCellAnchor>
    <xdr:from>
      <xdr:col>4</xdr:col>
      <xdr:colOff>0</xdr:colOff>
      <xdr:row>12</xdr:row>
      <xdr:rowOff>9525</xdr:rowOff>
    </xdr:from>
    <xdr:ext cx="767886" cy="666750"/>
    <xdr:pic>
      <xdr:nvPicPr>
        <xdr:cNvPr id="80" name="79 Imagen" hidden="1">
          <a:extLst>
            <a:ext uri="{FF2B5EF4-FFF2-40B4-BE49-F238E27FC236}">
              <a16:creationId xmlns:a16="http://schemas.microsoft.com/office/drawing/2014/main" xmlns="" id="{00000000-0008-0000-2500-000050000000}"/>
            </a:ext>
          </a:extLst>
        </xdr:cNvPr>
        <xdr:cNvPicPr>
          <a:picLocks noChangeAspect="1"/>
        </xdr:cNvPicPr>
      </xdr:nvPicPr>
      <xdr:blipFill>
        <a:blip xmlns:r="http://schemas.openxmlformats.org/officeDocument/2006/relationships" r:embed="rId7" cstate="print"/>
        <a:stretch>
          <a:fillRect/>
        </a:stretch>
      </xdr:blipFill>
      <xdr:spPr>
        <a:xfrm>
          <a:off x="1514475" y="1885950"/>
          <a:ext cx="767886" cy="666750"/>
        </a:xfrm>
        <a:prstGeom prst="rect">
          <a:avLst/>
        </a:prstGeom>
      </xdr:spPr>
    </xdr:pic>
    <xdr:clientData/>
  </xdr:oneCellAnchor>
  <xdr:oneCellAnchor>
    <xdr:from>
      <xdr:col>0</xdr:col>
      <xdr:colOff>9525</xdr:colOff>
      <xdr:row>6</xdr:row>
      <xdr:rowOff>0</xdr:rowOff>
    </xdr:from>
    <xdr:ext cx="774277" cy="942975"/>
    <xdr:pic>
      <xdr:nvPicPr>
        <xdr:cNvPr id="81" name="80 Imagen" hidden="1">
          <a:extLst>
            <a:ext uri="{FF2B5EF4-FFF2-40B4-BE49-F238E27FC236}">
              <a16:creationId xmlns:a16="http://schemas.microsoft.com/office/drawing/2014/main" xmlns="" id="{00000000-0008-0000-2500-000051000000}"/>
            </a:ext>
          </a:extLst>
        </xdr:cNvPr>
        <xdr:cNvPicPr>
          <a:picLocks noChangeAspect="1"/>
        </xdr:cNvPicPr>
      </xdr:nvPicPr>
      <xdr:blipFill>
        <a:blip xmlns:r="http://schemas.openxmlformats.org/officeDocument/2006/relationships" r:embed="rId2" cstate="print"/>
        <a:stretch>
          <a:fillRect/>
        </a:stretch>
      </xdr:blipFill>
      <xdr:spPr>
        <a:xfrm>
          <a:off x="9525" y="1495425"/>
          <a:ext cx="774277" cy="942975"/>
        </a:xfrm>
        <a:prstGeom prst="rect">
          <a:avLst/>
        </a:prstGeom>
      </xdr:spPr>
    </xdr:pic>
    <xdr:clientData/>
  </xdr:oneCellAnchor>
  <xdr:oneCellAnchor>
    <xdr:from>
      <xdr:col>0</xdr:col>
      <xdr:colOff>238125</xdr:colOff>
      <xdr:row>6</xdr:row>
      <xdr:rowOff>0</xdr:rowOff>
    </xdr:from>
    <xdr:ext cx="805905" cy="752475"/>
    <xdr:pic>
      <xdr:nvPicPr>
        <xdr:cNvPr id="82" name="81 Imagen" hidden="1">
          <a:extLst>
            <a:ext uri="{FF2B5EF4-FFF2-40B4-BE49-F238E27FC236}">
              <a16:creationId xmlns:a16="http://schemas.microsoft.com/office/drawing/2014/main" xmlns="" id="{00000000-0008-0000-2500-000052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0</xdr:col>
      <xdr:colOff>9525</xdr:colOff>
      <xdr:row>13</xdr:row>
      <xdr:rowOff>0</xdr:rowOff>
    </xdr:from>
    <xdr:ext cx="774277" cy="942975"/>
    <xdr:pic>
      <xdr:nvPicPr>
        <xdr:cNvPr id="83" name="82 Imagen" hidden="1">
          <a:extLst>
            <a:ext uri="{FF2B5EF4-FFF2-40B4-BE49-F238E27FC236}">
              <a16:creationId xmlns:a16="http://schemas.microsoft.com/office/drawing/2014/main" xmlns="" id="{00000000-0008-0000-2500-000053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84" name="83 Imagen" hidden="1">
          <a:extLst>
            <a:ext uri="{FF2B5EF4-FFF2-40B4-BE49-F238E27FC236}">
              <a16:creationId xmlns:a16="http://schemas.microsoft.com/office/drawing/2014/main" xmlns="" id="{00000000-0008-0000-2500-000054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0</xdr:col>
      <xdr:colOff>238125</xdr:colOff>
      <xdr:row>6</xdr:row>
      <xdr:rowOff>0</xdr:rowOff>
    </xdr:from>
    <xdr:ext cx="805905" cy="752475"/>
    <xdr:pic>
      <xdr:nvPicPr>
        <xdr:cNvPr id="85" name="84 Imagen" hidden="1">
          <a:extLst>
            <a:ext uri="{FF2B5EF4-FFF2-40B4-BE49-F238E27FC236}">
              <a16:creationId xmlns:a16="http://schemas.microsoft.com/office/drawing/2014/main" xmlns="" id="{00000000-0008-0000-2500-000055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0</xdr:col>
      <xdr:colOff>76200</xdr:colOff>
      <xdr:row>6</xdr:row>
      <xdr:rowOff>161925</xdr:rowOff>
    </xdr:from>
    <xdr:ext cx="778572" cy="752475"/>
    <xdr:pic>
      <xdr:nvPicPr>
        <xdr:cNvPr id="86" name="85 Imagen" hidden="1">
          <a:extLst>
            <a:ext uri="{FF2B5EF4-FFF2-40B4-BE49-F238E27FC236}">
              <a16:creationId xmlns:a16="http://schemas.microsoft.com/office/drawing/2014/main" xmlns="" id="{00000000-0008-0000-2500-000056000000}"/>
            </a:ext>
          </a:extLst>
        </xdr:cNvPr>
        <xdr:cNvPicPr>
          <a:picLocks noChangeAspect="1"/>
        </xdr:cNvPicPr>
      </xdr:nvPicPr>
      <xdr:blipFill>
        <a:blip xmlns:r="http://schemas.openxmlformats.org/officeDocument/2006/relationships" r:embed="rId4" cstate="print"/>
        <a:stretch>
          <a:fillRect/>
        </a:stretch>
      </xdr:blipFill>
      <xdr:spPr>
        <a:xfrm>
          <a:off x="1828800" y="2038350"/>
          <a:ext cx="778572" cy="752475"/>
        </a:xfrm>
        <a:prstGeom prst="rect">
          <a:avLst/>
        </a:prstGeom>
      </xdr:spPr>
    </xdr:pic>
    <xdr:clientData/>
  </xdr:oneCellAnchor>
  <xdr:oneCellAnchor>
    <xdr:from>
      <xdr:col>0</xdr:col>
      <xdr:colOff>9525</xdr:colOff>
      <xdr:row>13</xdr:row>
      <xdr:rowOff>0</xdr:rowOff>
    </xdr:from>
    <xdr:ext cx="774277" cy="942975"/>
    <xdr:pic>
      <xdr:nvPicPr>
        <xdr:cNvPr id="87" name="86 Imagen" hidden="1">
          <a:extLst>
            <a:ext uri="{FF2B5EF4-FFF2-40B4-BE49-F238E27FC236}">
              <a16:creationId xmlns:a16="http://schemas.microsoft.com/office/drawing/2014/main" xmlns="" id="{00000000-0008-0000-2500-000057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88" name="87 Imagen" hidden="1">
          <a:extLst>
            <a:ext uri="{FF2B5EF4-FFF2-40B4-BE49-F238E27FC236}">
              <a16:creationId xmlns:a16="http://schemas.microsoft.com/office/drawing/2014/main" xmlns="" id="{00000000-0008-0000-2500-000058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0</xdr:col>
      <xdr:colOff>238125</xdr:colOff>
      <xdr:row>13</xdr:row>
      <xdr:rowOff>0</xdr:rowOff>
    </xdr:from>
    <xdr:ext cx="805905" cy="752475"/>
    <xdr:pic>
      <xdr:nvPicPr>
        <xdr:cNvPr id="89" name="88 Imagen" hidden="1">
          <a:extLst>
            <a:ext uri="{FF2B5EF4-FFF2-40B4-BE49-F238E27FC236}">
              <a16:creationId xmlns:a16="http://schemas.microsoft.com/office/drawing/2014/main" xmlns="" id="{00000000-0008-0000-2500-000059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0</xdr:col>
      <xdr:colOff>9525</xdr:colOff>
      <xdr:row>6</xdr:row>
      <xdr:rowOff>0</xdr:rowOff>
    </xdr:from>
    <xdr:ext cx="774277" cy="942975"/>
    <xdr:pic>
      <xdr:nvPicPr>
        <xdr:cNvPr id="90" name="89 Imagen" hidden="1">
          <a:extLst>
            <a:ext uri="{FF2B5EF4-FFF2-40B4-BE49-F238E27FC236}">
              <a16:creationId xmlns:a16="http://schemas.microsoft.com/office/drawing/2014/main" xmlns="" id="{00000000-0008-0000-2500-00005A000000}"/>
            </a:ext>
          </a:extLst>
        </xdr:cNvPr>
        <xdr:cNvPicPr>
          <a:picLocks noChangeAspect="1"/>
        </xdr:cNvPicPr>
      </xdr:nvPicPr>
      <xdr:blipFill>
        <a:blip xmlns:r="http://schemas.openxmlformats.org/officeDocument/2006/relationships" r:embed="rId2" cstate="print"/>
        <a:stretch>
          <a:fillRect/>
        </a:stretch>
      </xdr:blipFill>
      <xdr:spPr>
        <a:xfrm>
          <a:off x="9525" y="1495425"/>
          <a:ext cx="774277" cy="942975"/>
        </a:xfrm>
        <a:prstGeom prst="rect">
          <a:avLst/>
        </a:prstGeom>
      </xdr:spPr>
    </xdr:pic>
    <xdr:clientData/>
  </xdr:oneCellAnchor>
  <xdr:oneCellAnchor>
    <xdr:from>
      <xdr:col>0</xdr:col>
      <xdr:colOff>238125</xdr:colOff>
      <xdr:row>6</xdr:row>
      <xdr:rowOff>0</xdr:rowOff>
    </xdr:from>
    <xdr:ext cx="805905" cy="752475"/>
    <xdr:pic>
      <xdr:nvPicPr>
        <xdr:cNvPr id="91" name="90 Imagen" hidden="1">
          <a:extLst>
            <a:ext uri="{FF2B5EF4-FFF2-40B4-BE49-F238E27FC236}">
              <a16:creationId xmlns:a16="http://schemas.microsoft.com/office/drawing/2014/main" xmlns="" id="{00000000-0008-0000-2500-00005B000000}"/>
            </a:ext>
          </a:extLst>
        </xdr:cNvPr>
        <xdr:cNvPicPr>
          <a:picLocks noChangeAspect="1"/>
        </xdr:cNvPicPr>
      </xdr:nvPicPr>
      <xdr:blipFill>
        <a:blip xmlns:r="http://schemas.openxmlformats.org/officeDocument/2006/relationships" r:embed="rId6" cstate="print"/>
        <a:stretch>
          <a:fillRect/>
        </a:stretch>
      </xdr:blipFill>
      <xdr:spPr>
        <a:xfrm>
          <a:off x="238125" y="1495425"/>
          <a:ext cx="805905" cy="752475"/>
        </a:xfrm>
        <a:prstGeom prst="rect">
          <a:avLst/>
        </a:prstGeom>
      </xdr:spPr>
    </xdr:pic>
    <xdr:clientData/>
  </xdr:oneCellAnchor>
  <xdr:oneCellAnchor>
    <xdr:from>
      <xdr:col>0</xdr:col>
      <xdr:colOff>9525</xdr:colOff>
      <xdr:row>13</xdr:row>
      <xdr:rowOff>0</xdr:rowOff>
    </xdr:from>
    <xdr:ext cx="774277" cy="942975"/>
    <xdr:pic>
      <xdr:nvPicPr>
        <xdr:cNvPr id="92" name="91 Imagen" hidden="1">
          <a:extLst>
            <a:ext uri="{FF2B5EF4-FFF2-40B4-BE49-F238E27FC236}">
              <a16:creationId xmlns:a16="http://schemas.microsoft.com/office/drawing/2014/main" xmlns="" id="{00000000-0008-0000-2500-00005C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93" name="92 Imagen" hidden="1">
          <a:extLst>
            <a:ext uri="{FF2B5EF4-FFF2-40B4-BE49-F238E27FC236}">
              <a16:creationId xmlns:a16="http://schemas.microsoft.com/office/drawing/2014/main" xmlns="" id="{00000000-0008-0000-2500-00005D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0</xdr:col>
      <xdr:colOff>19050</xdr:colOff>
      <xdr:row>13</xdr:row>
      <xdr:rowOff>1</xdr:rowOff>
    </xdr:from>
    <xdr:ext cx="779826" cy="923924"/>
    <xdr:pic>
      <xdr:nvPicPr>
        <xdr:cNvPr id="94" name="93 Imagen" hidden="1">
          <a:extLst>
            <a:ext uri="{FF2B5EF4-FFF2-40B4-BE49-F238E27FC236}">
              <a16:creationId xmlns:a16="http://schemas.microsoft.com/office/drawing/2014/main" xmlns="" id="{00000000-0008-0000-2500-00005E000000}"/>
            </a:ext>
          </a:extLst>
        </xdr:cNvPr>
        <xdr:cNvPicPr>
          <a:picLocks noChangeAspect="1"/>
        </xdr:cNvPicPr>
      </xdr:nvPicPr>
      <xdr:blipFill>
        <a:blip xmlns:r="http://schemas.openxmlformats.org/officeDocument/2006/relationships" r:embed="rId3" cstate="print"/>
        <a:stretch>
          <a:fillRect/>
        </a:stretch>
      </xdr:blipFill>
      <xdr:spPr>
        <a:xfrm>
          <a:off x="1771650" y="2257426"/>
          <a:ext cx="779826" cy="923924"/>
        </a:xfrm>
        <a:prstGeom prst="rect">
          <a:avLst/>
        </a:prstGeom>
      </xdr:spPr>
    </xdr:pic>
    <xdr:clientData/>
  </xdr:oneCellAnchor>
  <xdr:oneCellAnchor>
    <xdr:from>
      <xdr:col>0</xdr:col>
      <xdr:colOff>238125</xdr:colOff>
      <xdr:row>14</xdr:row>
      <xdr:rowOff>0</xdr:rowOff>
    </xdr:from>
    <xdr:ext cx="805905" cy="752475"/>
    <xdr:pic>
      <xdr:nvPicPr>
        <xdr:cNvPr id="95" name="94 Imagen" hidden="1">
          <a:extLst>
            <a:ext uri="{FF2B5EF4-FFF2-40B4-BE49-F238E27FC236}">
              <a16:creationId xmlns:a16="http://schemas.microsoft.com/office/drawing/2014/main" xmlns="" id="{00000000-0008-0000-2500-00005F000000}"/>
            </a:ext>
          </a:extLst>
        </xdr:cNvPr>
        <xdr:cNvPicPr>
          <a:picLocks noChangeAspect="1"/>
        </xdr:cNvPicPr>
      </xdr:nvPicPr>
      <xdr:blipFill>
        <a:blip xmlns:r="http://schemas.openxmlformats.org/officeDocument/2006/relationships" r:embed="rId6" cstate="print"/>
        <a:stretch>
          <a:fillRect/>
        </a:stretch>
      </xdr:blipFill>
      <xdr:spPr>
        <a:xfrm>
          <a:off x="1752600" y="2828925"/>
          <a:ext cx="805905" cy="752475"/>
        </a:xfrm>
        <a:prstGeom prst="rect">
          <a:avLst/>
        </a:prstGeom>
      </xdr:spPr>
    </xdr:pic>
    <xdr:clientData/>
  </xdr:oneCellAnchor>
  <xdr:oneCellAnchor>
    <xdr:from>
      <xdr:col>4</xdr:col>
      <xdr:colOff>0</xdr:colOff>
      <xdr:row>16</xdr:row>
      <xdr:rowOff>9525</xdr:rowOff>
    </xdr:from>
    <xdr:ext cx="767886" cy="666750"/>
    <xdr:pic>
      <xdr:nvPicPr>
        <xdr:cNvPr id="96" name="95 Imagen" hidden="1">
          <a:extLst>
            <a:ext uri="{FF2B5EF4-FFF2-40B4-BE49-F238E27FC236}">
              <a16:creationId xmlns:a16="http://schemas.microsoft.com/office/drawing/2014/main" xmlns="" id="{00000000-0008-0000-2500-000060000000}"/>
            </a:ext>
          </a:extLst>
        </xdr:cNvPr>
        <xdr:cNvPicPr>
          <a:picLocks noChangeAspect="1"/>
        </xdr:cNvPicPr>
      </xdr:nvPicPr>
      <xdr:blipFill>
        <a:blip xmlns:r="http://schemas.openxmlformats.org/officeDocument/2006/relationships" r:embed="rId7" cstate="print"/>
        <a:stretch>
          <a:fillRect/>
        </a:stretch>
      </xdr:blipFill>
      <xdr:spPr>
        <a:xfrm>
          <a:off x="1514475" y="2838450"/>
          <a:ext cx="767886" cy="666750"/>
        </a:xfrm>
        <a:prstGeom prst="rect">
          <a:avLst/>
        </a:prstGeom>
      </xdr:spPr>
    </xdr:pic>
    <xdr:clientData/>
  </xdr:oneCellAnchor>
  <xdr:oneCellAnchor>
    <xdr:from>
      <xdr:col>1</xdr:col>
      <xdr:colOff>76200</xdr:colOff>
      <xdr:row>14</xdr:row>
      <xdr:rowOff>0</xdr:rowOff>
    </xdr:from>
    <xdr:ext cx="778572" cy="752475"/>
    <xdr:pic>
      <xdr:nvPicPr>
        <xdr:cNvPr id="97" name="96 Imagen" hidden="1">
          <a:extLst>
            <a:ext uri="{FF2B5EF4-FFF2-40B4-BE49-F238E27FC236}">
              <a16:creationId xmlns:a16="http://schemas.microsoft.com/office/drawing/2014/main" xmlns="" id="{00000000-0008-0000-2500-000061000000}"/>
            </a:ext>
          </a:extLst>
        </xdr:cNvPr>
        <xdr:cNvPicPr>
          <a:picLocks noChangeAspect="1"/>
        </xdr:cNvPicPr>
      </xdr:nvPicPr>
      <xdr:blipFill>
        <a:blip xmlns:r="http://schemas.openxmlformats.org/officeDocument/2006/relationships" r:embed="rId4" cstate="print"/>
        <a:stretch>
          <a:fillRect/>
        </a:stretch>
      </xdr:blipFill>
      <xdr:spPr>
        <a:xfrm>
          <a:off x="76200" y="2447925"/>
          <a:ext cx="778572" cy="752475"/>
        </a:xfrm>
        <a:prstGeom prst="rect">
          <a:avLst/>
        </a:prstGeom>
      </xdr:spPr>
    </xdr:pic>
    <xdr:clientData/>
  </xdr:oneCellAnchor>
  <xdr:oneCellAnchor>
    <xdr:from>
      <xdr:col>3</xdr:col>
      <xdr:colOff>142876</xdr:colOff>
      <xdr:row>14</xdr:row>
      <xdr:rowOff>0</xdr:rowOff>
    </xdr:from>
    <xdr:ext cx="877302" cy="714375"/>
    <xdr:pic>
      <xdr:nvPicPr>
        <xdr:cNvPr id="98" name="97 Imagen" hidden="1">
          <a:extLst>
            <a:ext uri="{FF2B5EF4-FFF2-40B4-BE49-F238E27FC236}">
              <a16:creationId xmlns:a16="http://schemas.microsoft.com/office/drawing/2014/main" xmlns="" id="{00000000-0008-0000-2500-000062000000}"/>
            </a:ext>
          </a:extLst>
        </xdr:cNvPr>
        <xdr:cNvPicPr>
          <a:picLocks noChangeAspect="1"/>
        </xdr:cNvPicPr>
      </xdr:nvPicPr>
      <xdr:blipFill>
        <a:blip xmlns:r="http://schemas.openxmlformats.org/officeDocument/2006/relationships" r:embed="rId5" cstate="print"/>
        <a:stretch>
          <a:fillRect/>
        </a:stretch>
      </xdr:blipFill>
      <xdr:spPr>
        <a:xfrm>
          <a:off x="1057276" y="2447925"/>
          <a:ext cx="877302" cy="714375"/>
        </a:xfrm>
        <a:prstGeom prst="rect">
          <a:avLst/>
        </a:prstGeom>
      </xdr:spPr>
    </xdr:pic>
    <xdr:clientData/>
  </xdr:oneCellAnchor>
  <xdr:oneCellAnchor>
    <xdr:from>
      <xdr:col>1</xdr:col>
      <xdr:colOff>9525</xdr:colOff>
      <xdr:row>14</xdr:row>
      <xdr:rowOff>0</xdr:rowOff>
    </xdr:from>
    <xdr:ext cx="774277" cy="942975"/>
    <xdr:pic>
      <xdr:nvPicPr>
        <xdr:cNvPr id="99" name="98 Imagen" hidden="1">
          <a:extLst>
            <a:ext uri="{FF2B5EF4-FFF2-40B4-BE49-F238E27FC236}">
              <a16:creationId xmlns:a16="http://schemas.microsoft.com/office/drawing/2014/main" xmlns="" id="{00000000-0008-0000-2500-000063000000}"/>
            </a:ext>
          </a:extLst>
        </xdr:cNvPr>
        <xdr:cNvPicPr>
          <a:picLocks noChangeAspect="1"/>
        </xdr:cNvPicPr>
      </xdr:nvPicPr>
      <xdr:blipFill>
        <a:blip xmlns:r="http://schemas.openxmlformats.org/officeDocument/2006/relationships" r:embed="rId2" cstate="print"/>
        <a:stretch>
          <a:fillRect/>
        </a:stretch>
      </xdr:blipFill>
      <xdr:spPr>
        <a:xfrm>
          <a:off x="9525" y="2447925"/>
          <a:ext cx="774277" cy="942975"/>
        </a:xfrm>
        <a:prstGeom prst="rect">
          <a:avLst/>
        </a:prstGeom>
      </xdr:spPr>
    </xdr:pic>
    <xdr:clientData/>
  </xdr:oneCellAnchor>
  <xdr:oneCellAnchor>
    <xdr:from>
      <xdr:col>1</xdr:col>
      <xdr:colOff>238125</xdr:colOff>
      <xdr:row>14</xdr:row>
      <xdr:rowOff>0</xdr:rowOff>
    </xdr:from>
    <xdr:ext cx="805905" cy="752475"/>
    <xdr:pic>
      <xdr:nvPicPr>
        <xdr:cNvPr id="100" name="99 Imagen" hidden="1">
          <a:extLst>
            <a:ext uri="{FF2B5EF4-FFF2-40B4-BE49-F238E27FC236}">
              <a16:creationId xmlns:a16="http://schemas.microsoft.com/office/drawing/2014/main" xmlns="" id="{00000000-0008-0000-2500-000064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0</xdr:col>
      <xdr:colOff>9525</xdr:colOff>
      <xdr:row>13</xdr:row>
      <xdr:rowOff>0</xdr:rowOff>
    </xdr:from>
    <xdr:ext cx="774277" cy="942975"/>
    <xdr:pic>
      <xdr:nvPicPr>
        <xdr:cNvPr id="101" name="100 Imagen" hidden="1">
          <a:extLst>
            <a:ext uri="{FF2B5EF4-FFF2-40B4-BE49-F238E27FC236}">
              <a16:creationId xmlns:a16="http://schemas.microsoft.com/office/drawing/2014/main" xmlns="" id="{00000000-0008-0000-2500-000065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102" name="101 Imagen" hidden="1">
          <a:extLst>
            <a:ext uri="{FF2B5EF4-FFF2-40B4-BE49-F238E27FC236}">
              <a16:creationId xmlns:a16="http://schemas.microsoft.com/office/drawing/2014/main" xmlns="" id="{00000000-0008-0000-2500-000066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238125</xdr:colOff>
      <xdr:row>14</xdr:row>
      <xdr:rowOff>0</xdr:rowOff>
    </xdr:from>
    <xdr:ext cx="805905" cy="752475"/>
    <xdr:pic>
      <xdr:nvPicPr>
        <xdr:cNvPr id="103" name="102 Imagen" hidden="1">
          <a:extLst>
            <a:ext uri="{FF2B5EF4-FFF2-40B4-BE49-F238E27FC236}">
              <a16:creationId xmlns:a16="http://schemas.microsoft.com/office/drawing/2014/main" xmlns="" id="{00000000-0008-0000-2500-000067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0</xdr:col>
      <xdr:colOff>76200</xdr:colOff>
      <xdr:row>13</xdr:row>
      <xdr:rowOff>0</xdr:rowOff>
    </xdr:from>
    <xdr:ext cx="778572" cy="752475"/>
    <xdr:pic>
      <xdr:nvPicPr>
        <xdr:cNvPr id="104" name="103 Imagen" hidden="1">
          <a:extLst>
            <a:ext uri="{FF2B5EF4-FFF2-40B4-BE49-F238E27FC236}">
              <a16:creationId xmlns:a16="http://schemas.microsoft.com/office/drawing/2014/main" xmlns="" id="{00000000-0008-0000-2500-000068000000}"/>
            </a:ext>
          </a:extLst>
        </xdr:cNvPr>
        <xdr:cNvPicPr>
          <a:picLocks noChangeAspect="1"/>
        </xdr:cNvPicPr>
      </xdr:nvPicPr>
      <xdr:blipFill>
        <a:blip xmlns:r="http://schemas.openxmlformats.org/officeDocument/2006/relationships" r:embed="rId4" cstate="print"/>
        <a:stretch>
          <a:fillRect/>
        </a:stretch>
      </xdr:blipFill>
      <xdr:spPr>
        <a:xfrm>
          <a:off x="1828800" y="2066925"/>
          <a:ext cx="778572" cy="752475"/>
        </a:xfrm>
        <a:prstGeom prst="rect">
          <a:avLst/>
        </a:prstGeom>
      </xdr:spPr>
    </xdr:pic>
    <xdr:clientData/>
  </xdr:oneCellAnchor>
  <xdr:oneCellAnchor>
    <xdr:from>
      <xdr:col>0</xdr:col>
      <xdr:colOff>9525</xdr:colOff>
      <xdr:row>13</xdr:row>
      <xdr:rowOff>0</xdr:rowOff>
    </xdr:from>
    <xdr:ext cx="774277" cy="942975"/>
    <xdr:pic>
      <xdr:nvPicPr>
        <xdr:cNvPr id="105" name="104 Imagen" hidden="1">
          <a:extLst>
            <a:ext uri="{FF2B5EF4-FFF2-40B4-BE49-F238E27FC236}">
              <a16:creationId xmlns:a16="http://schemas.microsoft.com/office/drawing/2014/main" xmlns="" id="{00000000-0008-0000-2500-000069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106" name="105 Imagen" hidden="1">
          <a:extLst>
            <a:ext uri="{FF2B5EF4-FFF2-40B4-BE49-F238E27FC236}">
              <a16:creationId xmlns:a16="http://schemas.microsoft.com/office/drawing/2014/main" xmlns="" id="{00000000-0008-0000-2500-00006A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0</xdr:col>
      <xdr:colOff>238125</xdr:colOff>
      <xdr:row>13</xdr:row>
      <xdr:rowOff>0</xdr:rowOff>
    </xdr:from>
    <xdr:ext cx="805905" cy="752475"/>
    <xdr:pic>
      <xdr:nvPicPr>
        <xdr:cNvPr id="107" name="106 Imagen" hidden="1">
          <a:extLst>
            <a:ext uri="{FF2B5EF4-FFF2-40B4-BE49-F238E27FC236}">
              <a16:creationId xmlns:a16="http://schemas.microsoft.com/office/drawing/2014/main" xmlns="" id="{00000000-0008-0000-2500-00006B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oneCellAnchor>
    <xdr:from>
      <xdr:col>1</xdr:col>
      <xdr:colOff>9525</xdr:colOff>
      <xdr:row>14</xdr:row>
      <xdr:rowOff>0</xdr:rowOff>
    </xdr:from>
    <xdr:ext cx="774277" cy="942975"/>
    <xdr:pic>
      <xdr:nvPicPr>
        <xdr:cNvPr id="108" name="107 Imagen" hidden="1">
          <a:extLst>
            <a:ext uri="{FF2B5EF4-FFF2-40B4-BE49-F238E27FC236}">
              <a16:creationId xmlns:a16="http://schemas.microsoft.com/office/drawing/2014/main" xmlns="" id="{00000000-0008-0000-2500-00006C000000}"/>
            </a:ext>
          </a:extLst>
        </xdr:cNvPr>
        <xdr:cNvPicPr>
          <a:picLocks noChangeAspect="1"/>
        </xdr:cNvPicPr>
      </xdr:nvPicPr>
      <xdr:blipFill>
        <a:blip xmlns:r="http://schemas.openxmlformats.org/officeDocument/2006/relationships" r:embed="rId2" cstate="print"/>
        <a:stretch>
          <a:fillRect/>
        </a:stretch>
      </xdr:blipFill>
      <xdr:spPr>
        <a:xfrm>
          <a:off x="9525" y="2447925"/>
          <a:ext cx="774277" cy="942975"/>
        </a:xfrm>
        <a:prstGeom prst="rect">
          <a:avLst/>
        </a:prstGeom>
      </xdr:spPr>
    </xdr:pic>
    <xdr:clientData/>
  </xdr:oneCellAnchor>
  <xdr:oneCellAnchor>
    <xdr:from>
      <xdr:col>1</xdr:col>
      <xdr:colOff>238125</xdr:colOff>
      <xdr:row>14</xdr:row>
      <xdr:rowOff>0</xdr:rowOff>
    </xdr:from>
    <xdr:ext cx="805905" cy="752475"/>
    <xdr:pic>
      <xdr:nvPicPr>
        <xdr:cNvPr id="109" name="108 Imagen" hidden="1">
          <a:extLst>
            <a:ext uri="{FF2B5EF4-FFF2-40B4-BE49-F238E27FC236}">
              <a16:creationId xmlns:a16="http://schemas.microsoft.com/office/drawing/2014/main" xmlns="" id="{00000000-0008-0000-2500-00006D000000}"/>
            </a:ext>
          </a:extLst>
        </xdr:cNvPr>
        <xdr:cNvPicPr>
          <a:picLocks noChangeAspect="1"/>
        </xdr:cNvPicPr>
      </xdr:nvPicPr>
      <xdr:blipFill>
        <a:blip xmlns:r="http://schemas.openxmlformats.org/officeDocument/2006/relationships" r:embed="rId6" cstate="print"/>
        <a:stretch>
          <a:fillRect/>
        </a:stretch>
      </xdr:blipFill>
      <xdr:spPr>
        <a:xfrm>
          <a:off x="238125" y="2447925"/>
          <a:ext cx="805905" cy="752475"/>
        </a:xfrm>
        <a:prstGeom prst="rect">
          <a:avLst/>
        </a:prstGeom>
      </xdr:spPr>
    </xdr:pic>
    <xdr:clientData/>
  </xdr:oneCellAnchor>
  <xdr:oneCellAnchor>
    <xdr:from>
      <xdr:col>0</xdr:col>
      <xdr:colOff>9525</xdr:colOff>
      <xdr:row>13</xdr:row>
      <xdr:rowOff>0</xdr:rowOff>
    </xdr:from>
    <xdr:ext cx="774277" cy="942975"/>
    <xdr:pic>
      <xdr:nvPicPr>
        <xdr:cNvPr id="110" name="109 Imagen" hidden="1">
          <a:extLst>
            <a:ext uri="{FF2B5EF4-FFF2-40B4-BE49-F238E27FC236}">
              <a16:creationId xmlns:a16="http://schemas.microsoft.com/office/drawing/2014/main" xmlns="" id="{00000000-0008-0000-2500-00006E000000}"/>
            </a:ext>
          </a:extLst>
        </xdr:cNvPr>
        <xdr:cNvPicPr>
          <a:picLocks noChangeAspect="1"/>
        </xdr:cNvPicPr>
      </xdr:nvPicPr>
      <xdr:blipFill>
        <a:blip xmlns:r="http://schemas.openxmlformats.org/officeDocument/2006/relationships" r:embed="rId2" cstate="print"/>
        <a:stretch>
          <a:fillRect/>
        </a:stretch>
      </xdr:blipFill>
      <xdr:spPr>
        <a:xfrm>
          <a:off x="1762125" y="2066925"/>
          <a:ext cx="774277" cy="942975"/>
        </a:xfrm>
        <a:prstGeom prst="rect">
          <a:avLst/>
        </a:prstGeom>
      </xdr:spPr>
    </xdr:pic>
    <xdr:clientData/>
  </xdr:oneCellAnchor>
  <xdr:oneCellAnchor>
    <xdr:from>
      <xdr:col>0</xdr:col>
      <xdr:colOff>238125</xdr:colOff>
      <xdr:row>13</xdr:row>
      <xdr:rowOff>0</xdr:rowOff>
    </xdr:from>
    <xdr:ext cx="805905" cy="752475"/>
    <xdr:pic>
      <xdr:nvPicPr>
        <xdr:cNvPr id="111" name="110 Imagen" hidden="1">
          <a:extLst>
            <a:ext uri="{FF2B5EF4-FFF2-40B4-BE49-F238E27FC236}">
              <a16:creationId xmlns:a16="http://schemas.microsoft.com/office/drawing/2014/main" xmlns="" id="{00000000-0008-0000-2500-00006F000000}"/>
            </a:ext>
          </a:extLst>
        </xdr:cNvPr>
        <xdr:cNvPicPr>
          <a:picLocks noChangeAspect="1"/>
        </xdr:cNvPicPr>
      </xdr:nvPicPr>
      <xdr:blipFill>
        <a:blip xmlns:r="http://schemas.openxmlformats.org/officeDocument/2006/relationships" r:embed="rId6" cstate="print"/>
        <a:stretch>
          <a:fillRect/>
        </a:stretch>
      </xdr:blipFill>
      <xdr:spPr>
        <a:xfrm>
          <a:off x="1990725" y="2066925"/>
          <a:ext cx="805905" cy="752475"/>
        </a:xfrm>
        <a:prstGeom prst="rect">
          <a:avLst/>
        </a:prstGeom>
      </xdr:spPr>
    </xdr:pic>
    <xdr:clientData/>
  </xdr:oneCellAnchor>
  <xdr:twoCellAnchor editAs="oneCell">
    <xdr:from>
      <xdr:col>6</xdr:col>
      <xdr:colOff>689060</xdr:colOff>
      <xdr:row>2</xdr:row>
      <xdr:rowOff>86150</xdr:rowOff>
    </xdr:from>
    <xdr:to>
      <xdr:col>16</xdr:col>
      <xdr:colOff>612833</xdr:colOff>
      <xdr:row>24</xdr:row>
      <xdr:rowOff>136609</xdr:rowOff>
    </xdr:to>
    <xdr:pic>
      <xdr:nvPicPr>
        <xdr:cNvPr id="112" name="111 Imagen">
          <a:extLst>
            <a:ext uri="{FF2B5EF4-FFF2-40B4-BE49-F238E27FC236}">
              <a16:creationId xmlns:a16="http://schemas.microsoft.com/office/drawing/2014/main" xmlns="" id="{00000000-0008-0000-2500-000070000000}"/>
            </a:ext>
          </a:extLst>
        </xdr:cNvPr>
        <xdr:cNvPicPr>
          <a:picLocks noChangeAspect="1"/>
        </xdr:cNvPicPr>
      </xdr:nvPicPr>
      <xdr:blipFill>
        <a:blip xmlns:r="http://schemas.openxmlformats.org/officeDocument/2006/relationships" r:embed="rId8" cstate="print"/>
        <a:stretch>
          <a:fillRect/>
        </a:stretch>
      </xdr:blipFill>
      <xdr:spPr>
        <a:xfrm>
          <a:off x="5348587" y="1081555"/>
          <a:ext cx="8161611" cy="5147622"/>
        </a:xfrm>
        <a:prstGeom prst="rect">
          <a:avLst/>
        </a:prstGeom>
      </xdr:spPr>
    </xdr:pic>
    <xdr:clientData/>
  </xdr:twoCellAnchor>
  <xdr:twoCellAnchor editAs="oneCell">
    <xdr:from>
      <xdr:col>9</xdr:col>
      <xdr:colOff>271655</xdr:colOff>
      <xdr:row>25</xdr:row>
      <xdr:rowOff>29771</xdr:rowOff>
    </xdr:from>
    <xdr:to>
      <xdr:col>20</xdr:col>
      <xdr:colOff>16744</xdr:colOff>
      <xdr:row>42</xdr:row>
      <xdr:rowOff>174368</xdr:rowOff>
    </xdr:to>
    <xdr:pic>
      <xdr:nvPicPr>
        <xdr:cNvPr id="114" name="113 Imagen">
          <a:extLst>
            <a:ext uri="{FF2B5EF4-FFF2-40B4-BE49-F238E27FC236}">
              <a16:creationId xmlns:a16="http://schemas.microsoft.com/office/drawing/2014/main" xmlns="" id="{00000000-0008-0000-2500-000072000000}"/>
            </a:ext>
          </a:extLst>
        </xdr:cNvPr>
        <xdr:cNvPicPr>
          <a:picLocks noChangeAspect="1"/>
        </xdr:cNvPicPr>
      </xdr:nvPicPr>
      <xdr:blipFill>
        <a:blip xmlns:r="http://schemas.openxmlformats.org/officeDocument/2006/relationships" r:embed="rId9" cstate="print"/>
        <a:stretch>
          <a:fillRect/>
        </a:stretch>
      </xdr:blipFill>
      <xdr:spPr>
        <a:xfrm>
          <a:off x="7402533" y="6354028"/>
          <a:ext cx="7708333" cy="4083313"/>
        </a:xfrm>
        <a:prstGeom prst="rect">
          <a:avLst/>
        </a:prstGeom>
      </xdr:spPr>
    </xdr:pic>
    <xdr:clientData/>
  </xdr:twoCellAnchor>
  <xdr:twoCellAnchor editAs="oneCell">
    <xdr:from>
      <xdr:col>0</xdr:col>
      <xdr:colOff>368986</xdr:colOff>
      <xdr:row>25</xdr:row>
      <xdr:rowOff>98868</xdr:rowOff>
    </xdr:from>
    <xdr:to>
      <xdr:col>8</xdr:col>
      <xdr:colOff>291756</xdr:colOff>
      <xdr:row>41</xdr:row>
      <xdr:rowOff>21234</xdr:rowOff>
    </xdr:to>
    <xdr:pic>
      <xdr:nvPicPr>
        <xdr:cNvPr id="115" name="114 Imagen">
          <a:extLst>
            <a:ext uri="{FF2B5EF4-FFF2-40B4-BE49-F238E27FC236}">
              <a16:creationId xmlns:a16="http://schemas.microsoft.com/office/drawing/2014/main" xmlns="" id="{00000000-0008-0000-2500-000073000000}"/>
            </a:ext>
          </a:extLst>
        </xdr:cNvPr>
        <xdr:cNvPicPr>
          <a:picLocks noChangeAspect="1"/>
        </xdr:cNvPicPr>
      </xdr:nvPicPr>
      <xdr:blipFill>
        <a:blip xmlns:r="http://schemas.openxmlformats.org/officeDocument/2006/relationships" r:embed="rId10" cstate="print"/>
        <a:stretch>
          <a:fillRect/>
        </a:stretch>
      </xdr:blipFill>
      <xdr:spPr>
        <a:xfrm>
          <a:off x="368986" y="6423125"/>
          <a:ext cx="6229865" cy="3629393"/>
        </a:xfrm>
        <a:prstGeom prst="rect">
          <a:avLst/>
        </a:prstGeom>
      </xdr:spPr>
    </xdr:pic>
    <xdr:clientData/>
  </xdr:twoCellAnchor>
  <xdr:twoCellAnchor editAs="oneCell">
    <xdr:from>
      <xdr:col>0</xdr:col>
      <xdr:colOff>0</xdr:colOff>
      <xdr:row>0</xdr:row>
      <xdr:rowOff>0</xdr:rowOff>
    </xdr:from>
    <xdr:to>
      <xdr:col>3</xdr:col>
      <xdr:colOff>596900</xdr:colOff>
      <xdr:row>1</xdr:row>
      <xdr:rowOff>319657</xdr:rowOff>
    </xdr:to>
    <xdr:pic>
      <xdr:nvPicPr>
        <xdr:cNvPr id="113" name="Imagen 112">
          <a:extLst>
            <a:ext uri="{FF2B5EF4-FFF2-40B4-BE49-F238E27FC236}">
              <a16:creationId xmlns:a16="http://schemas.microsoft.com/office/drawing/2014/main" xmlns="" id="{08DAAFAA-F0BB-4FB4-8DDD-081CA5DC290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oneCellAnchor>
    <xdr:from>
      <xdr:col>1</xdr:col>
      <xdr:colOff>28575</xdr:colOff>
      <xdr:row>14</xdr:row>
      <xdr:rowOff>9525</xdr:rowOff>
    </xdr:from>
    <xdr:ext cx="776506" cy="1057275"/>
    <xdr:pic>
      <xdr:nvPicPr>
        <xdr:cNvPr id="2" name="2 Imagen" hidden="1">
          <a:extLst>
            <a:ext uri="{FF2B5EF4-FFF2-40B4-BE49-F238E27FC236}">
              <a16:creationId xmlns:a16="http://schemas.microsoft.com/office/drawing/2014/main" xmlns="" id="{760EB9B9-7D7B-4801-8183-A8E720E4BD1A}"/>
            </a:ext>
          </a:extLst>
        </xdr:cNvPr>
        <xdr:cNvPicPr>
          <a:picLocks noChangeAspect="1"/>
        </xdr:cNvPicPr>
      </xdr:nvPicPr>
      <xdr:blipFill>
        <a:blip xmlns:r="http://schemas.openxmlformats.org/officeDocument/2006/relationships" r:embed="rId1" cstate="print"/>
        <a:stretch>
          <a:fillRect/>
        </a:stretch>
      </xdr:blipFill>
      <xdr:spPr>
        <a:xfrm>
          <a:off x="854075" y="3743325"/>
          <a:ext cx="776506" cy="1057275"/>
        </a:xfrm>
        <a:prstGeom prst="rect">
          <a:avLst/>
        </a:prstGeom>
      </xdr:spPr>
    </xdr:pic>
    <xdr:clientData/>
  </xdr:oneCellAnchor>
  <xdr:oneCellAnchor>
    <xdr:from>
      <xdr:col>1</xdr:col>
      <xdr:colOff>9525</xdr:colOff>
      <xdr:row>13</xdr:row>
      <xdr:rowOff>0</xdr:rowOff>
    </xdr:from>
    <xdr:ext cx="774277" cy="942975"/>
    <xdr:pic>
      <xdr:nvPicPr>
        <xdr:cNvPr id="3" name="3 Imagen" hidden="1">
          <a:extLst>
            <a:ext uri="{FF2B5EF4-FFF2-40B4-BE49-F238E27FC236}">
              <a16:creationId xmlns:a16="http://schemas.microsoft.com/office/drawing/2014/main" xmlns="" id="{BC32E7F3-AD4D-45C6-9D31-1D207F70B7C2}"/>
            </a:ext>
          </a:extLst>
        </xdr:cNvPr>
        <xdr:cNvPicPr>
          <a:picLocks noChangeAspect="1"/>
        </xdr:cNvPicPr>
      </xdr:nvPicPr>
      <xdr:blipFill>
        <a:blip xmlns:r="http://schemas.openxmlformats.org/officeDocument/2006/relationships" r:embed="rId2" cstate="print"/>
        <a:stretch>
          <a:fillRect/>
        </a:stretch>
      </xdr:blipFill>
      <xdr:spPr>
        <a:xfrm>
          <a:off x="835025" y="3505200"/>
          <a:ext cx="774277" cy="942975"/>
        </a:xfrm>
        <a:prstGeom prst="rect">
          <a:avLst/>
        </a:prstGeom>
      </xdr:spPr>
    </xdr:pic>
    <xdr:clientData/>
  </xdr:oneCellAnchor>
  <xdr:oneCellAnchor>
    <xdr:from>
      <xdr:col>2</xdr:col>
      <xdr:colOff>19050</xdr:colOff>
      <xdr:row>13</xdr:row>
      <xdr:rowOff>1</xdr:rowOff>
    </xdr:from>
    <xdr:ext cx="779826" cy="923924"/>
    <xdr:pic>
      <xdr:nvPicPr>
        <xdr:cNvPr id="4" name="4 Imagen" hidden="1">
          <a:extLst>
            <a:ext uri="{FF2B5EF4-FFF2-40B4-BE49-F238E27FC236}">
              <a16:creationId xmlns:a16="http://schemas.microsoft.com/office/drawing/2014/main" xmlns="" id="{27D97EDF-F183-48B5-8923-C009CCF96B4C}"/>
            </a:ext>
          </a:extLst>
        </xdr:cNvPr>
        <xdr:cNvPicPr>
          <a:picLocks noChangeAspect="1"/>
        </xdr:cNvPicPr>
      </xdr:nvPicPr>
      <xdr:blipFill>
        <a:blip xmlns:r="http://schemas.openxmlformats.org/officeDocument/2006/relationships" r:embed="rId3" cstate="print"/>
        <a:stretch>
          <a:fillRect/>
        </a:stretch>
      </xdr:blipFill>
      <xdr:spPr>
        <a:xfrm>
          <a:off x="1670050" y="3505201"/>
          <a:ext cx="779826" cy="923924"/>
        </a:xfrm>
        <a:prstGeom prst="rect">
          <a:avLst/>
        </a:prstGeom>
      </xdr:spPr>
    </xdr:pic>
    <xdr:clientData/>
  </xdr:oneCellAnchor>
  <xdr:oneCellAnchor>
    <xdr:from>
      <xdr:col>1</xdr:col>
      <xdr:colOff>76200</xdr:colOff>
      <xdr:row>13</xdr:row>
      <xdr:rowOff>161925</xdr:rowOff>
    </xdr:from>
    <xdr:ext cx="778572" cy="752475"/>
    <xdr:pic>
      <xdr:nvPicPr>
        <xdr:cNvPr id="5" name="5 Imagen" hidden="1">
          <a:extLst>
            <a:ext uri="{FF2B5EF4-FFF2-40B4-BE49-F238E27FC236}">
              <a16:creationId xmlns:a16="http://schemas.microsoft.com/office/drawing/2014/main" xmlns="" id="{B1F85852-7A9D-4301-BE1E-82A0A0FA4BE1}"/>
            </a:ext>
          </a:extLst>
        </xdr:cNvPr>
        <xdr:cNvPicPr>
          <a:picLocks noChangeAspect="1"/>
        </xdr:cNvPicPr>
      </xdr:nvPicPr>
      <xdr:blipFill>
        <a:blip xmlns:r="http://schemas.openxmlformats.org/officeDocument/2006/relationships" r:embed="rId4" cstate="print"/>
        <a:stretch>
          <a:fillRect/>
        </a:stretch>
      </xdr:blipFill>
      <xdr:spPr>
        <a:xfrm>
          <a:off x="901700" y="3667125"/>
          <a:ext cx="778572" cy="752475"/>
        </a:xfrm>
        <a:prstGeom prst="rect">
          <a:avLst/>
        </a:prstGeom>
      </xdr:spPr>
    </xdr:pic>
    <xdr:clientData/>
  </xdr:oneCellAnchor>
  <xdr:oneCellAnchor>
    <xdr:from>
      <xdr:col>0</xdr:col>
      <xdr:colOff>142876</xdr:colOff>
      <xdr:row>6</xdr:row>
      <xdr:rowOff>171449</xdr:rowOff>
    </xdr:from>
    <xdr:ext cx="877302" cy="714375"/>
    <xdr:pic>
      <xdr:nvPicPr>
        <xdr:cNvPr id="6" name="6 Imagen" hidden="1">
          <a:extLst>
            <a:ext uri="{FF2B5EF4-FFF2-40B4-BE49-F238E27FC236}">
              <a16:creationId xmlns:a16="http://schemas.microsoft.com/office/drawing/2014/main" xmlns="" id="{70EE41E6-7149-48AC-9E06-D95D435D3372}"/>
            </a:ext>
          </a:extLst>
        </xdr:cNvPr>
        <xdr:cNvPicPr>
          <a:picLocks noChangeAspect="1"/>
        </xdr:cNvPicPr>
      </xdr:nvPicPr>
      <xdr:blipFill>
        <a:blip xmlns:r="http://schemas.openxmlformats.org/officeDocument/2006/relationships" r:embed="rId5" cstate="print"/>
        <a:stretch>
          <a:fillRect/>
        </a:stretch>
      </xdr:blipFill>
      <xdr:spPr>
        <a:xfrm>
          <a:off x="142876" y="2076449"/>
          <a:ext cx="877302" cy="714375"/>
        </a:xfrm>
        <a:prstGeom prst="rect">
          <a:avLst/>
        </a:prstGeom>
      </xdr:spPr>
    </xdr:pic>
    <xdr:clientData/>
  </xdr:oneCellAnchor>
  <xdr:oneCellAnchor>
    <xdr:from>
      <xdr:col>1</xdr:col>
      <xdr:colOff>238125</xdr:colOff>
      <xdr:row>13</xdr:row>
      <xdr:rowOff>0</xdr:rowOff>
    </xdr:from>
    <xdr:ext cx="805905" cy="752475"/>
    <xdr:pic>
      <xdr:nvPicPr>
        <xdr:cNvPr id="7" name="7 Imagen" hidden="1">
          <a:extLst>
            <a:ext uri="{FF2B5EF4-FFF2-40B4-BE49-F238E27FC236}">
              <a16:creationId xmlns:a16="http://schemas.microsoft.com/office/drawing/2014/main" xmlns="" id="{7C62545C-28A7-40A1-A433-E168B65C1920}"/>
            </a:ext>
          </a:extLst>
        </xdr:cNvPr>
        <xdr:cNvPicPr>
          <a:picLocks noChangeAspect="1"/>
        </xdr:cNvPicPr>
      </xdr:nvPicPr>
      <xdr:blipFill>
        <a:blip xmlns:r="http://schemas.openxmlformats.org/officeDocument/2006/relationships" r:embed="rId6" cstate="print"/>
        <a:stretch>
          <a:fillRect/>
        </a:stretch>
      </xdr:blipFill>
      <xdr:spPr>
        <a:xfrm>
          <a:off x="1063625" y="3505200"/>
          <a:ext cx="805905" cy="752475"/>
        </a:xfrm>
        <a:prstGeom prst="rect">
          <a:avLst/>
        </a:prstGeom>
      </xdr:spPr>
    </xdr:pic>
    <xdr:clientData/>
  </xdr:oneCellAnchor>
  <xdr:oneCellAnchor>
    <xdr:from>
      <xdr:col>0</xdr:col>
      <xdr:colOff>0</xdr:colOff>
      <xdr:row>13</xdr:row>
      <xdr:rowOff>9525</xdr:rowOff>
    </xdr:from>
    <xdr:ext cx="767886" cy="666750"/>
    <xdr:pic>
      <xdr:nvPicPr>
        <xdr:cNvPr id="8" name="8 Imagen" hidden="1">
          <a:extLst>
            <a:ext uri="{FF2B5EF4-FFF2-40B4-BE49-F238E27FC236}">
              <a16:creationId xmlns:a16="http://schemas.microsoft.com/office/drawing/2014/main" xmlns="" id="{C79447DC-4C91-4444-8D11-3A58EB2FF5AB}"/>
            </a:ext>
          </a:extLst>
        </xdr:cNvPr>
        <xdr:cNvPicPr>
          <a:picLocks noChangeAspect="1"/>
        </xdr:cNvPicPr>
      </xdr:nvPicPr>
      <xdr:blipFill>
        <a:blip xmlns:r="http://schemas.openxmlformats.org/officeDocument/2006/relationships" r:embed="rId7" cstate="print"/>
        <a:stretch>
          <a:fillRect/>
        </a:stretch>
      </xdr:blipFill>
      <xdr:spPr>
        <a:xfrm>
          <a:off x="0" y="3514725"/>
          <a:ext cx="767886" cy="666750"/>
        </a:xfrm>
        <a:prstGeom prst="rect">
          <a:avLst/>
        </a:prstGeom>
      </xdr:spPr>
    </xdr:pic>
    <xdr:clientData/>
  </xdr:oneCellAnchor>
  <xdr:oneCellAnchor>
    <xdr:from>
      <xdr:col>2</xdr:col>
      <xdr:colOff>28575</xdr:colOff>
      <xdr:row>13</xdr:row>
      <xdr:rowOff>9525</xdr:rowOff>
    </xdr:from>
    <xdr:ext cx="776506" cy="1057275"/>
    <xdr:pic>
      <xdr:nvPicPr>
        <xdr:cNvPr id="9" name="9 Imagen" hidden="1">
          <a:extLst>
            <a:ext uri="{FF2B5EF4-FFF2-40B4-BE49-F238E27FC236}">
              <a16:creationId xmlns:a16="http://schemas.microsoft.com/office/drawing/2014/main" xmlns="" id="{3ADBAEEE-8D11-419C-8D6C-545625186D63}"/>
            </a:ext>
          </a:extLst>
        </xdr:cNvPr>
        <xdr:cNvPicPr>
          <a:picLocks noChangeAspect="1"/>
        </xdr:cNvPicPr>
      </xdr:nvPicPr>
      <xdr:blipFill>
        <a:blip xmlns:r="http://schemas.openxmlformats.org/officeDocument/2006/relationships" r:embed="rId1" cstate="print"/>
        <a:stretch>
          <a:fillRect/>
        </a:stretch>
      </xdr:blipFill>
      <xdr:spPr>
        <a:xfrm>
          <a:off x="1679575" y="3514725"/>
          <a:ext cx="776506" cy="1057275"/>
        </a:xfrm>
        <a:prstGeom prst="rect">
          <a:avLst/>
        </a:prstGeom>
      </xdr:spPr>
    </xdr:pic>
    <xdr:clientData/>
  </xdr:oneCellAnchor>
  <xdr:oneCellAnchor>
    <xdr:from>
      <xdr:col>2</xdr:col>
      <xdr:colOff>9525</xdr:colOff>
      <xdr:row>6</xdr:row>
      <xdr:rowOff>0</xdr:rowOff>
    </xdr:from>
    <xdr:ext cx="774277" cy="942975"/>
    <xdr:pic>
      <xdr:nvPicPr>
        <xdr:cNvPr id="10" name="10 Imagen" hidden="1">
          <a:extLst>
            <a:ext uri="{FF2B5EF4-FFF2-40B4-BE49-F238E27FC236}">
              <a16:creationId xmlns:a16="http://schemas.microsoft.com/office/drawing/2014/main" xmlns="" id="{D08845B9-00C2-4D31-B2FF-C131EEF8BB1A}"/>
            </a:ext>
          </a:extLst>
        </xdr:cNvPr>
        <xdr:cNvPicPr>
          <a:picLocks noChangeAspect="1"/>
        </xdr:cNvPicPr>
      </xdr:nvPicPr>
      <xdr:blipFill>
        <a:blip xmlns:r="http://schemas.openxmlformats.org/officeDocument/2006/relationships" r:embed="rId2" cstate="print"/>
        <a:stretch>
          <a:fillRect/>
        </a:stretch>
      </xdr:blipFill>
      <xdr:spPr>
        <a:xfrm>
          <a:off x="1660525" y="1905000"/>
          <a:ext cx="774277" cy="942975"/>
        </a:xfrm>
        <a:prstGeom prst="rect">
          <a:avLst/>
        </a:prstGeom>
      </xdr:spPr>
    </xdr:pic>
    <xdr:clientData/>
  </xdr:oneCellAnchor>
  <xdr:oneCellAnchor>
    <xdr:from>
      <xdr:col>1</xdr:col>
      <xdr:colOff>238125</xdr:colOff>
      <xdr:row>6</xdr:row>
      <xdr:rowOff>0</xdr:rowOff>
    </xdr:from>
    <xdr:ext cx="805905" cy="752475"/>
    <xdr:pic>
      <xdr:nvPicPr>
        <xdr:cNvPr id="11" name="11 Imagen" hidden="1">
          <a:extLst>
            <a:ext uri="{FF2B5EF4-FFF2-40B4-BE49-F238E27FC236}">
              <a16:creationId xmlns:a16="http://schemas.microsoft.com/office/drawing/2014/main" xmlns="" id="{AAC09104-2B81-43E2-8A9C-26D434F9571A}"/>
            </a:ext>
          </a:extLst>
        </xdr:cNvPr>
        <xdr:cNvPicPr>
          <a:picLocks noChangeAspect="1"/>
        </xdr:cNvPicPr>
      </xdr:nvPicPr>
      <xdr:blipFill>
        <a:blip xmlns:r="http://schemas.openxmlformats.org/officeDocument/2006/relationships" r:embed="rId6" cstate="print"/>
        <a:stretch>
          <a:fillRect/>
        </a:stretch>
      </xdr:blipFill>
      <xdr:spPr>
        <a:xfrm>
          <a:off x="1889125" y="1905000"/>
          <a:ext cx="805905" cy="752475"/>
        </a:xfrm>
        <a:prstGeom prst="rect">
          <a:avLst/>
        </a:prstGeom>
      </xdr:spPr>
    </xdr:pic>
    <xdr:clientData/>
  </xdr:oneCellAnchor>
  <xdr:oneCellAnchor>
    <xdr:from>
      <xdr:col>1</xdr:col>
      <xdr:colOff>76200</xdr:colOff>
      <xdr:row>14</xdr:row>
      <xdr:rowOff>0</xdr:rowOff>
    </xdr:from>
    <xdr:ext cx="778572" cy="752475"/>
    <xdr:pic>
      <xdr:nvPicPr>
        <xdr:cNvPr id="12" name="12 Imagen" hidden="1">
          <a:extLst>
            <a:ext uri="{FF2B5EF4-FFF2-40B4-BE49-F238E27FC236}">
              <a16:creationId xmlns:a16="http://schemas.microsoft.com/office/drawing/2014/main" xmlns="" id="{5F046D51-7170-441A-81EB-BFECBE8A514C}"/>
            </a:ext>
          </a:extLst>
        </xdr:cNvPr>
        <xdr:cNvPicPr>
          <a:picLocks noChangeAspect="1"/>
        </xdr:cNvPicPr>
      </xdr:nvPicPr>
      <xdr:blipFill>
        <a:blip xmlns:r="http://schemas.openxmlformats.org/officeDocument/2006/relationships" r:embed="rId4" cstate="print"/>
        <a:stretch>
          <a:fillRect/>
        </a:stretch>
      </xdr:blipFill>
      <xdr:spPr>
        <a:xfrm>
          <a:off x="901700" y="3733800"/>
          <a:ext cx="778572" cy="752475"/>
        </a:xfrm>
        <a:prstGeom prst="rect">
          <a:avLst/>
        </a:prstGeom>
      </xdr:spPr>
    </xdr:pic>
    <xdr:clientData/>
  </xdr:oneCellAnchor>
  <xdr:oneCellAnchor>
    <xdr:from>
      <xdr:col>1</xdr:col>
      <xdr:colOff>238125</xdr:colOff>
      <xdr:row>14</xdr:row>
      <xdr:rowOff>0</xdr:rowOff>
    </xdr:from>
    <xdr:ext cx="805905" cy="752475"/>
    <xdr:pic>
      <xdr:nvPicPr>
        <xdr:cNvPr id="13" name="13 Imagen" hidden="1">
          <a:extLst>
            <a:ext uri="{FF2B5EF4-FFF2-40B4-BE49-F238E27FC236}">
              <a16:creationId xmlns:a16="http://schemas.microsoft.com/office/drawing/2014/main" xmlns="" id="{D6472B80-DEBB-4DB9-86B9-18947EF51DE7}"/>
            </a:ext>
          </a:extLst>
        </xdr:cNvPr>
        <xdr:cNvPicPr>
          <a:picLocks noChangeAspect="1"/>
        </xdr:cNvPicPr>
      </xdr:nvPicPr>
      <xdr:blipFill>
        <a:blip xmlns:r="http://schemas.openxmlformats.org/officeDocument/2006/relationships" r:embed="rId6" cstate="print"/>
        <a:stretch>
          <a:fillRect/>
        </a:stretch>
      </xdr:blipFill>
      <xdr:spPr>
        <a:xfrm>
          <a:off x="1063625" y="3733800"/>
          <a:ext cx="805905" cy="752475"/>
        </a:xfrm>
        <a:prstGeom prst="rect">
          <a:avLst/>
        </a:prstGeom>
      </xdr:spPr>
    </xdr:pic>
    <xdr:clientData/>
  </xdr:oneCellAnchor>
  <xdr:oneCellAnchor>
    <xdr:from>
      <xdr:col>2</xdr:col>
      <xdr:colOff>238125</xdr:colOff>
      <xdr:row>13</xdr:row>
      <xdr:rowOff>0</xdr:rowOff>
    </xdr:from>
    <xdr:ext cx="805905" cy="752475"/>
    <xdr:pic>
      <xdr:nvPicPr>
        <xdr:cNvPr id="14" name="14 Imagen" hidden="1">
          <a:extLst>
            <a:ext uri="{FF2B5EF4-FFF2-40B4-BE49-F238E27FC236}">
              <a16:creationId xmlns:a16="http://schemas.microsoft.com/office/drawing/2014/main" xmlns="" id="{8A707A14-98A8-4300-A5EB-46702CD96E7E}"/>
            </a:ext>
          </a:extLst>
        </xdr:cNvPr>
        <xdr:cNvPicPr>
          <a:picLocks noChangeAspect="1"/>
        </xdr:cNvPicPr>
      </xdr:nvPicPr>
      <xdr:blipFill>
        <a:blip xmlns:r="http://schemas.openxmlformats.org/officeDocument/2006/relationships" r:embed="rId6" cstate="print"/>
        <a:stretch>
          <a:fillRect/>
        </a:stretch>
      </xdr:blipFill>
      <xdr:spPr>
        <a:xfrm>
          <a:off x="1889125" y="3505200"/>
          <a:ext cx="805905" cy="752475"/>
        </a:xfrm>
        <a:prstGeom prst="rect">
          <a:avLst/>
        </a:prstGeom>
      </xdr:spPr>
    </xdr:pic>
    <xdr:clientData/>
  </xdr:oneCellAnchor>
  <xdr:oneCellAnchor>
    <xdr:from>
      <xdr:col>1</xdr:col>
      <xdr:colOff>238125</xdr:colOff>
      <xdr:row>14</xdr:row>
      <xdr:rowOff>0</xdr:rowOff>
    </xdr:from>
    <xdr:ext cx="805905" cy="752475"/>
    <xdr:pic>
      <xdr:nvPicPr>
        <xdr:cNvPr id="15" name="15 Imagen" hidden="1">
          <a:extLst>
            <a:ext uri="{FF2B5EF4-FFF2-40B4-BE49-F238E27FC236}">
              <a16:creationId xmlns:a16="http://schemas.microsoft.com/office/drawing/2014/main" xmlns="" id="{7A9A97F7-E771-44A7-AA12-828FF3D4001B}"/>
            </a:ext>
          </a:extLst>
        </xdr:cNvPr>
        <xdr:cNvPicPr>
          <a:picLocks noChangeAspect="1"/>
        </xdr:cNvPicPr>
      </xdr:nvPicPr>
      <xdr:blipFill>
        <a:blip xmlns:r="http://schemas.openxmlformats.org/officeDocument/2006/relationships" r:embed="rId6" cstate="print"/>
        <a:stretch>
          <a:fillRect/>
        </a:stretch>
      </xdr:blipFill>
      <xdr:spPr>
        <a:xfrm>
          <a:off x="1063625" y="3733800"/>
          <a:ext cx="805905" cy="752475"/>
        </a:xfrm>
        <a:prstGeom prst="rect">
          <a:avLst/>
        </a:prstGeom>
      </xdr:spPr>
    </xdr:pic>
    <xdr:clientData/>
  </xdr:oneCellAnchor>
  <xdr:oneCellAnchor>
    <xdr:from>
      <xdr:col>2</xdr:col>
      <xdr:colOff>76200</xdr:colOff>
      <xdr:row>13</xdr:row>
      <xdr:rowOff>0</xdr:rowOff>
    </xdr:from>
    <xdr:ext cx="778572" cy="752475"/>
    <xdr:pic>
      <xdr:nvPicPr>
        <xdr:cNvPr id="16" name="16 Imagen" hidden="1">
          <a:extLst>
            <a:ext uri="{FF2B5EF4-FFF2-40B4-BE49-F238E27FC236}">
              <a16:creationId xmlns:a16="http://schemas.microsoft.com/office/drawing/2014/main" xmlns="" id="{65B29708-3F42-4DD4-894B-C72FB9166C4B}"/>
            </a:ext>
          </a:extLst>
        </xdr:cNvPr>
        <xdr:cNvPicPr>
          <a:picLocks noChangeAspect="1"/>
        </xdr:cNvPicPr>
      </xdr:nvPicPr>
      <xdr:blipFill>
        <a:blip xmlns:r="http://schemas.openxmlformats.org/officeDocument/2006/relationships" r:embed="rId4" cstate="print"/>
        <a:stretch>
          <a:fillRect/>
        </a:stretch>
      </xdr:blipFill>
      <xdr:spPr>
        <a:xfrm>
          <a:off x="1727200" y="3505200"/>
          <a:ext cx="778572" cy="752475"/>
        </a:xfrm>
        <a:prstGeom prst="rect">
          <a:avLst/>
        </a:prstGeom>
      </xdr:spPr>
    </xdr:pic>
    <xdr:clientData/>
  </xdr:oneCellAnchor>
  <xdr:oneCellAnchor>
    <xdr:from>
      <xdr:col>2</xdr:col>
      <xdr:colOff>238125</xdr:colOff>
      <xdr:row>13</xdr:row>
      <xdr:rowOff>0</xdr:rowOff>
    </xdr:from>
    <xdr:ext cx="805905" cy="752475"/>
    <xdr:pic>
      <xdr:nvPicPr>
        <xdr:cNvPr id="17" name="17 Imagen" hidden="1">
          <a:extLst>
            <a:ext uri="{FF2B5EF4-FFF2-40B4-BE49-F238E27FC236}">
              <a16:creationId xmlns:a16="http://schemas.microsoft.com/office/drawing/2014/main" xmlns="" id="{FEC1C0C2-5AA3-4A80-B2FD-D94CD4945AA4}"/>
            </a:ext>
          </a:extLst>
        </xdr:cNvPr>
        <xdr:cNvPicPr>
          <a:picLocks noChangeAspect="1"/>
        </xdr:cNvPicPr>
      </xdr:nvPicPr>
      <xdr:blipFill>
        <a:blip xmlns:r="http://schemas.openxmlformats.org/officeDocument/2006/relationships" r:embed="rId6" cstate="print"/>
        <a:stretch>
          <a:fillRect/>
        </a:stretch>
      </xdr:blipFill>
      <xdr:spPr>
        <a:xfrm>
          <a:off x="1889125" y="3505200"/>
          <a:ext cx="805905" cy="752475"/>
        </a:xfrm>
        <a:prstGeom prst="rect">
          <a:avLst/>
        </a:prstGeom>
      </xdr:spPr>
    </xdr:pic>
    <xdr:clientData/>
  </xdr:oneCellAnchor>
  <xdr:oneCellAnchor>
    <xdr:from>
      <xdr:col>2</xdr:col>
      <xdr:colOff>238125</xdr:colOff>
      <xdr:row>13</xdr:row>
      <xdr:rowOff>0</xdr:rowOff>
    </xdr:from>
    <xdr:ext cx="805905" cy="752475"/>
    <xdr:pic>
      <xdr:nvPicPr>
        <xdr:cNvPr id="18" name="18 Imagen" hidden="1">
          <a:extLst>
            <a:ext uri="{FF2B5EF4-FFF2-40B4-BE49-F238E27FC236}">
              <a16:creationId xmlns:a16="http://schemas.microsoft.com/office/drawing/2014/main" xmlns="" id="{BFC963E8-A394-4B4C-82CB-238CEAAF3416}"/>
            </a:ext>
          </a:extLst>
        </xdr:cNvPr>
        <xdr:cNvPicPr>
          <a:picLocks noChangeAspect="1"/>
        </xdr:cNvPicPr>
      </xdr:nvPicPr>
      <xdr:blipFill>
        <a:blip xmlns:r="http://schemas.openxmlformats.org/officeDocument/2006/relationships" r:embed="rId6" cstate="print"/>
        <a:stretch>
          <a:fillRect/>
        </a:stretch>
      </xdr:blipFill>
      <xdr:spPr>
        <a:xfrm>
          <a:off x="1889125" y="3505200"/>
          <a:ext cx="805905" cy="752475"/>
        </a:xfrm>
        <a:prstGeom prst="rect">
          <a:avLst/>
        </a:prstGeom>
      </xdr:spPr>
    </xdr:pic>
    <xdr:clientData/>
  </xdr:oneCellAnchor>
  <xdr:oneCellAnchor>
    <xdr:from>
      <xdr:col>3</xdr:col>
      <xdr:colOff>28575</xdr:colOff>
      <xdr:row>14</xdr:row>
      <xdr:rowOff>9525</xdr:rowOff>
    </xdr:from>
    <xdr:ext cx="776506" cy="1057275"/>
    <xdr:pic>
      <xdr:nvPicPr>
        <xdr:cNvPr id="19" name="23 Imagen" hidden="1">
          <a:extLst>
            <a:ext uri="{FF2B5EF4-FFF2-40B4-BE49-F238E27FC236}">
              <a16:creationId xmlns:a16="http://schemas.microsoft.com/office/drawing/2014/main" xmlns="" id="{846238ED-2C97-4E87-9042-5E17A3E7E682}"/>
            </a:ext>
          </a:extLst>
        </xdr:cNvPr>
        <xdr:cNvPicPr>
          <a:picLocks noChangeAspect="1"/>
        </xdr:cNvPicPr>
      </xdr:nvPicPr>
      <xdr:blipFill>
        <a:blip xmlns:r="http://schemas.openxmlformats.org/officeDocument/2006/relationships" r:embed="rId1" cstate="print"/>
        <a:stretch>
          <a:fillRect/>
        </a:stretch>
      </xdr:blipFill>
      <xdr:spPr>
        <a:xfrm>
          <a:off x="2505075" y="3743325"/>
          <a:ext cx="776506" cy="1057275"/>
        </a:xfrm>
        <a:prstGeom prst="rect">
          <a:avLst/>
        </a:prstGeom>
      </xdr:spPr>
    </xdr:pic>
    <xdr:clientData/>
  </xdr:oneCellAnchor>
  <xdr:oneCellAnchor>
    <xdr:from>
      <xdr:col>0</xdr:col>
      <xdr:colOff>9525</xdr:colOff>
      <xdr:row>5</xdr:row>
      <xdr:rowOff>0</xdr:rowOff>
    </xdr:from>
    <xdr:ext cx="774277" cy="942975"/>
    <xdr:pic>
      <xdr:nvPicPr>
        <xdr:cNvPr id="20" name="24 Imagen" hidden="1">
          <a:extLst>
            <a:ext uri="{FF2B5EF4-FFF2-40B4-BE49-F238E27FC236}">
              <a16:creationId xmlns:a16="http://schemas.microsoft.com/office/drawing/2014/main" xmlns="" id="{AE550383-A2A4-4EB3-90DF-D59A30A309B0}"/>
            </a:ext>
          </a:extLst>
        </xdr:cNvPr>
        <xdr:cNvPicPr>
          <a:picLocks noChangeAspect="1"/>
        </xdr:cNvPicPr>
      </xdr:nvPicPr>
      <xdr:blipFill>
        <a:blip xmlns:r="http://schemas.openxmlformats.org/officeDocument/2006/relationships" r:embed="rId2" cstate="print"/>
        <a:stretch>
          <a:fillRect/>
        </a:stretch>
      </xdr:blipFill>
      <xdr:spPr>
        <a:xfrm>
          <a:off x="9525" y="1676400"/>
          <a:ext cx="774277" cy="942975"/>
        </a:xfrm>
        <a:prstGeom prst="rect">
          <a:avLst/>
        </a:prstGeom>
      </xdr:spPr>
    </xdr:pic>
    <xdr:clientData/>
  </xdr:oneCellAnchor>
  <xdr:oneCellAnchor>
    <xdr:from>
      <xdr:col>0</xdr:col>
      <xdr:colOff>19050</xdr:colOff>
      <xdr:row>5</xdr:row>
      <xdr:rowOff>0</xdr:rowOff>
    </xdr:from>
    <xdr:ext cx="779826" cy="923924"/>
    <xdr:pic>
      <xdr:nvPicPr>
        <xdr:cNvPr id="21" name="25 Imagen" hidden="1">
          <a:extLst>
            <a:ext uri="{FF2B5EF4-FFF2-40B4-BE49-F238E27FC236}">
              <a16:creationId xmlns:a16="http://schemas.microsoft.com/office/drawing/2014/main" xmlns="" id="{BCBE4D7C-68FE-418A-A9E6-A4004516408B}"/>
            </a:ext>
          </a:extLst>
        </xdr:cNvPr>
        <xdr:cNvPicPr>
          <a:picLocks noChangeAspect="1"/>
        </xdr:cNvPicPr>
      </xdr:nvPicPr>
      <xdr:blipFill>
        <a:blip xmlns:r="http://schemas.openxmlformats.org/officeDocument/2006/relationships" r:embed="rId3" cstate="print"/>
        <a:stretch>
          <a:fillRect/>
        </a:stretch>
      </xdr:blipFill>
      <xdr:spPr>
        <a:xfrm>
          <a:off x="19050" y="1676400"/>
          <a:ext cx="779826" cy="923924"/>
        </a:xfrm>
        <a:prstGeom prst="rect">
          <a:avLst/>
        </a:prstGeom>
      </xdr:spPr>
    </xdr:pic>
    <xdr:clientData/>
  </xdr:oneCellAnchor>
  <xdr:oneCellAnchor>
    <xdr:from>
      <xdr:col>1</xdr:col>
      <xdr:colOff>76200</xdr:colOff>
      <xdr:row>15</xdr:row>
      <xdr:rowOff>0</xdr:rowOff>
    </xdr:from>
    <xdr:ext cx="778572" cy="752475"/>
    <xdr:pic>
      <xdr:nvPicPr>
        <xdr:cNvPr id="22" name="26 Imagen" hidden="1">
          <a:extLst>
            <a:ext uri="{FF2B5EF4-FFF2-40B4-BE49-F238E27FC236}">
              <a16:creationId xmlns:a16="http://schemas.microsoft.com/office/drawing/2014/main" xmlns="" id="{3CD34124-2DBA-4374-9A43-EEA54F2AAB1F}"/>
            </a:ext>
          </a:extLst>
        </xdr:cNvPr>
        <xdr:cNvPicPr>
          <a:picLocks noChangeAspect="1"/>
        </xdr:cNvPicPr>
      </xdr:nvPicPr>
      <xdr:blipFill>
        <a:blip xmlns:r="http://schemas.openxmlformats.org/officeDocument/2006/relationships" r:embed="rId4" cstate="print"/>
        <a:stretch>
          <a:fillRect/>
        </a:stretch>
      </xdr:blipFill>
      <xdr:spPr>
        <a:xfrm>
          <a:off x="901700" y="3962400"/>
          <a:ext cx="778572" cy="752475"/>
        </a:xfrm>
        <a:prstGeom prst="rect">
          <a:avLst/>
        </a:prstGeom>
      </xdr:spPr>
    </xdr:pic>
    <xdr:clientData/>
  </xdr:oneCellAnchor>
  <xdr:oneCellAnchor>
    <xdr:from>
      <xdr:col>3</xdr:col>
      <xdr:colOff>142876</xdr:colOff>
      <xdr:row>15</xdr:row>
      <xdr:rowOff>0</xdr:rowOff>
    </xdr:from>
    <xdr:ext cx="877302" cy="714375"/>
    <xdr:pic>
      <xdr:nvPicPr>
        <xdr:cNvPr id="23" name="27 Imagen" hidden="1">
          <a:extLst>
            <a:ext uri="{FF2B5EF4-FFF2-40B4-BE49-F238E27FC236}">
              <a16:creationId xmlns:a16="http://schemas.microsoft.com/office/drawing/2014/main" xmlns="" id="{02D0C865-4453-402E-A77F-92A27CD7CAE2}"/>
            </a:ext>
          </a:extLst>
        </xdr:cNvPr>
        <xdr:cNvPicPr>
          <a:picLocks noChangeAspect="1"/>
        </xdr:cNvPicPr>
      </xdr:nvPicPr>
      <xdr:blipFill>
        <a:blip xmlns:r="http://schemas.openxmlformats.org/officeDocument/2006/relationships" r:embed="rId5" cstate="print"/>
        <a:stretch>
          <a:fillRect/>
        </a:stretch>
      </xdr:blipFill>
      <xdr:spPr>
        <a:xfrm>
          <a:off x="2619376" y="3962400"/>
          <a:ext cx="877302" cy="714375"/>
        </a:xfrm>
        <a:prstGeom prst="rect">
          <a:avLst/>
        </a:prstGeom>
      </xdr:spPr>
    </xdr:pic>
    <xdr:clientData/>
  </xdr:oneCellAnchor>
  <xdr:oneCellAnchor>
    <xdr:from>
      <xdr:col>0</xdr:col>
      <xdr:colOff>238125</xdr:colOff>
      <xdr:row>5</xdr:row>
      <xdr:rowOff>0</xdr:rowOff>
    </xdr:from>
    <xdr:ext cx="805905" cy="752475"/>
    <xdr:pic>
      <xdr:nvPicPr>
        <xdr:cNvPr id="24" name="28 Imagen" hidden="1">
          <a:extLst>
            <a:ext uri="{FF2B5EF4-FFF2-40B4-BE49-F238E27FC236}">
              <a16:creationId xmlns:a16="http://schemas.microsoft.com/office/drawing/2014/main" xmlns="" id="{DB5684A3-86B6-4794-AC2C-81D62362F35C}"/>
            </a:ext>
          </a:extLst>
        </xdr:cNvPr>
        <xdr:cNvPicPr>
          <a:picLocks noChangeAspect="1"/>
        </xdr:cNvPicPr>
      </xdr:nvPicPr>
      <xdr:blipFill>
        <a:blip xmlns:r="http://schemas.openxmlformats.org/officeDocument/2006/relationships" r:embed="rId6" cstate="print"/>
        <a:stretch>
          <a:fillRect/>
        </a:stretch>
      </xdr:blipFill>
      <xdr:spPr>
        <a:xfrm>
          <a:off x="238125" y="1676400"/>
          <a:ext cx="805905" cy="752475"/>
        </a:xfrm>
        <a:prstGeom prst="rect">
          <a:avLst/>
        </a:prstGeom>
      </xdr:spPr>
    </xdr:pic>
    <xdr:clientData/>
  </xdr:oneCellAnchor>
  <xdr:oneCellAnchor>
    <xdr:from>
      <xdr:col>4</xdr:col>
      <xdr:colOff>0</xdr:colOff>
      <xdr:row>11</xdr:row>
      <xdr:rowOff>9525</xdr:rowOff>
    </xdr:from>
    <xdr:ext cx="767886" cy="666750"/>
    <xdr:pic>
      <xdr:nvPicPr>
        <xdr:cNvPr id="25" name="29 Imagen" hidden="1">
          <a:extLst>
            <a:ext uri="{FF2B5EF4-FFF2-40B4-BE49-F238E27FC236}">
              <a16:creationId xmlns:a16="http://schemas.microsoft.com/office/drawing/2014/main" xmlns="" id="{3B4EE886-FE69-4885-A127-A07F876F6A4A}"/>
            </a:ext>
          </a:extLst>
        </xdr:cNvPr>
        <xdr:cNvPicPr>
          <a:picLocks noChangeAspect="1"/>
        </xdr:cNvPicPr>
      </xdr:nvPicPr>
      <xdr:blipFill>
        <a:blip xmlns:r="http://schemas.openxmlformats.org/officeDocument/2006/relationships" r:embed="rId7" cstate="print"/>
        <a:stretch>
          <a:fillRect/>
        </a:stretch>
      </xdr:blipFill>
      <xdr:spPr>
        <a:xfrm>
          <a:off x="3302000" y="3057525"/>
          <a:ext cx="767886" cy="666750"/>
        </a:xfrm>
        <a:prstGeom prst="rect">
          <a:avLst/>
        </a:prstGeom>
      </xdr:spPr>
    </xdr:pic>
    <xdr:clientData/>
  </xdr:oneCellAnchor>
  <xdr:oneCellAnchor>
    <xdr:from>
      <xdr:col>0</xdr:col>
      <xdr:colOff>9525</xdr:colOff>
      <xdr:row>12</xdr:row>
      <xdr:rowOff>0</xdr:rowOff>
    </xdr:from>
    <xdr:ext cx="774277" cy="942975"/>
    <xdr:pic>
      <xdr:nvPicPr>
        <xdr:cNvPr id="26" name="30 Imagen" hidden="1">
          <a:extLst>
            <a:ext uri="{FF2B5EF4-FFF2-40B4-BE49-F238E27FC236}">
              <a16:creationId xmlns:a16="http://schemas.microsoft.com/office/drawing/2014/main" xmlns="" id="{D331EDFD-13C3-422C-880A-028E5875C839}"/>
            </a:ext>
          </a:extLst>
        </xdr:cNvPr>
        <xdr:cNvPicPr>
          <a:picLocks noChangeAspect="1"/>
        </xdr:cNvPicPr>
      </xdr:nvPicPr>
      <xdr:blipFill>
        <a:blip xmlns:r="http://schemas.openxmlformats.org/officeDocument/2006/relationships" r:embed="rId2" cstate="print"/>
        <a:stretch>
          <a:fillRect/>
        </a:stretch>
      </xdr:blipFill>
      <xdr:spPr>
        <a:xfrm>
          <a:off x="9525" y="3276600"/>
          <a:ext cx="774277" cy="942975"/>
        </a:xfrm>
        <a:prstGeom prst="rect">
          <a:avLst/>
        </a:prstGeom>
      </xdr:spPr>
    </xdr:pic>
    <xdr:clientData/>
  </xdr:oneCellAnchor>
  <xdr:oneCellAnchor>
    <xdr:from>
      <xdr:col>0</xdr:col>
      <xdr:colOff>19050</xdr:colOff>
      <xdr:row>3</xdr:row>
      <xdr:rowOff>0</xdr:rowOff>
    </xdr:from>
    <xdr:ext cx="779826" cy="923924"/>
    <xdr:pic>
      <xdr:nvPicPr>
        <xdr:cNvPr id="27" name="31 Imagen" hidden="1">
          <a:extLst>
            <a:ext uri="{FF2B5EF4-FFF2-40B4-BE49-F238E27FC236}">
              <a16:creationId xmlns:a16="http://schemas.microsoft.com/office/drawing/2014/main" xmlns="" id="{6D7B5095-3930-42B6-8960-B2BE540B5EAF}"/>
            </a:ext>
          </a:extLst>
        </xdr:cNvPr>
        <xdr:cNvPicPr>
          <a:picLocks noChangeAspect="1"/>
        </xdr:cNvPicPr>
      </xdr:nvPicPr>
      <xdr:blipFill>
        <a:blip xmlns:r="http://schemas.openxmlformats.org/officeDocument/2006/relationships" r:embed="rId3" cstate="print"/>
        <a:stretch>
          <a:fillRect/>
        </a:stretch>
      </xdr:blipFill>
      <xdr:spPr>
        <a:xfrm>
          <a:off x="19050" y="1219200"/>
          <a:ext cx="779826" cy="923924"/>
        </a:xfrm>
        <a:prstGeom prst="rect">
          <a:avLst/>
        </a:prstGeom>
      </xdr:spPr>
    </xdr:pic>
    <xdr:clientData/>
  </xdr:oneCellAnchor>
  <xdr:oneCellAnchor>
    <xdr:from>
      <xdr:col>1</xdr:col>
      <xdr:colOff>76200</xdr:colOff>
      <xdr:row>12</xdr:row>
      <xdr:rowOff>161925</xdr:rowOff>
    </xdr:from>
    <xdr:ext cx="778572" cy="752475"/>
    <xdr:pic>
      <xdr:nvPicPr>
        <xdr:cNvPr id="28" name="32 Imagen" hidden="1">
          <a:extLst>
            <a:ext uri="{FF2B5EF4-FFF2-40B4-BE49-F238E27FC236}">
              <a16:creationId xmlns:a16="http://schemas.microsoft.com/office/drawing/2014/main" xmlns="" id="{5E1E3D64-E145-4B89-B2B0-02B949E158F3}"/>
            </a:ext>
          </a:extLst>
        </xdr:cNvPr>
        <xdr:cNvPicPr>
          <a:picLocks noChangeAspect="1"/>
        </xdr:cNvPicPr>
      </xdr:nvPicPr>
      <xdr:blipFill>
        <a:blip xmlns:r="http://schemas.openxmlformats.org/officeDocument/2006/relationships" r:embed="rId4" cstate="print"/>
        <a:stretch>
          <a:fillRect/>
        </a:stretch>
      </xdr:blipFill>
      <xdr:spPr>
        <a:xfrm>
          <a:off x="901700" y="3438525"/>
          <a:ext cx="778572" cy="752475"/>
        </a:xfrm>
        <a:prstGeom prst="rect">
          <a:avLst/>
        </a:prstGeom>
      </xdr:spPr>
    </xdr:pic>
    <xdr:clientData/>
  </xdr:oneCellAnchor>
  <xdr:oneCellAnchor>
    <xdr:from>
      <xdr:col>3</xdr:col>
      <xdr:colOff>142876</xdr:colOff>
      <xdr:row>12</xdr:row>
      <xdr:rowOff>171449</xdr:rowOff>
    </xdr:from>
    <xdr:ext cx="877302" cy="714375"/>
    <xdr:pic>
      <xdr:nvPicPr>
        <xdr:cNvPr id="29" name="33 Imagen" hidden="1">
          <a:extLst>
            <a:ext uri="{FF2B5EF4-FFF2-40B4-BE49-F238E27FC236}">
              <a16:creationId xmlns:a16="http://schemas.microsoft.com/office/drawing/2014/main" xmlns="" id="{C2278F19-CDEB-4F5E-A884-0370DEDBF383}"/>
            </a:ext>
          </a:extLst>
        </xdr:cNvPr>
        <xdr:cNvPicPr>
          <a:picLocks noChangeAspect="1"/>
        </xdr:cNvPicPr>
      </xdr:nvPicPr>
      <xdr:blipFill>
        <a:blip xmlns:r="http://schemas.openxmlformats.org/officeDocument/2006/relationships" r:embed="rId5" cstate="print"/>
        <a:stretch>
          <a:fillRect/>
        </a:stretch>
      </xdr:blipFill>
      <xdr:spPr>
        <a:xfrm>
          <a:off x="2619376" y="3448049"/>
          <a:ext cx="877302" cy="714375"/>
        </a:xfrm>
        <a:prstGeom prst="rect">
          <a:avLst/>
        </a:prstGeom>
      </xdr:spPr>
    </xdr:pic>
    <xdr:clientData/>
  </xdr:oneCellAnchor>
  <xdr:oneCellAnchor>
    <xdr:from>
      <xdr:col>0</xdr:col>
      <xdr:colOff>238125</xdr:colOff>
      <xdr:row>5</xdr:row>
      <xdr:rowOff>0</xdr:rowOff>
    </xdr:from>
    <xdr:ext cx="805905" cy="752475"/>
    <xdr:pic>
      <xdr:nvPicPr>
        <xdr:cNvPr id="30" name="34 Imagen" hidden="1">
          <a:extLst>
            <a:ext uri="{FF2B5EF4-FFF2-40B4-BE49-F238E27FC236}">
              <a16:creationId xmlns:a16="http://schemas.microsoft.com/office/drawing/2014/main" xmlns="" id="{0110D0D2-C67E-47DB-BAF3-0680458FADD0}"/>
            </a:ext>
          </a:extLst>
        </xdr:cNvPr>
        <xdr:cNvPicPr>
          <a:picLocks noChangeAspect="1"/>
        </xdr:cNvPicPr>
      </xdr:nvPicPr>
      <xdr:blipFill>
        <a:blip xmlns:r="http://schemas.openxmlformats.org/officeDocument/2006/relationships" r:embed="rId6" cstate="print"/>
        <a:stretch>
          <a:fillRect/>
        </a:stretch>
      </xdr:blipFill>
      <xdr:spPr>
        <a:xfrm>
          <a:off x="238125" y="1676400"/>
          <a:ext cx="805905" cy="752475"/>
        </a:xfrm>
        <a:prstGeom prst="rect">
          <a:avLst/>
        </a:prstGeom>
      </xdr:spPr>
    </xdr:pic>
    <xdr:clientData/>
  </xdr:oneCellAnchor>
  <xdr:oneCellAnchor>
    <xdr:from>
      <xdr:col>4</xdr:col>
      <xdr:colOff>0</xdr:colOff>
      <xdr:row>14</xdr:row>
      <xdr:rowOff>0</xdr:rowOff>
    </xdr:from>
    <xdr:ext cx="767886" cy="666750"/>
    <xdr:pic>
      <xdr:nvPicPr>
        <xdr:cNvPr id="31" name="35 Imagen" hidden="1">
          <a:extLst>
            <a:ext uri="{FF2B5EF4-FFF2-40B4-BE49-F238E27FC236}">
              <a16:creationId xmlns:a16="http://schemas.microsoft.com/office/drawing/2014/main" xmlns="" id="{A120454B-E551-4055-9115-38E2336E02EB}"/>
            </a:ext>
          </a:extLst>
        </xdr:cNvPr>
        <xdr:cNvPicPr>
          <a:picLocks noChangeAspect="1"/>
        </xdr:cNvPicPr>
      </xdr:nvPicPr>
      <xdr:blipFill>
        <a:blip xmlns:r="http://schemas.openxmlformats.org/officeDocument/2006/relationships" r:embed="rId7" cstate="print"/>
        <a:stretch>
          <a:fillRect/>
        </a:stretch>
      </xdr:blipFill>
      <xdr:spPr>
        <a:xfrm>
          <a:off x="3302000" y="3733800"/>
          <a:ext cx="767886" cy="666750"/>
        </a:xfrm>
        <a:prstGeom prst="rect">
          <a:avLst/>
        </a:prstGeom>
      </xdr:spPr>
    </xdr:pic>
    <xdr:clientData/>
  </xdr:oneCellAnchor>
  <xdr:oneCellAnchor>
    <xdr:from>
      <xdr:col>1</xdr:col>
      <xdr:colOff>9525</xdr:colOff>
      <xdr:row>13</xdr:row>
      <xdr:rowOff>0</xdr:rowOff>
    </xdr:from>
    <xdr:ext cx="774277" cy="942975"/>
    <xdr:pic>
      <xdr:nvPicPr>
        <xdr:cNvPr id="32" name="36 Imagen" hidden="1">
          <a:extLst>
            <a:ext uri="{FF2B5EF4-FFF2-40B4-BE49-F238E27FC236}">
              <a16:creationId xmlns:a16="http://schemas.microsoft.com/office/drawing/2014/main" xmlns="" id="{00053E4F-B448-44FB-8B48-76FA6201CFA6}"/>
            </a:ext>
          </a:extLst>
        </xdr:cNvPr>
        <xdr:cNvPicPr>
          <a:picLocks noChangeAspect="1"/>
        </xdr:cNvPicPr>
      </xdr:nvPicPr>
      <xdr:blipFill>
        <a:blip xmlns:r="http://schemas.openxmlformats.org/officeDocument/2006/relationships" r:embed="rId2" cstate="print"/>
        <a:stretch>
          <a:fillRect/>
        </a:stretch>
      </xdr:blipFill>
      <xdr:spPr>
        <a:xfrm>
          <a:off x="835025" y="3505200"/>
          <a:ext cx="774277" cy="942975"/>
        </a:xfrm>
        <a:prstGeom prst="rect">
          <a:avLst/>
        </a:prstGeom>
      </xdr:spPr>
    </xdr:pic>
    <xdr:clientData/>
  </xdr:oneCellAnchor>
  <xdr:oneCellAnchor>
    <xdr:from>
      <xdr:col>1</xdr:col>
      <xdr:colOff>238125</xdr:colOff>
      <xdr:row>13</xdr:row>
      <xdr:rowOff>0</xdr:rowOff>
    </xdr:from>
    <xdr:ext cx="805905" cy="752475"/>
    <xdr:pic>
      <xdr:nvPicPr>
        <xdr:cNvPr id="33" name="37 Imagen" hidden="1">
          <a:extLst>
            <a:ext uri="{FF2B5EF4-FFF2-40B4-BE49-F238E27FC236}">
              <a16:creationId xmlns:a16="http://schemas.microsoft.com/office/drawing/2014/main" xmlns="" id="{D904A949-507C-4EDA-923B-72CCCD7D137D}"/>
            </a:ext>
          </a:extLst>
        </xdr:cNvPr>
        <xdr:cNvPicPr>
          <a:picLocks noChangeAspect="1"/>
        </xdr:cNvPicPr>
      </xdr:nvPicPr>
      <xdr:blipFill>
        <a:blip xmlns:r="http://schemas.openxmlformats.org/officeDocument/2006/relationships" r:embed="rId6" cstate="print"/>
        <a:stretch>
          <a:fillRect/>
        </a:stretch>
      </xdr:blipFill>
      <xdr:spPr>
        <a:xfrm>
          <a:off x="1063625" y="3505200"/>
          <a:ext cx="805905" cy="752475"/>
        </a:xfrm>
        <a:prstGeom prst="rect">
          <a:avLst/>
        </a:prstGeom>
      </xdr:spPr>
    </xdr:pic>
    <xdr:clientData/>
  </xdr:oneCellAnchor>
  <xdr:oneCellAnchor>
    <xdr:from>
      <xdr:col>5</xdr:col>
      <xdr:colOff>9525</xdr:colOff>
      <xdr:row>18</xdr:row>
      <xdr:rowOff>0</xdr:rowOff>
    </xdr:from>
    <xdr:ext cx="774277" cy="942975"/>
    <xdr:pic>
      <xdr:nvPicPr>
        <xdr:cNvPr id="34" name="38 Imagen" hidden="1">
          <a:extLst>
            <a:ext uri="{FF2B5EF4-FFF2-40B4-BE49-F238E27FC236}">
              <a16:creationId xmlns:a16="http://schemas.microsoft.com/office/drawing/2014/main" xmlns="" id="{5E1D74EE-6F7D-4A60-9062-DED79FB28F07}"/>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35" name="39 Imagen" hidden="1">
          <a:extLst>
            <a:ext uri="{FF2B5EF4-FFF2-40B4-BE49-F238E27FC236}">
              <a16:creationId xmlns:a16="http://schemas.microsoft.com/office/drawing/2014/main" xmlns="" id="{473CD9B4-1D28-4635-9BB5-954F0F672F1A}"/>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1</xdr:col>
      <xdr:colOff>238125</xdr:colOff>
      <xdr:row>13</xdr:row>
      <xdr:rowOff>0</xdr:rowOff>
    </xdr:from>
    <xdr:ext cx="805905" cy="752475"/>
    <xdr:pic>
      <xdr:nvPicPr>
        <xdr:cNvPr id="36" name="40 Imagen" hidden="1">
          <a:extLst>
            <a:ext uri="{FF2B5EF4-FFF2-40B4-BE49-F238E27FC236}">
              <a16:creationId xmlns:a16="http://schemas.microsoft.com/office/drawing/2014/main" xmlns="" id="{656AC2C5-D612-4995-97C5-65BCC2E3ED73}"/>
            </a:ext>
          </a:extLst>
        </xdr:cNvPr>
        <xdr:cNvPicPr>
          <a:picLocks noChangeAspect="1"/>
        </xdr:cNvPicPr>
      </xdr:nvPicPr>
      <xdr:blipFill>
        <a:blip xmlns:r="http://schemas.openxmlformats.org/officeDocument/2006/relationships" r:embed="rId6" cstate="print"/>
        <a:stretch>
          <a:fillRect/>
        </a:stretch>
      </xdr:blipFill>
      <xdr:spPr>
        <a:xfrm>
          <a:off x="1063625" y="3505200"/>
          <a:ext cx="805905" cy="752475"/>
        </a:xfrm>
        <a:prstGeom prst="rect">
          <a:avLst/>
        </a:prstGeom>
      </xdr:spPr>
    </xdr:pic>
    <xdr:clientData/>
  </xdr:oneCellAnchor>
  <xdr:oneCellAnchor>
    <xdr:from>
      <xdr:col>0</xdr:col>
      <xdr:colOff>76200</xdr:colOff>
      <xdr:row>15</xdr:row>
      <xdr:rowOff>161925</xdr:rowOff>
    </xdr:from>
    <xdr:ext cx="778572" cy="752475"/>
    <xdr:pic>
      <xdr:nvPicPr>
        <xdr:cNvPr id="37" name="41 Imagen" hidden="1">
          <a:extLst>
            <a:ext uri="{FF2B5EF4-FFF2-40B4-BE49-F238E27FC236}">
              <a16:creationId xmlns:a16="http://schemas.microsoft.com/office/drawing/2014/main" xmlns="" id="{20E91807-9891-49FF-8BC8-65416880219A}"/>
            </a:ext>
          </a:extLst>
        </xdr:cNvPr>
        <xdr:cNvPicPr>
          <a:picLocks noChangeAspect="1"/>
        </xdr:cNvPicPr>
      </xdr:nvPicPr>
      <xdr:blipFill>
        <a:blip xmlns:r="http://schemas.openxmlformats.org/officeDocument/2006/relationships" r:embed="rId4" cstate="print"/>
        <a:stretch>
          <a:fillRect/>
        </a:stretch>
      </xdr:blipFill>
      <xdr:spPr>
        <a:xfrm>
          <a:off x="76200" y="4124325"/>
          <a:ext cx="778572" cy="752475"/>
        </a:xfrm>
        <a:prstGeom prst="rect">
          <a:avLst/>
        </a:prstGeom>
      </xdr:spPr>
    </xdr:pic>
    <xdr:clientData/>
  </xdr:oneCellAnchor>
  <xdr:oneCellAnchor>
    <xdr:from>
      <xdr:col>5</xdr:col>
      <xdr:colOff>9525</xdr:colOff>
      <xdr:row>18</xdr:row>
      <xdr:rowOff>0</xdr:rowOff>
    </xdr:from>
    <xdr:ext cx="774277" cy="942975"/>
    <xdr:pic>
      <xdr:nvPicPr>
        <xdr:cNvPr id="38" name="42 Imagen" hidden="1">
          <a:extLst>
            <a:ext uri="{FF2B5EF4-FFF2-40B4-BE49-F238E27FC236}">
              <a16:creationId xmlns:a16="http://schemas.microsoft.com/office/drawing/2014/main" xmlns="" id="{9A5ADFE3-5E93-4E57-9669-12E247609D36}"/>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39" name="43 Imagen" hidden="1">
          <a:extLst>
            <a:ext uri="{FF2B5EF4-FFF2-40B4-BE49-F238E27FC236}">
              <a16:creationId xmlns:a16="http://schemas.microsoft.com/office/drawing/2014/main" xmlns="" id="{370EE97E-694E-4E24-86FC-1FC176A14062}"/>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5</xdr:col>
      <xdr:colOff>238125</xdr:colOff>
      <xdr:row>18</xdr:row>
      <xdr:rowOff>0</xdr:rowOff>
    </xdr:from>
    <xdr:ext cx="805905" cy="752475"/>
    <xdr:pic>
      <xdr:nvPicPr>
        <xdr:cNvPr id="40" name="44 Imagen" hidden="1">
          <a:extLst>
            <a:ext uri="{FF2B5EF4-FFF2-40B4-BE49-F238E27FC236}">
              <a16:creationId xmlns:a16="http://schemas.microsoft.com/office/drawing/2014/main" xmlns="" id="{6743742A-655F-459C-BA51-A76ECF6EE847}"/>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1</xdr:col>
      <xdr:colOff>9525</xdr:colOff>
      <xdr:row>13</xdr:row>
      <xdr:rowOff>0</xdr:rowOff>
    </xdr:from>
    <xdr:ext cx="774277" cy="942975"/>
    <xdr:pic>
      <xdr:nvPicPr>
        <xdr:cNvPr id="41" name="45 Imagen" hidden="1">
          <a:extLst>
            <a:ext uri="{FF2B5EF4-FFF2-40B4-BE49-F238E27FC236}">
              <a16:creationId xmlns:a16="http://schemas.microsoft.com/office/drawing/2014/main" xmlns="" id="{08DB2488-C93E-44EB-B3DC-4DC80B1A3CB2}"/>
            </a:ext>
          </a:extLst>
        </xdr:cNvPr>
        <xdr:cNvPicPr>
          <a:picLocks noChangeAspect="1"/>
        </xdr:cNvPicPr>
      </xdr:nvPicPr>
      <xdr:blipFill>
        <a:blip xmlns:r="http://schemas.openxmlformats.org/officeDocument/2006/relationships" r:embed="rId2" cstate="print"/>
        <a:stretch>
          <a:fillRect/>
        </a:stretch>
      </xdr:blipFill>
      <xdr:spPr>
        <a:xfrm>
          <a:off x="835025" y="3505200"/>
          <a:ext cx="774277" cy="942975"/>
        </a:xfrm>
        <a:prstGeom prst="rect">
          <a:avLst/>
        </a:prstGeom>
      </xdr:spPr>
    </xdr:pic>
    <xdr:clientData/>
  </xdr:oneCellAnchor>
  <xdr:oneCellAnchor>
    <xdr:from>
      <xdr:col>1</xdr:col>
      <xdr:colOff>238125</xdr:colOff>
      <xdr:row>13</xdr:row>
      <xdr:rowOff>0</xdr:rowOff>
    </xdr:from>
    <xdr:ext cx="805905" cy="752475"/>
    <xdr:pic>
      <xdr:nvPicPr>
        <xdr:cNvPr id="42" name="46 Imagen" hidden="1">
          <a:extLst>
            <a:ext uri="{FF2B5EF4-FFF2-40B4-BE49-F238E27FC236}">
              <a16:creationId xmlns:a16="http://schemas.microsoft.com/office/drawing/2014/main" xmlns="" id="{0E663BE9-62E1-4310-9CEA-CF16570CF451}"/>
            </a:ext>
          </a:extLst>
        </xdr:cNvPr>
        <xdr:cNvPicPr>
          <a:picLocks noChangeAspect="1"/>
        </xdr:cNvPicPr>
      </xdr:nvPicPr>
      <xdr:blipFill>
        <a:blip xmlns:r="http://schemas.openxmlformats.org/officeDocument/2006/relationships" r:embed="rId6" cstate="print"/>
        <a:stretch>
          <a:fillRect/>
        </a:stretch>
      </xdr:blipFill>
      <xdr:spPr>
        <a:xfrm>
          <a:off x="1063625" y="3505200"/>
          <a:ext cx="805905" cy="752475"/>
        </a:xfrm>
        <a:prstGeom prst="rect">
          <a:avLst/>
        </a:prstGeom>
      </xdr:spPr>
    </xdr:pic>
    <xdr:clientData/>
  </xdr:oneCellAnchor>
  <xdr:oneCellAnchor>
    <xdr:from>
      <xdr:col>5</xdr:col>
      <xdr:colOff>9525</xdr:colOff>
      <xdr:row>18</xdr:row>
      <xdr:rowOff>0</xdr:rowOff>
    </xdr:from>
    <xdr:ext cx="774277" cy="942975"/>
    <xdr:pic>
      <xdr:nvPicPr>
        <xdr:cNvPr id="43" name="47 Imagen" hidden="1">
          <a:extLst>
            <a:ext uri="{FF2B5EF4-FFF2-40B4-BE49-F238E27FC236}">
              <a16:creationId xmlns:a16="http://schemas.microsoft.com/office/drawing/2014/main" xmlns="" id="{2EEE325F-2FBC-46CC-912A-110FEB7E7E54}"/>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44" name="48 Imagen" hidden="1">
          <a:extLst>
            <a:ext uri="{FF2B5EF4-FFF2-40B4-BE49-F238E27FC236}">
              <a16:creationId xmlns:a16="http://schemas.microsoft.com/office/drawing/2014/main" xmlns="" id="{262C5501-86A3-42D6-A2F2-351C2F6C1398}"/>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5</xdr:col>
      <xdr:colOff>19050</xdr:colOff>
      <xdr:row>18</xdr:row>
      <xdr:rowOff>1</xdr:rowOff>
    </xdr:from>
    <xdr:ext cx="779826" cy="923924"/>
    <xdr:pic>
      <xdr:nvPicPr>
        <xdr:cNvPr id="45" name="49 Imagen" hidden="1">
          <a:extLst>
            <a:ext uri="{FF2B5EF4-FFF2-40B4-BE49-F238E27FC236}">
              <a16:creationId xmlns:a16="http://schemas.microsoft.com/office/drawing/2014/main" xmlns="" id="{4584DE9A-9498-405F-BCF1-9D0B197334BF}"/>
            </a:ext>
          </a:extLst>
        </xdr:cNvPr>
        <xdr:cNvPicPr>
          <a:picLocks noChangeAspect="1"/>
        </xdr:cNvPicPr>
      </xdr:nvPicPr>
      <xdr:blipFill>
        <a:blip xmlns:r="http://schemas.openxmlformats.org/officeDocument/2006/relationships" r:embed="rId3" cstate="print"/>
        <a:stretch>
          <a:fillRect/>
        </a:stretch>
      </xdr:blipFill>
      <xdr:spPr>
        <a:xfrm>
          <a:off x="4146550" y="4648201"/>
          <a:ext cx="779826" cy="923924"/>
        </a:xfrm>
        <a:prstGeom prst="rect">
          <a:avLst/>
        </a:prstGeom>
      </xdr:spPr>
    </xdr:pic>
    <xdr:clientData/>
  </xdr:oneCellAnchor>
  <xdr:oneCellAnchor>
    <xdr:from>
      <xdr:col>0</xdr:col>
      <xdr:colOff>238125</xdr:colOff>
      <xdr:row>9</xdr:row>
      <xdr:rowOff>0</xdr:rowOff>
    </xdr:from>
    <xdr:ext cx="805905" cy="752475"/>
    <xdr:pic>
      <xdr:nvPicPr>
        <xdr:cNvPr id="46" name="50 Imagen" hidden="1">
          <a:extLst>
            <a:ext uri="{FF2B5EF4-FFF2-40B4-BE49-F238E27FC236}">
              <a16:creationId xmlns:a16="http://schemas.microsoft.com/office/drawing/2014/main" xmlns="" id="{3A5944ED-B4B8-4FB9-8EF5-F261E1C8F8A9}"/>
            </a:ext>
          </a:extLst>
        </xdr:cNvPr>
        <xdr:cNvPicPr>
          <a:picLocks noChangeAspect="1"/>
        </xdr:cNvPicPr>
      </xdr:nvPicPr>
      <xdr:blipFill>
        <a:blip xmlns:r="http://schemas.openxmlformats.org/officeDocument/2006/relationships" r:embed="rId6" cstate="print"/>
        <a:stretch>
          <a:fillRect/>
        </a:stretch>
      </xdr:blipFill>
      <xdr:spPr>
        <a:xfrm>
          <a:off x="238125" y="2590800"/>
          <a:ext cx="805905" cy="752475"/>
        </a:xfrm>
        <a:prstGeom prst="rect">
          <a:avLst/>
        </a:prstGeom>
      </xdr:spPr>
    </xdr:pic>
    <xdr:clientData/>
  </xdr:oneCellAnchor>
  <xdr:oneCellAnchor>
    <xdr:from>
      <xdr:col>4</xdr:col>
      <xdr:colOff>0</xdr:colOff>
      <xdr:row>13</xdr:row>
      <xdr:rowOff>9525</xdr:rowOff>
    </xdr:from>
    <xdr:ext cx="767886" cy="666750"/>
    <xdr:pic>
      <xdr:nvPicPr>
        <xdr:cNvPr id="47" name="51 Imagen" hidden="1">
          <a:extLst>
            <a:ext uri="{FF2B5EF4-FFF2-40B4-BE49-F238E27FC236}">
              <a16:creationId xmlns:a16="http://schemas.microsoft.com/office/drawing/2014/main" xmlns="" id="{4896E0F8-089B-43EF-B60D-0F7F9F67CF8E}"/>
            </a:ext>
          </a:extLst>
        </xdr:cNvPr>
        <xdr:cNvPicPr>
          <a:picLocks noChangeAspect="1"/>
        </xdr:cNvPicPr>
      </xdr:nvPicPr>
      <xdr:blipFill>
        <a:blip xmlns:r="http://schemas.openxmlformats.org/officeDocument/2006/relationships" r:embed="rId7" cstate="print"/>
        <a:stretch>
          <a:fillRect/>
        </a:stretch>
      </xdr:blipFill>
      <xdr:spPr>
        <a:xfrm>
          <a:off x="3302000" y="3514725"/>
          <a:ext cx="767886" cy="666750"/>
        </a:xfrm>
        <a:prstGeom prst="rect">
          <a:avLst/>
        </a:prstGeom>
      </xdr:spPr>
    </xdr:pic>
    <xdr:clientData/>
  </xdr:oneCellAnchor>
  <xdr:oneCellAnchor>
    <xdr:from>
      <xdr:col>1</xdr:col>
      <xdr:colOff>76200</xdr:colOff>
      <xdr:row>15</xdr:row>
      <xdr:rowOff>0</xdr:rowOff>
    </xdr:from>
    <xdr:ext cx="778572" cy="752475"/>
    <xdr:pic>
      <xdr:nvPicPr>
        <xdr:cNvPr id="48" name="52 Imagen" hidden="1">
          <a:extLst>
            <a:ext uri="{FF2B5EF4-FFF2-40B4-BE49-F238E27FC236}">
              <a16:creationId xmlns:a16="http://schemas.microsoft.com/office/drawing/2014/main" xmlns="" id="{B2ABD7A7-7561-4ED7-B7C5-B836B0B0CD1D}"/>
            </a:ext>
          </a:extLst>
        </xdr:cNvPr>
        <xdr:cNvPicPr>
          <a:picLocks noChangeAspect="1"/>
        </xdr:cNvPicPr>
      </xdr:nvPicPr>
      <xdr:blipFill>
        <a:blip xmlns:r="http://schemas.openxmlformats.org/officeDocument/2006/relationships" r:embed="rId4" cstate="print"/>
        <a:stretch>
          <a:fillRect/>
        </a:stretch>
      </xdr:blipFill>
      <xdr:spPr>
        <a:xfrm>
          <a:off x="901700" y="3962400"/>
          <a:ext cx="778572" cy="752475"/>
        </a:xfrm>
        <a:prstGeom prst="rect">
          <a:avLst/>
        </a:prstGeom>
      </xdr:spPr>
    </xdr:pic>
    <xdr:clientData/>
  </xdr:oneCellAnchor>
  <xdr:oneCellAnchor>
    <xdr:from>
      <xdr:col>3</xdr:col>
      <xdr:colOff>142876</xdr:colOff>
      <xdr:row>15</xdr:row>
      <xdr:rowOff>0</xdr:rowOff>
    </xdr:from>
    <xdr:ext cx="877302" cy="714375"/>
    <xdr:pic>
      <xdr:nvPicPr>
        <xdr:cNvPr id="49" name="53 Imagen" hidden="1">
          <a:extLst>
            <a:ext uri="{FF2B5EF4-FFF2-40B4-BE49-F238E27FC236}">
              <a16:creationId xmlns:a16="http://schemas.microsoft.com/office/drawing/2014/main" xmlns="" id="{E795DF6A-5A4F-4E25-8244-1E507AD10584}"/>
            </a:ext>
          </a:extLst>
        </xdr:cNvPr>
        <xdr:cNvPicPr>
          <a:picLocks noChangeAspect="1"/>
        </xdr:cNvPicPr>
      </xdr:nvPicPr>
      <xdr:blipFill>
        <a:blip xmlns:r="http://schemas.openxmlformats.org/officeDocument/2006/relationships" r:embed="rId5" cstate="print"/>
        <a:stretch>
          <a:fillRect/>
        </a:stretch>
      </xdr:blipFill>
      <xdr:spPr>
        <a:xfrm>
          <a:off x="2619376" y="3962400"/>
          <a:ext cx="877302" cy="714375"/>
        </a:xfrm>
        <a:prstGeom prst="rect">
          <a:avLst/>
        </a:prstGeom>
      </xdr:spPr>
    </xdr:pic>
    <xdr:clientData/>
  </xdr:oneCellAnchor>
  <xdr:oneCellAnchor>
    <xdr:from>
      <xdr:col>1</xdr:col>
      <xdr:colOff>9525</xdr:colOff>
      <xdr:row>15</xdr:row>
      <xdr:rowOff>0</xdr:rowOff>
    </xdr:from>
    <xdr:ext cx="774277" cy="942975"/>
    <xdr:pic>
      <xdr:nvPicPr>
        <xdr:cNvPr id="50" name="54 Imagen" hidden="1">
          <a:extLst>
            <a:ext uri="{FF2B5EF4-FFF2-40B4-BE49-F238E27FC236}">
              <a16:creationId xmlns:a16="http://schemas.microsoft.com/office/drawing/2014/main" xmlns="" id="{83FBA9BE-E950-4D19-8AA5-598D670E2DB3}"/>
            </a:ext>
          </a:extLst>
        </xdr:cNvPr>
        <xdr:cNvPicPr>
          <a:picLocks noChangeAspect="1"/>
        </xdr:cNvPicPr>
      </xdr:nvPicPr>
      <xdr:blipFill>
        <a:blip xmlns:r="http://schemas.openxmlformats.org/officeDocument/2006/relationships" r:embed="rId2" cstate="print"/>
        <a:stretch>
          <a:fillRect/>
        </a:stretch>
      </xdr:blipFill>
      <xdr:spPr>
        <a:xfrm>
          <a:off x="835025" y="3962400"/>
          <a:ext cx="774277" cy="942975"/>
        </a:xfrm>
        <a:prstGeom prst="rect">
          <a:avLst/>
        </a:prstGeom>
      </xdr:spPr>
    </xdr:pic>
    <xdr:clientData/>
  </xdr:oneCellAnchor>
  <xdr:oneCellAnchor>
    <xdr:from>
      <xdr:col>1</xdr:col>
      <xdr:colOff>238125</xdr:colOff>
      <xdr:row>15</xdr:row>
      <xdr:rowOff>0</xdr:rowOff>
    </xdr:from>
    <xdr:ext cx="805905" cy="752475"/>
    <xdr:pic>
      <xdr:nvPicPr>
        <xdr:cNvPr id="51" name="55 Imagen" hidden="1">
          <a:extLst>
            <a:ext uri="{FF2B5EF4-FFF2-40B4-BE49-F238E27FC236}">
              <a16:creationId xmlns:a16="http://schemas.microsoft.com/office/drawing/2014/main" xmlns="" id="{9169C575-5BC9-47A9-B2A9-D879B6A75B11}"/>
            </a:ext>
          </a:extLst>
        </xdr:cNvPr>
        <xdr:cNvPicPr>
          <a:picLocks noChangeAspect="1"/>
        </xdr:cNvPicPr>
      </xdr:nvPicPr>
      <xdr:blipFill>
        <a:blip xmlns:r="http://schemas.openxmlformats.org/officeDocument/2006/relationships" r:embed="rId6" cstate="print"/>
        <a:stretch>
          <a:fillRect/>
        </a:stretch>
      </xdr:blipFill>
      <xdr:spPr>
        <a:xfrm>
          <a:off x="1063625" y="3962400"/>
          <a:ext cx="805905" cy="752475"/>
        </a:xfrm>
        <a:prstGeom prst="rect">
          <a:avLst/>
        </a:prstGeom>
      </xdr:spPr>
    </xdr:pic>
    <xdr:clientData/>
  </xdr:oneCellAnchor>
  <xdr:oneCellAnchor>
    <xdr:from>
      <xdr:col>5</xdr:col>
      <xdr:colOff>9525</xdr:colOff>
      <xdr:row>18</xdr:row>
      <xdr:rowOff>0</xdr:rowOff>
    </xdr:from>
    <xdr:ext cx="774277" cy="942975"/>
    <xdr:pic>
      <xdr:nvPicPr>
        <xdr:cNvPr id="52" name="56 Imagen" hidden="1">
          <a:extLst>
            <a:ext uri="{FF2B5EF4-FFF2-40B4-BE49-F238E27FC236}">
              <a16:creationId xmlns:a16="http://schemas.microsoft.com/office/drawing/2014/main" xmlns="" id="{D1E62DF8-28EE-4B6C-AF02-0593A8E67074}"/>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53" name="57 Imagen" hidden="1">
          <a:extLst>
            <a:ext uri="{FF2B5EF4-FFF2-40B4-BE49-F238E27FC236}">
              <a16:creationId xmlns:a16="http://schemas.microsoft.com/office/drawing/2014/main" xmlns="" id="{D01C73CC-4379-4D8E-8FF2-77494C83F55B}"/>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1</xdr:col>
      <xdr:colOff>238125</xdr:colOff>
      <xdr:row>15</xdr:row>
      <xdr:rowOff>0</xdr:rowOff>
    </xdr:from>
    <xdr:ext cx="805905" cy="752475"/>
    <xdr:pic>
      <xdr:nvPicPr>
        <xdr:cNvPr id="54" name="58 Imagen" hidden="1">
          <a:extLst>
            <a:ext uri="{FF2B5EF4-FFF2-40B4-BE49-F238E27FC236}">
              <a16:creationId xmlns:a16="http://schemas.microsoft.com/office/drawing/2014/main" xmlns="" id="{4ABD0FB8-BB26-4025-BE4E-F99AF8B61155}"/>
            </a:ext>
          </a:extLst>
        </xdr:cNvPr>
        <xdr:cNvPicPr>
          <a:picLocks noChangeAspect="1"/>
        </xdr:cNvPicPr>
      </xdr:nvPicPr>
      <xdr:blipFill>
        <a:blip xmlns:r="http://schemas.openxmlformats.org/officeDocument/2006/relationships" r:embed="rId6" cstate="print"/>
        <a:stretch>
          <a:fillRect/>
        </a:stretch>
      </xdr:blipFill>
      <xdr:spPr>
        <a:xfrm>
          <a:off x="1063625" y="3962400"/>
          <a:ext cx="805905" cy="752475"/>
        </a:xfrm>
        <a:prstGeom prst="rect">
          <a:avLst/>
        </a:prstGeom>
      </xdr:spPr>
    </xdr:pic>
    <xdr:clientData/>
  </xdr:oneCellAnchor>
  <xdr:oneCellAnchor>
    <xdr:from>
      <xdr:col>5</xdr:col>
      <xdr:colOff>76200</xdr:colOff>
      <xdr:row>18</xdr:row>
      <xdr:rowOff>0</xdr:rowOff>
    </xdr:from>
    <xdr:ext cx="778572" cy="752475"/>
    <xdr:pic>
      <xdr:nvPicPr>
        <xdr:cNvPr id="55" name="59 Imagen" hidden="1">
          <a:extLst>
            <a:ext uri="{FF2B5EF4-FFF2-40B4-BE49-F238E27FC236}">
              <a16:creationId xmlns:a16="http://schemas.microsoft.com/office/drawing/2014/main" xmlns="" id="{688CB07B-2E8E-41C3-A459-59DCA89E8E61}"/>
            </a:ext>
          </a:extLst>
        </xdr:cNvPr>
        <xdr:cNvPicPr>
          <a:picLocks noChangeAspect="1"/>
        </xdr:cNvPicPr>
      </xdr:nvPicPr>
      <xdr:blipFill>
        <a:blip xmlns:r="http://schemas.openxmlformats.org/officeDocument/2006/relationships" r:embed="rId4" cstate="print"/>
        <a:stretch>
          <a:fillRect/>
        </a:stretch>
      </xdr:blipFill>
      <xdr:spPr>
        <a:xfrm>
          <a:off x="4203700" y="4648200"/>
          <a:ext cx="778572" cy="752475"/>
        </a:xfrm>
        <a:prstGeom prst="rect">
          <a:avLst/>
        </a:prstGeom>
      </xdr:spPr>
    </xdr:pic>
    <xdr:clientData/>
  </xdr:oneCellAnchor>
  <xdr:oneCellAnchor>
    <xdr:from>
      <xdr:col>5</xdr:col>
      <xdr:colOff>9525</xdr:colOff>
      <xdr:row>18</xdr:row>
      <xdr:rowOff>0</xdr:rowOff>
    </xdr:from>
    <xdr:ext cx="774277" cy="942975"/>
    <xdr:pic>
      <xdr:nvPicPr>
        <xdr:cNvPr id="56" name="60 Imagen" hidden="1">
          <a:extLst>
            <a:ext uri="{FF2B5EF4-FFF2-40B4-BE49-F238E27FC236}">
              <a16:creationId xmlns:a16="http://schemas.microsoft.com/office/drawing/2014/main" xmlns="" id="{07E0AD73-B2AD-464D-96A1-DC7DE6A2CE68}"/>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57" name="61 Imagen" hidden="1">
          <a:extLst>
            <a:ext uri="{FF2B5EF4-FFF2-40B4-BE49-F238E27FC236}">
              <a16:creationId xmlns:a16="http://schemas.microsoft.com/office/drawing/2014/main" xmlns="" id="{C0169F99-FB07-42FE-A71E-D877B86A7F1D}"/>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5</xdr:col>
      <xdr:colOff>238125</xdr:colOff>
      <xdr:row>18</xdr:row>
      <xdr:rowOff>0</xdr:rowOff>
    </xdr:from>
    <xdr:ext cx="805905" cy="752475"/>
    <xdr:pic>
      <xdr:nvPicPr>
        <xdr:cNvPr id="58" name="62 Imagen" hidden="1">
          <a:extLst>
            <a:ext uri="{FF2B5EF4-FFF2-40B4-BE49-F238E27FC236}">
              <a16:creationId xmlns:a16="http://schemas.microsoft.com/office/drawing/2014/main" xmlns="" id="{A06EE7D9-2C2B-459B-AF73-DB2079DBDACA}"/>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1</xdr:col>
      <xdr:colOff>9525</xdr:colOff>
      <xdr:row>15</xdr:row>
      <xdr:rowOff>0</xdr:rowOff>
    </xdr:from>
    <xdr:ext cx="774277" cy="942975"/>
    <xdr:pic>
      <xdr:nvPicPr>
        <xdr:cNvPr id="59" name="63 Imagen" hidden="1">
          <a:extLst>
            <a:ext uri="{FF2B5EF4-FFF2-40B4-BE49-F238E27FC236}">
              <a16:creationId xmlns:a16="http://schemas.microsoft.com/office/drawing/2014/main" xmlns="" id="{DF81726D-085B-4DA3-B29C-2CF072392FAE}"/>
            </a:ext>
          </a:extLst>
        </xdr:cNvPr>
        <xdr:cNvPicPr>
          <a:picLocks noChangeAspect="1"/>
        </xdr:cNvPicPr>
      </xdr:nvPicPr>
      <xdr:blipFill>
        <a:blip xmlns:r="http://schemas.openxmlformats.org/officeDocument/2006/relationships" r:embed="rId2" cstate="print"/>
        <a:stretch>
          <a:fillRect/>
        </a:stretch>
      </xdr:blipFill>
      <xdr:spPr>
        <a:xfrm>
          <a:off x="835025" y="3962400"/>
          <a:ext cx="774277" cy="942975"/>
        </a:xfrm>
        <a:prstGeom prst="rect">
          <a:avLst/>
        </a:prstGeom>
      </xdr:spPr>
    </xdr:pic>
    <xdr:clientData/>
  </xdr:oneCellAnchor>
  <xdr:oneCellAnchor>
    <xdr:from>
      <xdr:col>1</xdr:col>
      <xdr:colOff>238125</xdr:colOff>
      <xdr:row>15</xdr:row>
      <xdr:rowOff>0</xdr:rowOff>
    </xdr:from>
    <xdr:ext cx="805905" cy="752475"/>
    <xdr:pic>
      <xdr:nvPicPr>
        <xdr:cNvPr id="60" name="64 Imagen" hidden="1">
          <a:extLst>
            <a:ext uri="{FF2B5EF4-FFF2-40B4-BE49-F238E27FC236}">
              <a16:creationId xmlns:a16="http://schemas.microsoft.com/office/drawing/2014/main" xmlns="" id="{BC1BEA62-88BB-4865-966C-761336DDB256}"/>
            </a:ext>
          </a:extLst>
        </xdr:cNvPr>
        <xdr:cNvPicPr>
          <a:picLocks noChangeAspect="1"/>
        </xdr:cNvPicPr>
      </xdr:nvPicPr>
      <xdr:blipFill>
        <a:blip xmlns:r="http://schemas.openxmlformats.org/officeDocument/2006/relationships" r:embed="rId6" cstate="print"/>
        <a:stretch>
          <a:fillRect/>
        </a:stretch>
      </xdr:blipFill>
      <xdr:spPr>
        <a:xfrm>
          <a:off x="1063625" y="3962400"/>
          <a:ext cx="805905" cy="752475"/>
        </a:xfrm>
        <a:prstGeom prst="rect">
          <a:avLst/>
        </a:prstGeom>
      </xdr:spPr>
    </xdr:pic>
    <xdr:clientData/>
  </xdr:oneCellAnchor>
  <xdr:oneCellAnchor>
    <xdr:from>
      <xdr:col>5</xdr:col>
      <xdr:colOff>9525</xdr:colOff>
      <xdr:row>18</xdr:row>
      <xdr:rowOff>0</xdr:rowOff>
    </xdr:from>
    <xdr:ext cx="774277" cy="942975"/>
    <xdr:pic>
      <xdr:nvPicPr>
        <xdr:cNvPr id="61" name="65 Imagen" hidden="1">
          <a:extLst>
            <a:ext uri="{FF2B5EF4-FFF2-40B4-BE49-F238E27FC236}">
              <a16:creationId xmlns:a16="http://schemas.microsoft.com/office/drawing/2014/main" xmlns="" id="{60CFA661-7F47-43C0-A6D5-141E1FF3D69B}"/>
            </a:ext>
          </a:extLst>
        </xdr:cNvPr>
        <xdr:cNvPicPr>
          <a:picLocks noChangeAspect="1"/>
        </xdr:cNvPicPr>
      </xdr:nvPicPr>
      <xdr:blipFill>
        <a:blip xmlns:r="http://schemas.openxmlformats.org/officeDocument/2006/relationships" r:embed="rId2" cstate="print"/>
        <a:stretch>
          <a:fillRect/>
        </a:stretch>
      </xdr:blipFill>
      <xdr:spPr>
        <a:xfrm>
          <a:off x="4137025" y="4648200"/>
          <a:ext cx="774277" cy="942975"/>
        </a:xfrm>
        <a:prstGeom prst="rect">
          <a:avLst/>
        </a:prstGeom>
      </xdr:spPr>
    </xdr:pic>
    <xdr:clientData/>
  </xdr:oneCellAnchor>
  <xdr:oneCellAnchor>
    <xdr:from>
      <xdr:col>5</xdr:col>
      <xdr:colOff>238125</xdr:colOff>
      <xdr:row>18</xdr:row>
      <xdr:rowOff>0</xdr:rowOff>
    </xdr:from>
    <xdr:ext cx="805905" cy="752475"/>
    <xdr:pic>
      <xdr:nvPicPr>
        <xdr:cNvPr id="62" name="66 Imagen" hidden="1">
          <a:extLst>
            <a:ext uri="{FF2B5EF4-FFF2-40B4-BE49-F238E27FC236}">
              <a16:creationId xmlns:a16="http://schemas.microsoft.com/office/drawing/2014/main" xmlns="" id="{896970BE-446C-4BBD-AC7A-DDB5DB669DAB}"/>
            </a:ext>
          </a:extLst>
        </xdr:cNvPr>
        <xdr:cNvPicPr>
          <a:picLocks noChangeAspect="1"/>
        </xdr:cNvPicPr>
      </xdr:nvPicPr>
      <xdr:blipFill>
        <a:blip xmlns:r="http://schemas.openxmlformats.org/officeDocument/2006/relationships" r:embed="rId6" cstate="print"/>
        <a:stretch>
          <a:fillRect/>
        </a:stretch>
      </xdr:blipFill>
      <xdr:spPr>
        <a:xfrm>
          <a:off x="4365625" y="4648200"/>
          <a:ext cx="805905" cy="752475"/>
        </a:xfrm>
        <a:prstGeom prst="rect">
          <a:avLst/>
        </a:prstGeom>
      </xdr:spPr>
    </xdr:pic>
    <xdr:clientData/>
  </xdr:oneCellAnchor>
  <xdr:oneCellAnchor>
    <xdr:from>
      <xdr:col>3</xdr:col>
      <xdr:colOff>28575</xdr:colOff>
      <xdr:row>12</xdr:row>
      <xdr:rowOff>9525</xdr:rowOff>
    </xdr:from>
    <xdr:ext cx="776506" cy="1057275"/>
    <xdr:pic>
      <xdr:nvPicPr>
        <xdr:cNvPr id="63" name="67 Imagen" hidden="1">
          <a:extLst>
            <a:ext uri="{FF2B5EF4-FFF2-40B4-BE49-F238E27FC236}">
              <a16:creationId xmlns:a16="http://schemas.microsoft.com/office/drawing/2014/main" xmlns="" id="{4AF65B0E-2B8F-4E32-BF91-5263BEDCB1F0}"/>
            </a:ext>
          </a:extLst>
        </xdr:cNvPr>
        <xdr:cNvPicPr>
          <a:picLocks noChangeAspect="1"/>
        </xdr:cNvPicPr>
      </xdr:nvPicPr>
      <xdr:blipFill>
        <a:blip xmlns:r="http://schemas.openxmlformats.org/officeDocument/2006/relationships" r:embed="rId1" cstate="print"/>
        <a:stretch>
          <a:fillRect/>
        </a:stretch>
      </xdr:blipFill>
      <xdr:spPr>
        <a:xfrm>
          <a:off x="2505075" y="3286125"/>
          <a:ext cx="776506" cy="1057275"/>
        </a:xfrm>
        <a:prstGeom prst="rect">
          <a:avLst/>
        </a:prstGeom>
      </xdr:spPr>
    </xdr:pic>
    <xdr:clientData/>
  </xdr:oneCellAnchor>
  <xdr:oneCellAnchor>
    <xdr:from>
      <xdr:col>0</xdr:col>
      <xdr:colOff>9525</xdr:colOff>
      <xdr:row>3</xdr:row>
      <xdr:rowOff>0</xdr:rowOff>
    </xdr:from>
    <xdr:ext cx="774277" cy="942975"/>
    <xdr:pic>
      <xdr:nvPicPr>
        <xdr:cNvPr id="64" name="68 Imagen" hidden="1">
          <a:extLst>
            <a:ext uri="{FF2B5EF4-FFF2-40B4-BE49-F238E27FC236}">
              <a16:creationId xmlns:a16="http://schemas.microsoft.com/office/drawing/2014/main" xmlns="" id="{F89CAA38-4791-4401-A941-BF62AEB0D6D4}"/>
            </a:ext>
          </a:extLst>
        </xdr:cNvPr>
        <xdr:cNvPicPr>
          <a:picLocks noChangeAspect="1"/>
        </xdr:cNvPicPr>
      </xdr:nvPicPr>
      <xdr:blipFill>
        <a:blip xmlns:r="http://schemas.openxmlformats.org/officeDocument/2006/relationships" r:embed="rId2" cstate="print"/>
        <a:stretch>
          <a:fillRect/>
        </a:stretch>
      </xdr:blipFill>
      <xdr:spPr>
        <a:xfrm>
          <a:off x="9525" y="1219200"/>
          <a:ext cx="774277" cy="942975"/>
        </a:xfrm>
        <a:prstGeom prst="rect">
          <a:avLst/>
        </a:prstGeom>
      </xdr:spPr>
    </xdr:pic>
    <xdr:clientData/>
  </xdr:oneCellAnchor>
  <xdr:oneCellAnchor>
    <xdr:from>
      <xdr:col>0</xdr:col>
      <xdr:colOff>19050</xdr:colOff>
      <xdr:row>3</xdr:row>
      <xdr:rowOff>0</xdr:rowOff>
    </xdr:from>
    <xdr:ext cx="779826" cy="923924"/>
    <xdr:pic>
      <xdr:nvPicPr>
        <xdr:cNvPr id="65" name="69 Imagen" hidden="1">
          <a:extLst>
            <a:ext uri="{FF2B5EF4-FFF2-40B4-BE49-F238E27FC236}">
              <a16:creationId xmlns:a16="http://schemas.microsoft.com/office/drawing/2014/main" xmlns="" id="{8B1813ED-3C89-4294-81B8-E738D73BB295}"/>
            </a:ext>
          </a:extLst>
        </xdr:cNvPr>
        <xdr:cNvPicPr>
          <a:picLocks noChangeAspect="1"/>
        </xdr:cNvPicPr>
      </xdr:nvPicPr>
      <xdr:blipFill>
        <a:blip xmlns:r="http://schemas.openxmlformats.org/officeDocument/2006/relationships" r:embed="rId3" cstate="print"/>
        <a:stretch>
          <a:fillRect/>
        </a:stretch>
      </xdr:blipFill>
      <xdr:spPr>
        <a:xfrm>
          <a:off x="19050" y="1219200"/>
          <a:ext cx="779826" cy="923924"/>
        </a:xfrm>
        <a:prstGeom prst="rect">
          <a:avLst/>
        </a:prstGeom>
      </xdr:spPr>
    </xdr:pic>
    <xdr:clientData/>
  </xdr:oneCellAnchor>
  <xdr:oneCellAnchor>
    <xdr:from>
      <xdr:col>1</xdr:col>
      <xdr:colOff>76200</xdr:colOff>
      <xdr:row>14</xdr:row>
      <xdr:rowOff>0</xdr:rowOff>
    </xdr:from>
    <xdr:ext cx="778572" cy="752475"/>
    <xdr:pic>
      <xdr:nvPicPr>
        <xdr:cNvPr id="66" name="70 Imagen" hidden="1">
          <a:extLst>
            <a:ext uri="{FF2B5EF4-FFF2-40B4-BE49-F238E27FC236}">
              <a16:creationId xmlns:a16="http://schemas.microsoft.com/office/drawing/2014/main" xmlns="" id="{4DD2B9FB-2124-425A-9CAF-E97F6AF9C475}"/>
            </a:ext>
          </a:extLst>
        </xdr:cNvPr>
        <xdr:cNvPicPr>
          <a:picLocks noChangeAspect="1"/>
        </xdr:cNvPicPr>
      </xdr:nvPicPr>
      <xdr:blipFill>
        <a:blip xmlns:r="http://schemas.openxmlformats.org/officeDocument/2006/relationships" r:embed="rId4" cstate="print"/>
        <a:stretch>
          <a:fillRect/>
        </a:stretch>
      </xdr:blipFill>
      <xdr:spPr>
        <a:xfrm>
          <a:off x="901700" y="3733800"/>
          <a:ext cx="778572" cy="752475"/>
        </a:xfrm>
        <a:prstGeom prst="rect">
          <a:avLst/>
        </a:prstGeom>
      </xdr:spPr>
    </xdr:pic>
    <xdr:clientData/>
  </xdr:oneCellAnchor>
  <xdr:oneCellAnchor>
    <xdr:from>
      <xdr:col>3</xdr:col>
      <xdr:colOff>142876</xdr:colOff>
      <xdr:row>14</xdr:row>
      <xdr:rowOff>0</xdr:rowOff>
    </xdr:from>
    <xdr:ext cx="877302" cy="714375"/>
    <xdr:pic>
      <xdr:nvPicPr>
        <xdr:cNvPr id="67" name="71 Imagen" hidden="1">
          <a:extLst>
            <a:ext uri="{FF2B5EF4-FFF2-40B4-BE49-F238E27FC236}">
              <a16:creationId xmlns:a16="http://schemas.microsoft.com/office/drawing/2014/main" xmlns="" id="{C5E9BEE1-B30D-4868-B2B2-10A37ABBF2D4}"/>
            </a:ext>
          </a:extLst>
        </xdr:cNvPr>
        <xdr:cNvPicPr>
          <a:picLocks noChangeAspect="1"/>
        </xdr:cNvPicPr>
      </xdr:nvPicPr>
      <xdr:blipFill>
        <a:blip xmlns:r="http://schemas.openxmlformats.org/officeDocument/2006/relationships" r:embed="rId5" cstate="print"/>
        <a:stretch>
          <a:fillRect/>
        </a:stretch>
      </xdr:blipFill>
      <xdr:spPr>
        <a:xfrm>
          <a:off x="2619376" y="3733800"/>
          <a:ext cx="877302" cy="714375"/>
        </a:xfrm>
        <a:prstGeom prst="rect">
          <a:avLst/>
        </a:prstGeom>
      </xdr:spPr>
    </xdr:pic>
    <xdr:clientData/>
  </xdr:oneCellAnchor>
  <xdr:oneCellAnchor>
    <xdr:from>
      <xdr:col>0</xdr:col>
      <xdr:colOff>238125</xdr:colOff>
      <xdr:row>3</xdr:row>
      <xdr:rowOff>0</xdr:rowOff>
    </xdr:from>
    <xdr:ext cx="805905" cy="752475"/>
    <xdr:pic>
      <xdr:nvPicPr>
        <xdr:cNvPr id="68" name="72 Imagen" hidden="1">
          <a:extLst>
            <a:ext uri="{FF2B5EF4-FFF2-40B4-BE49-F238E27FC236}">
              <a16:creationId xmlns:a16="http://schemas.microsoft.com/office/drawing/2014/main" xmlns="" id="{64489D50-FB2C-44FA-9037-C9687B25F759}"/>
            </a:ext>
          </a:extLst>
        </xdr:cNvPr>
        <xdr:cNvPicPr>
          <a:picLocks noChangeAspect="1"/>
        </xdr:cNvPicPr>
      </xdr:nvPicPr>
      <xdr:blipFill>
        <a:blip xmlns:r="http://schemas.openxmlformats.org/officeDocument/2006/relationships" r:embed="rId6" cstate="print"/>
        <a:stretch>
          <a:fillRect/>
        </a:stretch>
      </xdr:blipFill>
      <xdr:spPr>
        <a:xfrm>
          <a:off x="238125" y="1219200"/>
          <a:ext cx="805905" cy="752475"/>
        </a:xfrm>
        <a:prstGeom prst="rect">
          <a:avLst/>
        </a:prstGeom>
      </xdr:spPr>
    </xdr:pic>
    <xdr:clientData/>
  </xdr:oneCellAnchor>
  <xdr:oneCellAnchor>
    <xdr:from>
      <xdr:col>4</xdr:col>
      <xdr:colOff>0</xdr:colOff>
      <xdr:row>9</xdr:row>
      <xdr:rowOff>9525</xdr:rowOff>
    </xdr:from>
    <xdr:ext cx="767886" cy="666750"/>
    <xdr:pic>
      <xdr:nvPicPr>
        <xdr:cNvPr id="69" name="73 Imagen" hidden="1">
          <a:extLst>
            <a:ext uri="{FF2B5EF4-FFF2-40B4-BE49-F238E27FC236}">
              <a16:creationId xmlns:a16="http://schemas.microsoft.com/office/drawing/2014/main" xmlns="" id="{05C9D80C-64BE-464F-9820-FEF1EF41B0FA}"/>
            </a:ext>
          </a:extLst>
        </xdr:cNvPr>
        <xdr:cNvPicPr>
          <a:picLocks noChangeAspect="1"/>
        </xdr:cNvPicPr>
      </xdr:nvPicPr>
      <xdr:blipFill>
        <a:blip xmlns:r="http://schemas.openxmlformats.org/officeDocument/2006/relationships" r:embed="rId7" cstate="print"/>
        <a:stretch>
          <a:fillRect/>
        </a:stretch>
      </xdr:blipFill>
      <xdr:spPr>
        <a:xfrm>
          <a:off x="3302000" y="2600325"/>
          <a:ext cx="767886" cy="666750"/>
        </a:xfrm>
        <a:prstGeom prst="rect">
          <a:avLst/>
        </a:prstGeom>
      </xdr:spPr>
    </xdr:pic>
    <xdr:clientData/>
  </xdr:oneCellAnchor>
  <xdr:oneCellAnchor>
    <xdr:from>
      <xdr:col>0</xdr:col>
      <xdr:colOff>9525</xdr:colOff>
      <xdr:row>6</xdr:row>
      <xdr:rowOff>0</xdr:rowOff>
    </xdr:from>
    <xdr:ext cx="774277" cy="942975"/>
    <xdr:pic>
      <xdr:nvPicPr>
        <xdr:cNvPr id="70" name="74 Imagen" hidden="1">
          <a:extLst>
            <a:ext uri="{FF2B5EF4-FFF2-40B4-BE49-F238E27FC236}">
              <a16:creationId xmlns:a16="http://schemas.microsoft.com/office/drawing/2014/main" xmlns="" id="{36C2228B-00F6-4218-8E67-1A96998C6946}"/>
            </a:ext>
          </a:extLst>
        </xdr:cNvPr>
        <xdr:cNvPicPr>
          <a:picLocks noChangeAspect="1"/>
        </xdr:cNvPicPr>
      </xdr:nvPicPr>
      <xdr:blipFill>
        <a:blip xmlns:r="http://schemas.openxmlformats.org/officeDocument/2006/relationships" r:embed="rId2" cstate="print"/>
        <a:stretch>
          <a:fillRect/>
        </a:stretch>
      </xdr:blipFill>
      <xdr:spPr>
        <a:xfrm>
          <a:off x="9525" y="1905000"/>
          <a:ext cx="774277" cy="942975"/>
        </a:xfrm>
        <a:prstGeom prst="rect">
          <a:avLst/>
        </a:prstGeom>
      </xdr:spPr>
    </xdr:pic>
    <xdr:clientData/>
  </xdr:oneCellAnchor>
  <xdr:oneCellAnchor>
    <xdr:from>
      <xdr:col>0</xdr:col>
      <xdr:colOff>19050</xdr:colOff>
      <xdr:row>0</xdr:row>
      <xdr:rowOff>0</xdr:rowOff>
    </xdr:from>
    <xdr:ext cx="779826" cy="923924"/>
    <xdr:pic>
      <xdr:nvPicPr>
        <xdr:cNvPr id="71" name="75 Imagen" hidden="1">
          <a:extLst>
            <a:ext uri="{FF2B5EF4-FFF2-40B4-BE49-F238E27FC236}">
              <a16:creationId xmlns:a16="http://schemas.microsoft.com/office/drawing/2014/main" xmlns="" id="{745ED2FC-7755-4CD4-8A27-496C6E93D6AC}"/>
            </a:ext>
          </a:extLst>
        </xdr:cNvPr>
        <xdr:cNvPicPr>
          <a:picLocks noChangeAspect="1"/>
        </xdr:cNvPicPr>
      </xdr:nvPicPr>
      <xdr:blipFill>
        <a:blip xmlns:r="http://schemas.openxmlformats.org/officeDocument/2006/relationships" r:embed="rId3" cstate="print"/>
        <a:stretch>
          <a:fillRect/>
        </a:stretch>
      </xdr:blipFill>
      <xdr:spPr>
        <a:xfrm>
          <a:off x="19050" y="0"/>
          <a:ext cx="779826" cy="923924"/>
        </a:xfrm>
        <a:prstGeom prst="rect">
          <a:avLst/>
        </a:prstGeom>
      </xdr:spPr>
    </xdr:pic>
    <xdr:clientData/>
  </xdr:oneCellAnchor>
  <xdr:oneCellAnchor>
    <xdr:from>
      <xdr:col>1</xdr:col>
      <xdr:colOff>76200</xdr:colOff>
      <xdr:row>6</xdr:row>
      <xdr:rowOff>161925</xdr:rowOff>
    </xdr:from>
    <xdr:ext cx="778572" cy="752475"/>
    <xdr:pic>
      <xdr:nvPicPr>
        <xdr:cNvPr id="72" name="76 Imagen" hidden="1">
          <a:extLst>
            <a:ext uri="{FF2B5EF4-FFF2-40B4-BE49-F238E27FC236}">
              <a16:creationId xmlns:a16="http://schemas.microsoft.com/office/drawing/2014/main" xmlns="" id="{943358BF-F390-4B4F-92CB-D116F86EAA0E}"/>
            </a:ext>
          </a:extLst>
        </xdr:cNvPr>
        <xdr:cNvPicPr>
          <a:picLocks noChangeAspect="1"/>
        </xdr:cNvPicPr>
      </xdr:nvPicPr>
      <xdr:blipFill>
        <a:blip xmlns:r="http://schemas.openxmlformats.org/officeDocument/2006/relationships" r:embed="rId4" cstate="print"/>
        <a:stretch>
          <a:fillRect/>
        </a:stretch>
      </xdr:blipFill>
      <xdr:spPr>
        <a:xfrm>
          <a:off x="901700" y="2066925"/>
          <a:ext cx="778572" cy="752475"/>
        </a:xfrm>
        <a:prstGeom prst="rect">
          <a:avLst/>
        </a:prstGeom>
      </xdr:spPr>
    </xdr:pic>
    <xdr:clientData/>
  </xdr:oneCellAnchor>
  <xdr:oneCellAnchor>
    <xdr:from>
      <xdr:col>2</xdr:col>
      <xdr:colOff>142876</xdr:colOff>
      <xdr:row>6</xdr:row>
      <xdr:rowOff>171449</xdr:rowOff>
    </xdr:from>
    <xdr:ext cx="877302" cy="714375"/>
    <xdr:pic>
      <xdr:nvPicPr>
        <xdr:cNvPr id="73" name="77 Imagen" hidden="1">
          <a:extLst>
            <a:ext uri="{FF2B5EF4-FFF2-40B4-BE49-F238E27FC236}">
              <a16:creationId xmlns:a16="http://schemas.microsoft.com/office/drawing/2014/main" xmlns="" id="{2875970B-D0F5-4662-8409-E145E5C80F53}"/>
            </a:ext>
          </a:extLst>
        </xdr:cNvPr>
        <xdr:cNvPicPr>
          <a:picLocks noChangeAspect="1"/>
        </xdr:cNvPicPr>
      </xdr:nvPicPr>
      <xdr:blipFill>
        <a:blip xmlns:r="http://schemas.openxmlformats.org/officeDocument/2006/relationships" r:embed="rId5" cstate="print"/>
        <a:stretch>
          <a:fillRect/>
        </a:stretch>
      </xdr:blipFill>
      <xdr:spPr>
        <a:xfrm>
          <a:off x="2619376" y="2076449"/>
          <a:ext cx="877302" cy="714375"/>
        </a:xfrm>
        <a:prstGeom prst="rect">
          <a:avLst/>
        </a:prstGeom>
      </xdr:spPr>
    </xdr:pic>
    <xdr:clientData/>
  </xdr:oneCellAnchor>
  <xdr:oneCellAnchor>
    <xdr:from>
      <xdr:col>0</xdr:col>
      <xdr:colOff>238125</xdr:colOff>
      <xdr:row>3</xdr:row>
      <xdr:rowOff>0</xdr:rowOff>
    </xdr:from>
    <xdr:ext cx="805905" cy="752475"/>
    <xdr:pic>
      <xdr:nvPicPr>
        <xdr:cNvPr id="74" name="78 Imagen" hidden="1">
          <a:extLst>
            <a:ext uri="{FF2B5EF4-FFF2-40B4-BE49-F238E27FC236}">
              <a16:creationId xmlns:a16="http://schemas.microsoft.com/office/drawing/2014/main" xmlns="" id="{7C54F387-1EA4-481E-B7A4-697C668A5CE6}"/>
            </a:ext>
          </a:extLst>
        </xdr:cNvPr>
        <xdr:cNvPicPr>
          <a:picLocks noChangeAspect="1"/>
        </xdr:cNvPicPr>
      </xdr:nvPicPr>
      <xdr:blipFill>
        <a:blip xmlns:r="http://schemas.openxmlformats.org/officeDocument/2006/relationships" r:embed="rId6" cstate="print"/>
        <a:stretch>
          <a:fillRect/>
        </a:stretch>
      </xdr:blipFill>
      <xdr:spPr>
        <a:xfrm>
          <a:off x="238125" y="1219200"/>
          <a:ext cx="805905" cy="752475"/>
        </a:xfrm>
        <a:prstGeom prst="rect">
          <a:avLst/>
        </a:prstGeom>
      </xdr:spPr>
    </xdr:pic>
    <xdr:clientData/>
  </xdr:oneCellAnchor>
  <xdr:oneCellAnchor>
    <xdr:from>
      <xdr:col>4</xdr:col>
      <xdr:colOff>0</xdr:colOff>
      <xdr:row>12</xdr:row>
      <xdr:rowOff>9525</xdr:rowOff>
    </xdr:from>
    <xdr:ext cx="767886" cy="666750"/>
    <xdr:pic>
      <xdr:nvPicPr>
        <xdr:cNvPr id="75" name="79 Imagen" hidden="1">
          <a:extLst>
            <a:ext uri="{FF2B5EF4-FFF2-40B4-BE49-F238E27FC236}">
              <a16:creationId xmlns:a16="http://schemas.microsoft.com/office/drawing/2014/main" xmlns="" id="{D81597E2-2C8D-4B12-8542-3050EA602D3E}"/>
            </a:ext>
          </a:extLst>
        </xdr:cNvPr>
        <xdr:cNvPicPr>
          <a:picLocks noChangeAspect="1"/>
        </xdr:cNvPicPr>
      </xdr:nvPicPr>
      <xdr:blipFill>
        <a:blip xmlns:r="http://schemas.openxmlformats.org/officeDocument/2006/relationships" r:embed="rId7" cstate="print"/>
        <a:stretch>
          <a:fillRect/>
        </a:stretch>
      </xdr:blipFill>
      <xdr:spPr>
        <a:xfrm>
          <a:off x="3302000" y="3286125"/>
          <a:ext cx="767886" cy="666750"/>
        </a:xfrm>
        <a:prstGeom prst="rect">
          <a:avLst/>
        </a:prstGeom>
      </xdr:spPr>
    </xdr:pic>
    <xdr:clientData/>
  </xdr:oneCellAnchor>
  <xdr:oneCellAnchor>
    <xdr:from>
      <xdr:col>0</xdr:col>
      <xdr:colOff>9525</xdr:colOff>
      <xdr:row>6</xdr:row>
      <xdr:rowOff>0</xdr:rowOff>
    </xdr:from>
    <xdr:ext cx="774277" cy="942975"/>
    <xdr:pic>
      <xdr:nvPicPr>
        <xdr:cNvPr id="76" name="80 Imagen" hidden="1">
          <a:extLst>
            <a:ext uri="{FF2B5EF4-FFF2-40B4-BE49-F238E27FC236}">
              <a16:creationId xmlns:a16="http://schemas.microsoft.com/office/drawing/2014/main" xmlns="" id="{A39EEF4E-F130-4025-A04B-F47FFF1AAF5C}"/>
            </a:ext>
          </a:extLst>
        </xdr:cNvPr>
        <xdr:cNvPicPr>
          <a:picLocks noChangeAspect="1"/>
        </xdr:cNvPicPr>
      </xdr:nvPicPr>
      <xdr:blipFill>
        <a:blip xmlns:r="http://schemas.openxmlformats.org/officeDocument/2006/relationships" r:embed="rId2" cstate="print"/>
        <a:stretch>
          <a:fillRect/>
        </a:stretch>
      </xdr:blipFill>
      <xdr:spPr>
        <a:xfrm>
          <a:off x="9525" y="1905000"/>
          <a:ext cx="774277" cy="942975"/>
        </a:xfrm>
        <a:prstGeom prst="rect">
          <a:avLst/>
        </a:prstGeom>
      </xdr:spPr>
    </xdr:pic>
    <xdr:clientData/>
  </xdr:oneCellAnchor>
  <xdr:oneCellAnchor>
    <xdr:from>
      <xdr:col>0</xdr:col>
      <xdr:colOff>238125</xdr:colOff>
      <xdr:row>6</xdr:row>
      <xdr:rowOff>0</xdr:rowOff>
    </xdr:from>
    <xdr:ext cx="805905" cy="752475"/>
    <xdr:pic>
      <xdr:nvPicPr>
        <xdr:cNvPr id="77" name="81 Imagen" hidden="1">
          <a:extLst>
            <a:ext uri="{FF2B5EF4-FFF2-40B4-BE49-F238E27FC236}">
              <a16:creationId xmlns:a16="http://schemas.microsoft.com/office/drawing/2014/main" xmlns="" id="{8F4112EA-851A-4EDB-A8DD-991F4DE880BD}"/>
            </a:ext>
          </a:extLst>
        </xdr:cNvPr>
        <xdr:cNvPicPr>
          <a:picLocks noChangeAspect="1"/>
        </xdr:cNvPicPr>
      </xdr:nvPicPr>
      <xdr:blipFill>
        <a:blip xmlns:r="http://schemas.openxmlformats.org/officeDocument/2006/relationships" r:embed="rId6" cstate="print"/>
        <a:stretch>
          <a:fillRect/>
        </a:stretch>
      </xdr:blipFill>
      <xdr:spPr>
        <a:xfrm>
          <a:off x="238125" y="1905000"/>
          <a:ext cx="805905" cy="752475"/>
        </a:xfrm>
        <a:prstGeom prst="rect">
          <a:avLst/>
        </a:prstGeom>
      </xdr:spPr>
    </xdr:pic>
    <xdr:clientData/>
  </xdr:oneCellAnchor>
  <xdr:oneCellAnchor>
    <xdr:from>
      <xdr:col>0</xdr:col>
      <xdr:colOff>9525</xdr:colOff>
      <xdr:row>13</xdr:row>
      <xdr:rowOff>0</xdr:rowOff>
    </xdr:from>
    <xdr:ext cx="774277" cy="942975"/>
    <xdr:pic>
      <xdr:nvPicPr>
        <xdr:cNvPr id="78" name="82 Imagen" hidden="1">
          <a:extLst>
            <a:ext uri="{FF2B5EF4-FFF2-40B4-BE49-F238E27FC236}">
              <a16:creationId xmlns:a16="http://schemas.microsoft.com/office/drawing/2014/main" xmlns="" id="{5D7A2909-6059-4EE6-829C-12EF45225597}"/>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79" name="83 Imagen" hidden="1">
          <a:extLst>
            <a:ext uri="{FF2B5EF4-FFF2-40B4-BE49-F238E27FC236}">
              <a16:creationId xmlns:a16="http://schemas.microsoft.com/office/drawing/2014/main" xmlns="" id="{14911EB5-09CB-467A-B4E8-A369AF535335}"/>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0</xdr:col>
      <xdr:colOff>238125</xdr:colOff>
      <xdr:row>6</xdr:row>
      <xdr:rowOff>0</xdr:rowOff>
    </xdr:from>
    <xdr:ext cx="805905" cy="752475"/>
    <xdr:pic>
      <xdr:nvPicPr>
        <xdr:cNvPr id="80" name="84 Imagen" hidden="1">
          <a:extLst>
            <a:ext uri="{FF2B5EF4-FFF2-40B4-BE49-F238E27FC236}">
              <a16:creationId xmlns:a16="http://schemas.microsoft.com/office/drawing/2014/main" xmlns="" id="{F0F32BB6-918B-447B-955C-C9981115747C}"/>
            </a:ext>
          </a:extLst>
        </xdr:cNvPr>
        <xdr:cNvPicPr>
          <a:picLocks noChangeAspect="1"/>
        </xdr:cNvPicPr>
      </xdr:nvPicPr>
      <xdr:blipFill>
        <a:blip xmlns:r="http://schemas.openxmlformats.org/officeDocument/2006/relationships" r:embed="rId6" cstate="print"/>
        <a:stretch>
          <a:fillRect/>
        </a:stretch>
      </xdr:blipFill>
      <xdr:spPr>
        <a:xfrm>
          <a:off x="238125" y="1905000"/>
          <a:ext cx="805905" cy="752475"/>
        </a:xfrm>
        <a:prstGeom prst="rect">
          <a:avLst/>
        </a:prstGeom>
      </xdr:spPr>
    </xdr:pic>
    <xdr:clientData/>
  </xdr:oneCellAnchor>
  <xdr:oneCellAnchor>
    <xdr:from>
      <xdr:col>0</xdr:col>
      <xdr:colOff>76200</xdr:colOff>
      <xdr:row>6</xdr:row>
      <xdr:rowOff>161925</xdr:rowOff>
    </xdr:from>
    <xdr:ext cx="778572" cy="752475"/>
    <xdr:pic>
      <xdr:nvPicPr>
        <xdr:cNvPr id="81" name="85 Imagen" hidden="1">
          <a:extLst>
            <a:ext uri="{FF2B5EF4-FFF2-40B4-BE49-F238E27FC236}">
              <a16:creationId xmlns:a16="http://schemas.microsoft.com/office/drawing/2014/main" xmlns="" id="{A543A1FA-D93F-4233-8E06-E2A2C6EF71C3}"/>
            </a:ext>
          </a:extLst>
        </xdr:cNvPr>
        <xdr:cNvPicPr>
          <a:picLocks noChangeAspect="1"/>
        </xdr:cNvPicPr>
      </xdr:nvPicPr>
      <xdr:blipFill>
        <a:blip xmlns:r="http://schemas.openxmlformats.org/officeDocument/2006/relationships" r:embed="rId4" cstate="print"/>
        <a:stretch>
          <a:fillRect/>
        </a:stretch>
      </xdr:blipFill>
      <xdr:spPr>
        <a:xfrm>
          <a:off x="76200" y="2066925"/>
          <a:ext cx="778572" cy="752475"/>
        </a:xfrm>
        <a:prstGeom prst="rect">
          <a:avLst/>
        </a:prstGeom>
      </xdr:spPr>
    </xdr:pic>
    <xdr:clientData/>
  </xdr:oneCellAnchor>
  <xdr:oneCellAnchor>
    <xdr:from>
      <xdr:col>0</xdr:col>
      <xdr:colOff>9525</xdr:colOff>
      <xdr:row>13</xdr:row>
      <xdr:rowOff>0</xdr:rowOff>
    </xdr:from>
    <xdr:ext cx="774277" cy="942975"/>
    <xdr:pic>
      <xdr:nvPicPr>
        <xdr:cNvPr id="82" name="86 Imagen" hidden="1">
          <a:extLst>
            <a:ext uri="{FF2B5EF4-FFF2-40B4-BE49-F238E27FC236}">
              <a16:creationId xmlns:a16="http://schemas.microsoft.com/office/drawing/2014/main" xmlns="" id="{F98A6160-F1A6-4E1C-9277-901972FEA41F}"/>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83" name="87 Imagen" hidden="1">
          <a:extLst>
            <a:ext uri="{FF2B5EF4-FFF2-40B4-BE49-F238E27FC236}">
              <a16:creationId xmlns:a16="http://schemas.microsoft.com/office/drawing/2014/main" xmlns="" id="{816A2089-5B66-46BE-A738-5B629A16ABB4}"/>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0</xdr:col>
      <xdr:colOff>238125</xdr:colOff>
      <xdr:row>13</xdr:row>
      <xdr:rowOff>0</xdr:rowOff>
    </xdr:from>
    <xdr:ext cx="805905" cy="752475"/>
    <xdr:pic>
      <xdr:nvPicPr>
        <xdr:cNvPr id="84" name="88 Imagen" hidden="1">
          <a:extLst>
            <a:ext uri="{FF2B5EF4-FFF2-40B4-BE49-F238E27FC236}">
              <a16:creationId xmlns:a16="http://schemas.microsoft.com/office/drawing/2014/main" xmlns="" id="{24FA8804-B95F-490F-8482-2E5DEAAA7778}"/>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0</xdr:col>
      <xdr:colOff>9525</xdr:colOff>
      <xdr:row>6</xdr:row>
      <xdr:rowOff>0</xdr:rowOff>
    </xdr:from>
    <xdr:ext cx="774277" cy="942975"/>
    <xdr:pic>
      <xdr:nvPicPr>
        <xdr:cNvPr id="85" name="89 Imagen" hidden="1">
          <a:extLst>
            <a:ext uri="{FF2B5EF4-FFF2-40B4-BE49-F238E27FC236}">
              <a16:creationId xmlns:a16="http://schemas.microsoft.com/office/drawing/2014/main" xmlns="" id="{64C2892B-DAA5-4569-98BC-7125D6E9F68F}"/>
            </a:ext>
          </a:extLst>
        </xdr:cNvPr>
        <xdr:cNvPicPr>
          <a:picLocks noChangeAspect="1"/>
        </xdr:cNvPicPr>
      </xdr:nvPicPr>
      <xdr:blipFill>
        <a:blip xmlns:r="http://schemas.openxmlformats.org/officeDocument/2006/relationships" r:embed="rId2" cstate="print"/>
        <a:stretch>
          <a:fillRect/>
        </a:stretch>
      </xdr:blipFill>
      <xdr:spPr>
        <a:xfrm>
          <a:off x="9525" y="1905000"/>
          <a:ext cx="774277" cy="942975"/>
        </a:xfrm>
        <a:prstGeom prst="rect">
          <a:avLst/>
        </a:prstGeom>
      </xdr:spPr>
    </xdr:pic>
    <xdr:clientData/>
  </xdr:oneCellAnchor>
  <xdr:oneCellAnchor>
    <xdr:from>
      <xdr:col>0</xdr:col>
      <xdr:colOff>238125</xdr:colOff>
      <xdr:row>6</xdr:row>
      <xdr:rowOff>0</xdr:rowOff>
    </xdr:from>
    <xdr:ext cx="805905" cy="752475"/>
    <xdr:pic>
      <xdr:nvPicPr>
        <xdr:cNvPr id="86" name="90 Imagen" hidden="1">
          <a:extLst>
            <a:ext uri="{FF2B5EF4-FFF2-40B4-BE49-F238E27FC236}">
              <a16:creationId xmlns:a16="http://schemas.microsoft.com/office/drawing/2014/main" xmlns="" id="{0A23982A-5D9B-49F2-A387-2A65D5906C20}"/>
            </a:ext>
          </a:extLst>
        </xdr:cNvPr>
        <xdr:cNvPicPr>
          <a:picLocks noChangeAspect="1"/>
        </xdr:cNvPicPr>
      </xdr:nvPicPr>
      <xdr:blipFill>
        <a:blip xmlns:r="http://schemas.openxmlformats.org/officeDocument/2006/relationships" r:embed="rId6" cstate="print"/>
        <a:stretch>
          <a:fillRect/>
        </a:stretch>
      </xdr:blipFill>
      <xdr:spPr>
        <a:xfrm>
          <a:off x="238125" y="1905000"/>
          <a:ext cx="805905" cy="752475"/>
        </a:xfrm>
        <a:prstGeom prst="rect">
          <a:avLst/>
        </a:prstGeom>
      </xdr:spPr>
    </xdr:pic>
    <xdr:clientData/>
  </xdr:oneCellAnchor>
  <xdr:oneCellAnchor>
    <xdr:from>
      <xdr:col>0</xdr:col>
      <xdr:colOff>9525</xdr:colOff>
      <xdr:row>13</xdr:row>
      <xdr:rowOff>0</xdr:rowOff>
    </xdr:from>
    <xdr:ext cx="774277" cy="942975"/>
    <xdr:pic>
      <xdr:nvPicPr>
        <xdr:cNvPr id="87" name="91 Imagen" hidden="1">
          <a:extLst>
            <a:ext uri="{FF2B5EF4-FFF2-40B4-BE49-F238E27FC236}">
              <a16:creationId xmlns:a16="http://schemas.microsoft.com/office/drawing/2014/main" xmlns="" id="{9BEEEDF6-64F8-42BB-91BC-64EEAA27D401}"/>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88" name="92 Imagen" hidden="1">
          <a:extLst>
            <a:ext uri="{FF2B5EF4-FFF2-40B4-BE49-F238E27FC236}">
              <a16:creationId xmlns:a16="http://schemas.microsoft.com/office/drawing/2014/main" xmlns="" id="{87D68720-161F-4F25-8373-5EE32B8A9553}"/>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0</xdr:col>
      <xdr:colOff>19050</xdr:colOff>
      <xdr:row>13</xdr:row>
      <xdr:rowOff>1</xdr:rowOff>
    </xdr:from>
    <xdr:ext cx="779826" cy="923924"/>
    <xdr:pic>
      <xdr:nvPicPr>
        <xdr:cNvPr id="89" name="93 Imagen" hidden="1">
          <a:extLst>
            <a:ext uri="{FF2B5EF4-FFF2-40B4-BE49-F238E27FC236}">
              <a16:creationId xmlns:a16="http://schemas.microsoft.com/office/drawing/2014/main" xmlns="" id="{B4FD2D6A-E2E6-4BE1-9207-004CD74DE26F}"/>
            </a:ext>
          </a:extLst>
        </xdr:cNvPr>
        <xdr:cNvPicPr>
          <a:picLocks noChangeAspect="1"/>
        </xdr:cNvPicPr>
      </xdr:nvPicPr>
      <xdr:blipFill>
        <a:blip xmlns:r="http://schemas.openxmlformats.org/officeDocument/2006/relationships" r:embed="rId3" cstate="print"/>
        <a:stretch>
          <a:fillRect/>
        </a:stretch>
      </xdr:blipFill>
      <xdr:spPr>
        <a:xfrm>
          <a:off x="19050" y="3505201"/>
          <a:ext cx="779826" cy="923924"/>
        </a:xfrm>
        <a:prstGeom prst="rect">
          <a:avLst/>
        </a:prstGeom>
      </xdr:spPr>
    </xdr:pic>
    <xdr:clientData/>
  </xdr:oneCellAnchor>
  <xdr:oneCellAnchor>
    <xdr:from>
      <xdr:col>0</xdr:col>
      <xdr:colOff>238125</xdr:colOff>
      <xdr:row>14</xdr:row>
      <xdr:rowOff>0</xdr:rowOff>
    </xdr:from>
    <xdr:ext cx="805905" cy="752475"/>
    <xdr:pic>
      <xdr:nvPicPr>
        <xdr:cNvPr id="90" name="94 Imagen" hidden="1">
          <a:extLst>
            <a:ext uri="{FF2B5EF4-FFF2-40B4-BE49-F238E27FC236}">
              <a16:creationId xmlns:a16="http://schemas.microsoft.com/office/drawing/2014/main" xmlns="" id="{2E6B7AD9-CD6B-479F-A0C0-572D304AAA2E}"/>
            </a:ext>
          </a:extLst>
        </xdr:cNvPr>
        <xdr:cNvPicPr>
          <a:picLocks noChangeAspect="1"/>
        </xdr:cNvPicPr>
      </xdr:nvPicPr>
      <xdr:blipFill>
        <a:blip xmlns:r="http://schemas.openxmlformats.org/officeDocument/2006/relationships" r:embed="rId6" cstate="print"/>
        <a:stretch>
          <a:fillRect/>
        </a:stretch>
      </xdr:blipFill>
      <xdr:spPr>
        <a:xfrm>
          <a:off x="238125" y="3733800"/>
          <a:ext cx="805905" cy="752475"/>
        </a:xfrm>
        <a:prstGeom prst="rect">
          <a:avLst/>
        </a:prstGeom>
      </xdr:spPr>
    </xdr:pic>
    <xdr:clientData/>
  </xdr:oneCellAnchor>
  <xdr:oneCellAnchor>
    <xdr:from>
      <xdr:col>4</xdr:col>
      <xdr:colOff>0</xdr:colOff>
      <xdr:row>16</xdr:row>
      <xdr:rowOff>9525</xdr:rowOff>
    </xdr:from>
    <xdr:ext cx="767886" cy="666750"/>
    <xdr:pic>
      <xdr:nvPicPr>
        <xdr:cNvPr id="91" name="95 Imagen" hidden="1">
          <a:extLst>
            <a:ext uri="{FF2B5EF4-FFF2-40B4-BE49-F238E27FC236}">
              <a16:creationId xmlns:a16="http://schemas.microsoft.com/office/drawing/2014/main" xmlns="" id="{E9A6B210-7760-4D16-8AFF-2AA4DF6497AC}"/>
            </a:ext>
          </a:extLst>
        </xdr:cNvPr>
        <xdr:cNvPicPr>
          <a:picLocks noChangeAspect="1"/>
        </xdr:cNvPicPr>
      </xdr:nvPicPr>
      <xdr:blipFill>
        <a:blip xmlns:r="http://schemas.openxmlformats.org/officeDocument/2006/relationships" r:embed="rId7" cstate="print"/>
        <a:stretch>
          <a:fillRect/>
        </a:stretch>
      </xdr:blipFill>
      <xdr:spPr>
        <a:xfrm>
          <a:off x="3302000" y="4200525"/>
          <a:ext cx="767886" cy="666750"/>
        </a:xfrm>
        <a:prstGeom prst="rect">
          <a:avLst/>
        </a:prstGeom>
      </xdr:spPr>
    </xdr:pic>
    <xdr:clientData/>
  </xdr:oneCellAnchor>
  <xdr:oneCellAnchor>
    <xdr:from>
      <xdr:col>1</xdr:col>
      <xdr:colOff>76200</xdr:colOff>
      <xdr:row>14</xdr:row>
      <xdr:rowOff>0</xdr:rowOff>
    </xdr:from>
    <xdr:ext cx="778572" cy="752475"/>
    <xdr:pic>
      <xdr:nvPicPr>
        <xdr:cNvPr id="92" name="96 Imagen" hidden="1">
          <a:extLst>
            <a:ext uri="{FF2B5EF4-FFF2-40B4-BE49-F238E27FC236}">
              <a16:creationId xmlns:a16="http://schemas.microsoft.com/office/drawing/2014/main" xmlns="" id="{3E60E9B8-8E51-475F-BCEA-D734E8C76E29}"/>
            </a:ext>
          </a:extLst>
        </xdr:cNvPr>
        <xdr:cNvPicPr>
          <a:picLocks noChangeAspect="1"/>
        </xdr:cNvPicPr>
      </xdr:nvPicPr>
      <xdr:blipFill>
        <a:blip xmlns:r="http://schemas.openxmlformats.org/officeDocument/2006/relationships" r:embed="rId4" cstate="print"/>
        <a:stretch>
          <a:fillRect/>
        </a:stretch>
      </xdr:blipFill>
      <xdr:spPr>
        <a:xfrm>
          <a:off x="901700" y="3733800"/>
          <a:ext cx="778572" cy="752475"/>
        </a:xfrm>
        <a:prstGeom prst="rect">
          <a:avLst/>
        </a:prstGeom>
      </xdr:spPr>
    </xdr:pic>
    <xdr:clientData/>
  </xdr:oneCellAnchor>
  <xdr:oneCellAnchor>
    <xdr:from>
      <xdr:col>3</xdr:col>
      <xdr:colOff>142876</xdr:colOff>
      <xdr:row>14</xdr:row>
      <xdr:rowOff>0</xdr:rowOff>
    </xdr:from>
    <xdr:ext cx="877302" cy="714375"/>
    <xdr:pic>
      <xdr:nvPicPr>
        <xdr:cNvPr id="93" name="97 Imagen" hidden="1">
          <a:extLst>
            <a:ext uri="{FF2B5EF4-FFF2-40B4-BE49-F238E27FC236}">
              <a16:creationId xmlns:a16="http://schemas.microsoft.com/office/drawing/2014/main" xmlns="" id="{DC0D7D7A-9885-4F45-89C2-0DD7DCAE11A4}"/>
            </a:ext>
          </a:extLst>
        </xdr:cNvPr>
        <xdr:cNvPicPr>
          <a:picLocks noChangeAspect="1"/>
        </xdr:cNvPicPr>
      </xdr:nvPicPr>
      <xdr:blipFill>
        <a:blip xmlns:r="http://schemas.openxmlformats.org/officeDocument/2006/relationships" r:embed="rId5" cstate="print"/>
        <a:stretch>
          <a:fillRect/>
        </a:stretch>
      </xdr:blipFill>
      <xdr:spPr>
        <a:xfrm>
          <a:off x="2619376" y="3733800"/>
          <a:ext cx="877302" cy="714375"/>
        </a:xfrm>
        <a:prstGeom prst="rect">
          <a:avLst/>
        </a:prstGeom>
      </xdr:spPr>
    </xdr:pic>
    <xdr:clientData/>
  </xdr:oneCellAnchor>
  <xdr:oneCellAnchor>
    <xdr:from>
      <xdr:col>1</xdr:col>
      <xdr:colOff>9525</xdr:colOff>
      <xdr:row>14</xdr:row>
      <xdr:rowOff>0</xdr:rowOff>
    </xdr:from>
    <xdr:ext cx="774277" cy="942975"/>
    <xdr:pic>
      <xdr:nvPicPr>
        <xdr:cNvPr id="94" name="98 Imagen" hidden="1">
          <a:extLst>
            <a:ext uri="{FF2B5EF4-FFF2-40B4-BE49-F238E27FC236}">
              <a16:creationId xmlns:a16="http://schemas.microsoft.com/office/drawing/2014/main" xmlns="" id="{17639754-8C00-4FAB-9C5B-28D849371EF3}"/>
            </a:ext>
          </a:extLst>
        </xdr:cNvPr>
        <xdr:cNvPicPr>
          <a:picLocks noChangeAspect="1"/>
        </xdr:cNvPicPr>
      </xdr:nvPicPr>
      <xdr:blipFill>
        <a:blip xmlns:r="http://schemas.openxmlformats.org/officeDocument/2006/relationships" r:embed="rId2" cstate="print"/>
        <a:stretch>
          <a:fillRect/>
        </a:stretch>
      </xdr:blipFill>
      <xdr:spPr>
        <a:xfrm>
          <a:off x="835025" y="3733800"/>
          <a:ext cx="774277" cy="942975"/>
        </a:xfrm>
        <a:prstGeom prst="rect">
          <a:avLst/>
        </a:prstGeom>
      </xdr:spPr>
    </xdr:pic>
    <xdr:clientData/>
  </xdr:oneCellAnchor>
  <xdr:oneCellAnchor>
    <xdr:from>
      <xdr:col>1</xdr:col>
      <xdr:colOff>238125</xdr:colOff>
      <xdr:row>14</xdr:row>
      <xdr:rowOff>0</xdr:rowOff>
    </xdr:from>
    <xdr:ext cx="805905" cy="752475"/>
    <xdr:pic>
      <xdr:nvPicPr>
        <xdr:cNvPr id="95" name="99 Imagen" hidden="1">
          <a:extLst>
            <a:ext uri="{FF2B5EF4-FFF2-40B4-BE49-F238E27FC236}">
              <a16:creationId xmlns:a16="http://schemas.microsoft.com/office/drawing/2014/main" xmlns="" id="{7326AAA2-9D36-48E4-A2EE-9A333ED715E5}"/>
            </a:ext>
          </a:extLst>
        </xdr:cNvPr>
        <xdr:cNvPicPr>
          <a:picLocks noChangeAspect="1"/>
        </xdr:cNvPicPr>
      </xdr:nvPicPr>
      <xdr:blipFill>
        <a:blip xmlns:r="http://schemas.openxmlformats.org/officeDocument/2006/relationships" r:embed="rId6" cstate="print"/>
        <a:stretch>
          <a:fillRect/>
        </a:stretch>
      </xdr:blipFill>
      <xdr:spPr>
        <a:xfrm>
          <a:off x="1063625" y="3733800"/>
          <a:ext cx="805905" cy="752475"/>
        </a:xfrm>
        <a:prstGeom prst="rect">
          <a:avLst/>
        </a:prstGeom>
      </xdr:spPr>
    </xdr:pic>
    <xdr:clientData/>
  </xdr:oneCellAnchor>
  <xdr:oneCellAnchor>
    <xdr:from>
      <xdr:col>0</xdr:col>
      <xdr:colOff>9525</xdr:colOff>
      <xdr:row>13</xdr:row>
      <xdr:rowOff>0</xdr:rowOff>
    </xdr:from>
    <xdr:ext cx="774277" cy="942975"/>
    <xdr:pic>
      <xdr:nvPicPr>
        <xdr:cNvPr id="96" name="100 Imagen" hidden="1">
          <a:extLst>
            <a:ext uri="{FF2B5EF4-FFF2-40B4-BE49-F238E27FC236}">
              <a16:creationId xmlns:a16="http://schemas.microsoft.com/office/drawing/2014/main" xmlns="" id="{3F683FA5-DD0C-4666-9687-5080B407AEB5}"/>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97" name="101 Imagen" hidden="1">
          <a:extLst>
            <a:ext uri="{FF2B5EF4-FFF2-40B4-BE49-F238E27FC236}">
              <a16:creationId xmlns:a16="http://schemas.microsoft.com/office/drawing/2014/main" xmlns="" id="{E1BBCF35-F26E-4284-9C32-B08498297787}"/>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1</xdr:col>
      <xdr:colOff>238125</xdr:colOff>
      <xdr:row>14</xdr:row>
      <xdr:rowOff>0</xdr:rowOff>
    </xdr:from>
    <xdr:ext cx="805905" cy="752475"/>
    <xdr:pic>
      <xdr:nvPicPr>
        <xdr:cNvPr id="98" name="102 Imagen" hidden="1">
          <a:extLst>
            <a:ext uri="{FF2B5EF4-FFF2-40B4-BE49-F238E27FC236}">
              <a16:creationId xmlns:a16="http://schemas.microsoft.com/office/drawing/2014/main" xmlns="" id="{BC4C8E6C-068D-42DA-96F3-34EA1B995F2B}"/>
            </a:ext>
          </a:extLst>
        </xdr:cNvPr>
        <xdr:cNvPicPr>
          <a:picLocks noChangeAspect="1"/>
        </xdr:cNvPicPr>
      </xdr:nvPicPr>
      <xdr:blipFill>
        <a:blip xmlns:r="http://schemas.openxmlformats.org/officeDocument/2006/relationships" r:embed="rId6" cstate="print"/>
        <a:stretch>
          <a:fillRect/>
        </a:stretch>
      </xdr:blipFill>
      <xdr:spPr>
        <a:xfrm>
          <a:off x="1063625" y="3733800"/>
          <a:ext cx="805905" cy="752475"/>
        </a:xfrm>
        <a:prstGeom prst="rect">
          <a:avLst/>
        </a:prstGeom>
      </xdr:spPr>
    </xdr:pic>
    <xdr:clientData/>
  </xdr:oneCellAnchor>
  <xdr:oneCellAnchor>
    <xdr:from>
      <xdr:col>0</xdr:col>
      <xdr:colOff>76200</xdr:colOff>
      <xdr:row>13</xdr:row>
      <xdr:rowOff>0</xdr:rowOff>
    </xdr:from>
    <xdr:ext cx="778572" cy="752475"/>
    <xdr:pic>
      <xdr:nvPicPr>
        <xdr:cNvPr id="99" name="103 Imagen" hidden="1">
          <a:extLst>
            <a:ext uri="{FF2B5EF4-FFF2-40B4-BE49-F238E27FC236}">
              <a16:creationId xmlns:a16="http://schemas.microsoft.com/office/drawing/2014/main" xmlns="" id="{8527C387-E754-4BF1-92BF-86C71A55EE73}"/>
            </a:ext>
          </a:extLst>
        </xdr:cNvPr>
        <xdr:cNvPicPr>
          <a:picLocks noChangeAspect="1"/>
        </xdr:cNvPicPr>
      </xdr:nvPicPr>
      <xdr:blipFill>
        <a:blip xmlns:r="http://schemas.openxmlformats.org/officeDocument/2006/relationships" r:embed="rId4" cstate="print"/>
        <a:stretch>
          <a:fillRect/>
        </a:stretch>
      </xdr:blipFill>
      <xdr:spPr>
        <a:xfrm>
          <a:off x="76200" y="3505200"/>
          <a:ext cx="778572" cy="752475"/>
        </a:xfrm>
        <a:prstGeom prst="rect">
          <a:avLst/>
        </a:prstGeom>
      </xdr:spPr>
    </xdr:pic>
    <xdr:clientData/>
  </xdr:oneCellAnchor>
  <xdr:oneCellAnchor>
    <xdr:from>
      <xdr:col>0</xdr:col>
      <xdr:colOff>9525</xdr:colOff>
      <xdr:row>13</xdr:row>
      <xdr:rowOff>0</xdr:rowOff>
    </xdr:from>
    <xdr:ext cx="774277" cy="942975"/>
    <xdr:pic>
      <xdr:nvPicPr>
        <xdr:cNvPr id="100" name="104 Imagen" hidden="1">
          <a:extLst>
            <a:ext uri="{FF2B5EF4-FFF2-40B4-BE49-F238E27FC236}">
              <a16:creationId xmlns:a16="http://schemas.microsoft.com/office/drawing/2014/main" xmlns="" id="{2EE6B79B-FD10-4870-BD8E-45AC39191322}"/>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101" name="105 Imagen" hidden="1">
          <a:extLst>
            <a:ext uri="{FF2B5EF4-FFF2-40B4-BE49-F238E27FC236}">
              <a16:creationId xmlns:a16="http://schemas.microsoft.com/office/drawing/2014/main" xmlns="" id="{5E9BF170-95DD-47FA-BDA5-772A30E09917}"/>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0</xdr:col>
      <xdr:colOff>238125</xdr:colOff>
      <xdr:row>13</xdr:row>
      <xdr:rowOff>0</xdr:rowOff>
    </xdr:from>
    <xdr:ext cx="805905" cy="752475"/>
    <xdr:pic>
      <xdr:nvPicPr>
        <xdr:cNvPr id="102" name="106 Imagen" hidden="1">
          <a:extLst>
            <a:ext uri="{FF2B5EF4-FFF2-40B4-BE49-F238E27FC236}">
              <a16:creationId xmlns:a16="http://schemas.microsoft.com/office/drawing/2014/main" xmlns="" id="{C1438C37-F046-42F4-AA6C-7421772000AA}"/>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oneCellAnchor>
    <xdr:from>
      <xdr:col>1</xdr:col>
      <xdr:colOff>9525</xdr:colOff>
      <xdr:row>14</xdr:row>
      <xdr:rowOff>0</xdr:rowOff>
    </xdr:from>
    <xdr:ext cx="774277" cy="942975"/>
    <xdr:pic>
      <xdr:nvPicPr>
        <xdr:cNvPr id="103" name="107 Imagen" hidden="1">
          <a:extLst>
            <a:ext uri="{FF2B5EF4-FFF2-40B4-BE49-F238E27FC236}">
              <a16:creationId xmlns:a16="http://schemas.microsoft.com/office/drawing/2014/main" xmlns="" id="{1A393B36-F8BF-47B5-A887-9D3AF6030EC0}"/>
            </a:ext>
          </a:extLst>
        </xdr:cNvPr>
        <xdr:cNvPicPr>
          <a:picLocks noChangeAspect="1"/>
        </xdr:cNvPicPr>
      </xdr:nvPicPr>
      <xdr:blipFill>
        <a:blip xmlns:r="http://schemas.openxmlformats.org/officeDocument/2006/relationships" r:embed="rId2" cstate="print"/>
        <a:stretch>
          <a:fillRect/>
        </a:stretch>
      </xdr:blipFill>
      <xdr:spPr>
        <a:xfrm>
          <a:off x="835025" y="3733800"/>
          <a:ext cx="774277" cy="942975"/>
        </a:xfrm>
        <a:prstGeom prst="rect">
          <a:avLst/>
        </a:prstGeom>
      </xdr:spPr>
    </xdr:pic>
    <xdr:clientData/>
  </xdr:oneCellAnchor>
  <xdr:oneCellAnchor>
    <xdr:from>
      <xdr:col>1</xdr:col>
      <xdr:colOff>238125</xdr:colOff>
      <xdr:row>14</xdr:row>
      <xdr:rowOff>0</xdr:rowOff>
    </xdr:from>
    <xdr:ext cx="805905" cy="752475"/>
    <xdr:pic>
      <xdr:nvPicPr>
        <xdr:cNvPr id="104" name="108 Imagen" hidden="1">
          <a:extLst>
            <a:ext uri="{FF2B5EF4-FFF2-40B4-BE49-F238E27FC236}">
              <a16:creationId xmlns:a16="http://schemas.microsoft.com/office/drawing/2014/main" xmlns="" id="{117E555F-D1E2-40A7-87E6-AA0FD0841A35}"/>
            </a:ext>
          </a:extLst>
        </xdr:cNvPr>
        <xdr:cNvPicPr>
          <a:picLocks noChangeAspect="1"/>
        </xdr:cNvPicPr>
      </xdr:nvPicPr>
      <xdr:blipFill>
        <a:blip xmlns:r="http://schemas.openxmlformats.org/officeDocument/2006/relationships" r:embed="rId6" cstate="print"/>
        <a:stretch>
          <a:fillRect/>
        </a:stretch>
      </xdr:blipFill>
      <xdr:spPr>
        <a:xfrm>
          <a:off x="1063625" y="3733800"/>
          <a:ext cx="805905" cy="752475"/>
        </a:xfrm>
        <a:prstGeom prst="rect">
          <a:avLst/>
        </a:prstGeom>
      </xdr:spPr>
    </xdr:pic>
    <xdr:clientData/>
  </xdr:oneCellAnchor>
  <xdr:oneCellAnchor>
    <xdr:from>
      <xdr:col>0</xdr:col>
      <xdr:colOff>9525</xdr:colOff>
      <xdr:row>13</xdr:row>
      <xdr:rowOff>0</xdr:rowOff>
    </xdr:from>
    <xdr:ext cx="774277" cy="942975"/>
    <xdr:pic>
      <xdr:nvPicPr>
        <xdr:cNvPr id="105" name="109 Imagen" hidden="1">
          <a:extLst>
            <a:ext uri="{FF2B5EF4-FFF2-40B4-BE49-F238E27FC236}">
              <a16:creationId xmlns:a16="http://schemas.microsoft.com/office/drawing/2014/main" xmlns="" id="{9638EC1B-0F78-4F36-8175-243E2AF3C877}"/>
            </a:ext>
          </a:extLst>
        </xdr:cNvPr>
        <xdr:cNvPicPr>
          <a:picLocks noChangeAspect="1"/>
        </xdr:cNvPicPr>
      </xdr:nvPicPr>
      <xdr:blipFill>
        <a:blip xmlns:r="http://schemas.openxmlformats.org/officeDocument/2006/relationships" r:embed="rId2" cstate="print"/>
        <a:stretch>
          <a:fillRect/>
        </a:stretch>
      </xdr:blipFill>
      <xdr:spPr>
        <a:xfrm>
          <a:off x="9525" y="3505200"/>
          <a:ext cx="774277" cy="942975"/>
        </a:xfrm>
        <a:prstGeom prst="rect">
          <a:avLst/>
        </a:prstGeom>
      </xdr:spPr>
    </xdr:pic>
    <xdr:clientData/>
  </xdr:oneCellAnchor>
  <xdr:oneCellAnchor>
    <xdr:from>
      <xdr:col>0</xdr:col>
      <xdr:colOff>238125</xdr:colOff>
      <xdr:row>13</xdr:row>
      <xdr:rowOff>0</xdr:rowOff>
    </xdr:from>
    <xdr:ext cx="805905" cy="752475"/>
    <xdr:pic>
      <xdr:nvPicPr>
        <xdr:cNvPr id="106" name="110 Imagen" hidden="1">
          <a:extLst>
            <a:ext uri="{FF2B5EF4-FFF2-40B4-BE49-F238E27FC236}">
              <a16:creationId xmlns:a16="http://schemas.microsoft.com/office/drawing/2014/main" xmlns="" id="{112FEFC6-102B-426A-9131-5951FFC56069}"/>
            </a:ext>
          </a:extLst>
        </xdr:cNvPr>
        <xdr:cNvPicPr>
          <a:picLocks noChangeAspect="1"/>
        </xdr:cNvPicPr>
      </xdr:nvPicPr>
      <xdr:blipFill>
        <a:blip xmlns:r="http://schemas.openxmlformats.org/officeDocument/2006/relationships" r:embed="rId6" cstate="print"/>
        <a:stretch>
          <a:fillRect/>
        </a:stretch>
      </xdr:blipFill>
      <xdr:spPr>
        <a:xfrm>
          <a:off x="238125" y="3505200"/>
          <a:ext cx="805905" cy="752475"/>
        </a:xfrm>
        <a:prstGeom prst="rect">
          <a:avLst/>
        </a:prstGeom>
      </xdr:spPr>
    </xdr:pic>
    <xdr:clientData/>
  </xdr:oneCellAnchor>
  <xdr:twoCellAnchor editAs="oneCell">
    <xdr:from>
      <xdr:col>4</xdr:col>
      <xdr:colOff>532343</xdr:colOff>
      <xdr:row>3</xdr:row>
      <xdr:rowOff>111331</xdr:rowOff>
    </xdr:from>
    <xdr:to>
      <xdr:col>6</xdr:col>
      <xdr:colOff>330200</xdr:colOff>
      <xdr:row>14</xdr:row>
      <xdr:rowOff>167244</xdr:rowOff>
    </xdr:to>
    <xdr:pic>
      <xdr:nvPicPr>
        <xdr:cNvPr id="111" name="Imagen 110">
          <a:extLst>
            <a:ext uri="{FF2B5EF4-FFF2-40B4-BE49-F238E27FC236}">
              <a16:creationId xmlns:a16="http://schemas.microsoft.com/office/drawing/2014/main" xmlns="" id="{10A39FB5-7F19-4276-A1A1-077D442E540F}"/>
            </a:ext>
          </a:extLst>
        </xdr:cNvPr>
        <xdr:cNvPicPr>
          <a:picLocks noChangeAspect="1"/>
        </xdr:cNvPicPr>
      </xdr:nvPicPr>
      <xdr:blipFill>
        <a:blip xmlns:r="http://schemas.openxmlformats.org/officeDocument/2006/relationships" r:embed="rId8" cstate="print"/>
        <a:stretch>
          <a:fillRect/>
        </a:stretch>
      </xdr:blipFill>
      <xdr:spPr>
        <a:xfrm>
          <a:off x="3834343" y="1330531"/>
          <a:ext cx="1169457" cy="2570513"/>
        </a:xfrm>
        <a:prstGeom prst="rect">
          <a:avLst/>
        </a:prstGeom>
      </xdr:spPr>
    </xdr:pic>
    <xdr:clientData/>
  </xdr:twoCellAnchor>
  <xdr:twoCellAnchor editAs="oneCell">
    <xdr:from>
      <xdr:col>6</xdr:col>
      <xdr:colOff>438151</xdr:colOff>
      <xdr:row>3</xdr:row>
      <xdr:rowOff>24443</xdr:rowOff>
    </xdr:from>
    <xdr:to>
      <xdr:col>8</xdr:col>
      <xdr:colOff>342900</xdr:colOff>
      <xdr:row>26</xdr:row>
      <xdr:rowOff>4505</xdr:rowOff>
    </xdr:to>
    <xdr:pic>
      <xdr:nvPicPr>
        <xdr:cNvPr id="112" name="Imagen 111">
          <a:extLst>
            <a:ext uri="{FF2B5EF4-FFF2-40B4-BE49-F238E27FC236}">
              <a16:creationId xmlns:a16="http://schemas.microsoft.com/office/drawing/2014/main" xmlns="" id="{5B4B83F2-C66E-4898-9002-1083496B1DA0}"/>
            </a:ext>
          </a:extLst>
        </xdr:cNvPr>
        <xdr:cNvPicPr>
          <a:picLocks noChangeAspect="1"/>
        </xdr:cNvPicPr>
      </xdr:nvPicPr>
      <xdr:blipFill>
        <a:blip xmlns:r="http://schemas.openxmlformats.org/officeDocument/2006/relationships" r:embed="rId9" cstate="print"/>
        <a:stretch>
          <a:fillRect/>
        </a:stretch>
      </xdr:blipFill>
      <xdr:spPr>
        <a:xfrm>
          <a:off x="5109937" y="1240014"/>
          <a:ext cx="1555749" cy="5196134"/>
        </a:xfrm>
        <a:prstGeom prst="rect">
          <a:avLst/>
        </a:prstGeom>
      </xdr:spPr>
    </xdr:pic>
    <xdr:clientData/>
  </xdr:twoCellAnchor>
  <xdr:twoCellAnchor editAs="oneCell">
    <xdr:from>
      <xdr:col>8</xdr:col>
      <xdr:colOff>422086</xdr:colOff>
      <xdr:row>3</xdr:row>
      <xdr:rowOff>114300</xdr:rowOff>
    </xdr:from>
    <xdr:to>
      <xdr:col>10</xdr:col>
      <xdr:colOff>58958</xdr:colOff>
      <xdr:row>24</xdr:row>
      <xdr:rowOff>139700</xdr:rowOff>
    </xdr:to>
    <xdr:pic>
      <xdr:nvPicPr>
        <xdr:cNvPr id="113" name="Imagen 112">
          <a:extLst>
            <a:ext uri="{FF2B5EF4-FFF2-40B4-BE49-F238E27FC236}">
              <a16:creationId xmlns:a16="http://schemas.microsoft.com/office/drawing/2014/main" xmlns="" id="{BCCB4FFA-FA17-4F86-9CAB-B6D2877256D5}"/>
            </a:ext>
          </a:extLst>
        </xdr:cNvPr>
        <xdr:cNvPicPr>
          <a:picLocks noChangeAspect="1"/>
        </xdr:cNvPicPr>
      </xdr:nvPicPr>
      <xdr:blipFill>
        <a:blip xmlns:r="http://schemas.openxmlformats.org/officeDocument/2006/relationships" r:embed="rId10" cstate="print"/>
        <a:stretch>
          <a:fillRect/>
        </a:stretch>
      </xdr:blipFill>
      <xdr:spPr>
        <a:xfrm>
          <a:off x="6746686" y="1333500"/>
          <a:ext cx="1287872" cy="4826000"/>
        </a:xfrm>
        <a:prstGeom prst="rect">
          <a:avLst/>
        </a:prstGeom>
      </xdr:spPr>
    </xdr:pic>
    <xdr:clientData/>
  </xdr:twoCellAnchor>
  <xdr:twoCellAnchor editAs="oneCell">
    <xdr:from>
      <xdr:col>10</xdr:col>
      <xdr:colOff>20107</xdr:colOff>
      <xdr:row>3</xdr:row>
      <xdr:rowOff>152399</xdr:rowOff>
    </xdr:from>
    <xdr:to>
      <xdr:col>12</xdr:col>
      <xdr:colOff>388642</xdr:colOff>
      <xdr:row>25</xdr:row>
      <xdr:rowOff>113754</xdr:rowOff>
    </xdr:to>
    <xdr:pic>
      <xdr:nvPicPr>
        <xdr:cNvPr id="114" name="Imagen 113">
          <a:extLst>
            <a:ext uri="{FF2B5EF4-FFF2-40B4-BE49-F238E27FC236}">
              <a16:creationId xmlns:a16="http://schemas.microsoft.com/office/drawing/2014/main" xmlns="" id="{D34BC850-2AC5-42ED-8DCA-08EF6F69A72F}"/>
            </a:ext>
          </a:extLst>
        </xdr:cNvPr>
        <xdr:cNvPicPr>
          <a:picLocks noChangeAspect="1"/>
        </xdr:cNvPicPr>
      </xdr:nvPicPr>
      <xdr:blipFill>
        <a:blip xmlns:r="http://schemas.openxmlformats.org/officeDocument/2006/relationships" r:embed="rId11" cstate="print"/>
        <a:stretch>
          <a:fillRect/>
        </a:stretch>
      </xdr:blipFill>
      <xdr:spPr>
        <a:xfrm>
          <a:off x="7995707" y="1371599"/>
          <a:ext cx="2019535" cy="4990555"/>
        </a:xfrm>
        <a:prstGeom prst="rect">
          <a:avLst/>
        </a:prstGeom>
      </xdr:spPr>
    </xdr:pic>
    <xdr:clientData/>
  </xdr:twoCellAnchor>
  <xdr:twoCellAnchor editAs="oneCell">
    <xdr:from>
      <xdr:col>12</xdr:col>
      <xdr:colOff>207314</xdr:colOff>
      <xdr:row>4</xdr:row>
      <xdr:rowOff>25400</xdr:rowOff>
    </xdr:from>
    <xdr:to>
      <xdr:col>14</xdr:col>
      <xdr:colOff>596608</xdr:colOff>
      <xdr:row>24</xdr:row>
      <xdr:rowOff>101600</xdr:rowOff>
    </xdr:to>
    <xdr:pic>
      <xdr:nvPicPr>
        <xdr:cNvPr id="116" name="Imagen 115">
          <a:extLst>
            <a:ext uri="{FF2B5EF4-FFF2-40B4-BE49-F238E27FC236}">
              <a16:creationId xmlns:a16="http://schemas.microsoft.com/office/drawing/2014/main" xmlns="" id="{B71A3A8C-3802-4506-91BA-D4535C5FFDD0}"/>
            </a:ext>
          </a:extLst>
        </xdr:cNvPr>
        <xdr:cNvPicPr>
          <a:picLocks noChangeAspect="1"/>
        </xdr:cNvPicPr>
      </xdr:nvPicPr>
      <xdr:blipFill>
        <a:blip xmlns:r="http://schemas.openxmlformats.org/officeDocument/2006/relationships" r:embed="rId12" cstate="print"/>
        <a:stretch>
          <a:fillRect/>
        </a:stretch>
      </xdr:blipFill>
      <xdr:spPr>
        <a:xfrm>
          <a:off x="9833914" y="1473200"/>
          <a:ext cx="2040294" cy="4648200"/>
        </a:xfrm>
        <a:prstGeom prst="rect">
          <a:avLst/>
        </a:prstGeom>
      </xdr:spPr>
    </xdr:pic>
    <xdr:clientData/>
  </xdr:twoCellAnchor>
  <xdr:twoCellAnchor editAs="oneCell">
    <xdr:from>
      <xdr:col>14</xdr:col>
      <xdr:colOff>415926</xdr:colOff>
      <xdr:row>3</xdr:row>
      <xdr:rowOff>177799</xdr:rowOff>
    </xdr:from>
    <xdr:to>
      <xdr:col>16</xdr:col>
      <xdr:colOff>596681</xdr:colOff>
      <xdr:row>24</xdr:row>
      <xdr:rowOff>215900</xdr:rowOff>
    </xdr:to>
    <xdr:pic>
      <xdr:nvPicPr>
        <xdr:cNvPr id="117" name="Imagen 116">
          <a:extLst>
            <a:ext uri="{FF2B5EF4-FFF2-40B4-BE49-F238E27FC236}">
              <a16:creationId xmlns:a16="http://schemas.microsoft.com/office/drawing/2014/main" xmlns="" id="{28F77FB8-0225-4264-A9CD-8ED00458A5BC}"/>
            </a:ext>
          </a:extLst>
        </xdr:cNvPr>
        <xdr:cNvPicPr>
          <a:picLocks noChangeAspect="1"/>
        </xdr:cNvPicPr>
      </xdr:nvPicPr>
      <xdr:blipFill>
        <a:blip xmlns:r="http://schemas.openxmlformats.org/officeDocument/2006/relationships" r:embed="rId13" cstate="print"/>
        <a:stretch>
          <a:fillRect/>
        </a:stretch>
      </xdr:blipFill>
      <xdr:spPr>
        <a:xfrm>
          <a:off x="11693526" y="1396999"/>
          <a:ext cx="1831755" cy="4838701"/>
        </a:xfrm>
        <a:prstGeom prst="rect">
          <a:avLst/>
        </a:prstGeom>
      </xdr:spPr>
    </xdr:pic>
    <xdr:clientData/>
  </xdr:twoCellAnchor>
  <xdr:twoCellAnchor editAs="oneCell">
    <xdr:from>
      <xdr:col>0</xdr:col>
      <xdr:colOff>374650</xdr:colOff>
      <xdr:row>15</xdr:row>
      <xdr:rowOff>165100</xdr:rowOff>
    </xdr:from>
    <xdr:to>
      <xdr:col>2</xdr:col>
      <xdr:colOff>274677</xdr:colOff>
      <xdr:row>36</xdr:row>
      <xdr:rowOff>44745</xdr:rowOff>
    </xdr:to>
    <xdr:pic>
      <xdr:nvPicPr>
        <xdr:cNvPr id="118" name="Imagen 117">
          <a:extLst>
            <a:ext uri="{FF2B5EF4-FFF2-40B4-BE49-F238E27FC236}">
              <a16:creationId xmlns:a16="http://schemas.microsoft.com/office/drawing/2014/main" xmlns="" id="{049FEF9F-4E0B-4C6B-A94C-18530C19FC9D}"/>
            </a:ext>
          </a:extLst>
        </xdr:cNvPr>
        <xdr:cNvPicPr>
          <a:picLocks noChangeAspect="1"/>
        </xdr:cNvPicPr>
      </xdr:nvPicPr>
      <xdr:blipFill>
        <a:blip xmlns:r="http://schemas.openxmlformats.org/officeDocument/2006/relationships" r:embed="rId14" cstate="print"/>
        <a:stretch>
          <a:fillRect/>
        </a:stretch>
      </xdr:blipFill>
      <xdr:spPr>
        <a:xfrm>
          <a:off x="374650" y="4127500"/>
          <a:ext cx="1551027" cy="4680245"/>
        </a:xfrm>
        <a:prstGeom prst="rect">
          <a:avLst/>
        </a:prstGeom>
      </xdr:spPr>
    </xdr:pic>
    <xdr:clientData/>
  </xdr:twoCellAnchor>
  <xdr:twoCellAnchor editAs="oneCell">
    <xdr:from>
      <xdr:col>0</xdr:col>
      <xdr:colOff>0</xdr:colOff>
      <xdr:row>0</xdr:row>
      <xdr:rowOff>0</xdr:rowOff>
    </xdr:from>
    <xdr:to>
      <xdr:col>3</xdr:col>
      <xdr:colOff>603250</xdr:colOff>
      <xdr:row>2</xdr:row>
      <xdr:rowOff>85010</xdr:rowOff>
    </xdr:to>
    <xdr:pic>
      <xdr:nvPicPr>
        <xdr:cNvPr id="119" name="Imagen 118">
          <a:extLst>
            <a:ext uri="{FF2B5EF4-FFF2-40B4-BE49-F238E27FC236}">
              <a16:creationId xmlns:a16="http://schemas.microsoft.com/office/drawing/2014/main" xmlns="" id="{F2973A61-F18E-42E0-A978-68525932EE9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0" y="0"/>
          <a:ext cx="3079750" cy="1079843"/>
        </a:xfrm>
        <a:prstGeom prst="rect">
          <a:avLst/>
        </a:prstGeom>
      </xdr:spPr>
    </xdr:pic>
    <xdr:clientData/>
  </xdr:twoCellAnchor>
  <xdr:twoCellAnchor editAs="oneCell">
    <xdr:from>
      <xdr:col>2</xdr:col>
      <xdr:colOff>282576</xdr:colOff>
      <xdr:row>16</xdr:row>
      <xdr:rowOff>88900</xdr:rowOff>
    </xdr:from>
    <xdr:to>
      <xdr:col>3</xdr:col>
      <xdr:colOff>791693</xdr:colOff>
      <xdr:row>34</xdr:row>
      <xdr:rowOff>99484</xdr:rowOff>
    </xdr:to>
    <xdr:pic>
      <xdr:nvPicPr>
        <xdr:cNvPr id="120" name="Imagen 119">
          <a:extLst>
            <a:ext uri="{FF2B5EF4-FFF2-40B4-BE49-F238E27FC236}">
              <a16:creationId xmlns:a16="http://schemas.microsoft.com/office/drawing/2014/main" xmlns="" id="{61D89737-233E-4F98-93F7-67EFB8A51ECC}"/>
            </a:ext>
          </a:extLst>
        </xdr:cNvPr>
        <xdr:cNvPicPr>
          <a:picLocks noChangeAspect="1"/>
        </xdr:cNvPicPr>
      </xdr:nvPicPr>
      <xdr:blipFill>
        <a:blip xmlns:r="http://schemas.openxmlformats.org/officeDocument/2006/relationships" r:embed="rId16" cstate="print"/>
        <a:stretch>
          <a:fillRect/>
        </a:stretch>
      </xdr:blipFill>
      <xdr:spPr>
        <a:xfrm>
          <a:off x="1933576" y="4279900"/>
          <a:ext cx="1334617" cy="4125384"/>
        </a:xfrm>
        <a:prstGeom prst="rect">
          <a:avLst/>
        </a:prstGeom>
      </xdr:spPr>
    </xdr:pic>
    <xdr:clientData/>
  </xdr:twoCellAnchor>
  <xdr:twoCellAnchor editAs="oneCell">
    <xdr:from>
      <xdr:col>4</xdr:col>
      <xdr:colOff>111126</xdr:colOff>
      <xdr:row>16</xdr:row>
      <xdr:rowOff>36681</xdr:rowOff>
    </xdr:from>
    <xdr:to>
      <xdr:col>6</xdr:col>
      <xdr:colOff>578160</xdr:colOff>
      <xdr:row>36</xdr:row>
      <xdr:rowOff>127000</xdr:rowOff>
    </xdr:to>
    <xdr:pic>
      <xdr:nvPicPr>
        <xdr:cNvPr id="121" name="Imagen 120">
          <a:extLst>
            <a:ext uri="{FF2B5EF4-FFF2-40B4-BE49-F238E27FC236}">
              <a16:creationId xmlns:a16="http://schemas.microsoft.com/office/drawing/2014/main" xmlns="" id="{C5ADBD8C-379D-4F34-B2E9-EBC858B65DD4}"/>
            </a:ext>
          </a:extLst>
        </xdr:cNvPr>
        <xdr:cNvPicPr>
          <a:picLocks noChangeAspect="1"/>
        </xdr:cNvPicPr>
      </xdr:nvPicPr>
      <xdr:blipFill>
        <a:blip xmlns:r="http://schemas.openxmlformats.org/officeDocument/2006/relationships" r:embed="rId17" cstate="print"/>
        <a:stretch>
          <a:fillRect/>
        </a:stretch>
      </xdr:blipFill>
      <xdr:spPr>
        <a:xfrm>
          <a:off x="3413126" y="4227681"/>
          <a:ext cx="1838634" cy="4662319"/>
        </a:xfrm>
        <a:prstGeom prst="rect">
          <a:avLst/>
        </a:prstGeom>
      </xdr:spPr>
    </xdr:pic>
    <xdr:clientData/>
  </xdr:twoCellAnchor>
  <xdr:oneCellAnchor>
    <xdr:from>
      <xdr:col>4</xdr:col>
      <xdr:colOff>714375</xdr:colOff>
      <xdr:row>14</xdr:row>
      <xdr:rowOff>206375</xdr:rowOff>
    </xdr:from>
    <xdr:ext cx="1158875" cy="280205"/>
    <xdr:sp macro="" textlink="">
      <xdr:nvSpPr>
        <xdr:cNvPr id="122" name="CuadroTexto 121">
          <a:extLst>
            <a:ext uri="{FF2B5EF4-FFF2-40B4-BE49-F238E27FC236}">
              <a16:creationId xmlns:a16="http://schemas.microsoft.com/office/drawing/2014/main" xmlns="" id="{56BCB2B3-EA6A-4D85-854F-A234E41B5DBE}"/>
            </a:ext>
          </a:extLst>
        </xdr:cNvPr>
        <xdr:cNvSpPr txBox="1"/>
      </xdr:nvSpPr>
      <xdr:spPr>
        <a:xfrm>
          <a:off x="4016375" y="3940175"/>
          <a:ext cx="115887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200"/>
            <a:t>F9XABW</a:t>
          </a: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2</xdr:col>
      <xdr:colOff>28575</xdr:colOff>
      <xdr:row>4</xdr:row>
      <xdr:rowOff>9525</xdr:rowOff>
    </xdr:from>
    <xdr:ext cx="776506" cy="1057275"/>
    <xdr:pic>
      <xdr:nvPicPr>
        <xdr:cNvPr id="3" name="2 Imagen" hidden="1">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2</xdr:col>
      <xdr:colOff>9525</xdr:colOff>
      <xdr:row>3</xdr:row>
      <xdr:rowOff>0</xdr:rowOff>
    </xdr:from>
    <xdr:ext cx="774277" cy="942975"/>
    <xdr:pic>
      <xdr:nvPicPr>
        <xdr:cNvPr id="4" name="3 Imagen" hidden="1">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10</xdr:col>
      <xdr:colOff>19050</xdr:colOff>
      <xdr:row>11</xdr:row>
      <xdr:rowOff>1</xdr:rowOff>
    </xdr:from>
    <xdr:ext cx="779826" cy="923924"/>
    <xdr:pic>
      <xdr:nvPicPr>
        <xdr:cNvPr id="5" name="4 Imagen" hidden="1">
          <a:extLst>
            <a:ext uri="{FF2B5EF4-FFF2-40B4-BE49-F238E27FC236}">
              <a16:creationId xmlns:a16="http://schemas.microsoft.com/office/drawing/2014/main" xmlns="" id="{00000000-0008-0000-26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2</xdr:col>
      <xdr:colOff>76200</xdr:colOff>
      <xdr:row>3</xdr:row>
      <xdr:rowOff>161925</xdr:rowOff>
    </xdr:from>
    <xdr:ext cx="778572" cy="752475"/>
    <xdr:pic>
      <xdr:nvPicPr>
        <xdr:cNvPr id="6" name="5 Imagen" hidden="1">
          <a:extLst>
            <a:ext uri="{FF2B5EF4-FFF2-40B4-BE49-F238E27FC236}">
              <a16:creationId xmlns:a16="http://schemas.microsoft.com/office/drawing/2014/main" xmlns="" id="{00000000-0008-0000-26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8</xdr:col>
      <xdr:colOff>0</xdr:colOff>
      <xdr:row>3</xdr:row>
      <xdr:rowOff>171449</xdr:rowOff>
    </xdr:from>
    <xdr:ext cx="877302" cy="714375"/>
    <xdr:pic>
      <xdr:nvPicPr>
        <xdr:cNvPr id="7" name="6 Imagen" hidden="1">
          <a:extLst>
            <a:ext uri="{FF2B5EF4-FFF2-40B4-BE49-F238E27FC236}">
              <a16:creationId xmlns:a16="http://schemas.microsoft.com/office/drawing/2014/main" xmlns="" id="{00000000-0008-0000-26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2</xdr:col>
      <xdr:colOff>238125</xdr:colOff>
      <xdr:row>3</xdr:row>
      <xdr:rowOff>0</xdr:rowOff>
    </xdr:from>
    <xdr:ext cx="805905" cy="752475"/>
    <xdr:pic>
      <xdr:nvPicPr>
        <xdr:cNvPr id="8" name="7 Imagen" hidden="1">
          <a:extLst>
            <a:ext uri="{FF2B5EF4-FFF2-40B4-BE49-F238E27FC236}">
              <a16:creationId xmlns:a16="http://schemas.microsoft.com/office/drawing/2014/main" xmlns="" id="{00000000-0008-0000-26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8</xdr:col>
      <xdr:colOff>0</xdr:colOff>
      <xdr:row>4</xdr:row>
      <xdr:rowOff>9525</xdr:rowOff>
    </xdr:from>
    <xdr:ext cx="767886" cy="666750"/>
    <xdr:pic>
      <xdr:nvPicPr>
        <xdr:cNvPr id="9" name="8 Imagen" hidden="1">
          <a:extLst>
            <a:ext uri="{FF2B5EF4-FFF2-40B4-BE49-F238E27FC236}">
              <a16:creationId xmlns:a16="http://schemas.microsoft.com/office/drawing/2014/main" xmlns="" id="{00000000-0008-0000-26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10</xdr:col>
      <xdr:colOff>28575</xdr:colOff>
      <xdr:row>11</xdr:row>
      <xdr:rowOff>9525</xdr:rowOff>
    </xdr:from>
    <xdr:ext cx="776506" cy="1057275"/>
    <xdr:pic>
      <xdr:nvPicPr>
        <xdr:cNvPr id="10" name="9 Imagen" hidden="1">
          <a:extLst>
            <a:ext uri="{FF2B5EF4-FFF2-40B4-BE49-F238E27FC236}">
              <a16:creationId xmlns:a16="http://schemas.microsoft.com/office/drawing/2014/main" xmlns="" id="{00000000-0008-0000-26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10</xdr:col>
      <xdr:colOff>9525</xdr:colOff>
      <xdr:row>10</xdr:row>
      <xdr:rowOff>0</xdr:rowOff>
    </xdr:from>
    <xdr:ext cx="774277" cy="942975"/>
    <xdr:pic>
      <xdr:nvPicPr>
        <xdr:cNvPr id="11" name="10 Imagen" hidden="1">
          <a:extLst>
            <a:ext uri="{FF2B5EF4-FFF2-40B4-BE49-F238E27FC236}">
              <a16:creationId xmlns:a16="http://schemas.microsoft.com/office/drawing/2014/main" xmlns="" id="{00000000-0008-0000-26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12</xdr:col>
      <xdr:colOff>238125</xdr:colOff>
      <xdr:row>4</xdr:row>
      <xdr:rowOff>0</xdr:rowOff>
    </xdr:from>
    <xdr:ext cx="805905" cy="752475"/>
    <xdr:pic>
      <xdr:nvPicPr>
        <xdr:cNvPr id="12" name="11 Imagen" hidden="1">
          <a:extLst>
            <a:ext uri="{FF2B5EF4-FFF2-40B4-BE49-F238E27FC236}">
              <a16:creationId xmlns:a16="http://schemas.microsoft.com/office/drawing/2014/main" xmlns="" id="{00000000-0008-0000-26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2</xdr:col>
      <xdr:colOff>76200</xdr:colOff>
      <xdr:row>4</xdr:row>
      <xdr:rowOff>0</xdr:rowOff>
    </xdr:from>
    <xdr:ext cx="778572" cy="752475"/>
    <xdr:pic>
      <xdr:nvPicPr>
        <xdr:cNvPr id="13" name="12 Imagen" hidden="1">
          <a:extLst>
            <a:ext uri="{FF2B5EF4-FFF2-40B4-BE49-F238E27FC236}">
              <a16:creationId xmlns:a16="http://schemas.microsoft.com/office/drawing/2014/main" xmlns="" id="{00000000-0008-0000-26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2</xdr:col>
      <xdr:colOff>238125</xdr:colOff>
      <xdr:row>4</xdr:row>
      <xdr:rowOff>0</xdr:rowOff>
    </xdr:from>
    <xdr:ext cx="805905" cy="752475"/>
    <xdr:pic>
      <xdr:nvPicPr>
        <xdr:cNvPr id="14" name="13 Imagen" hidden="1">
          <a:extLst>
            <a:ext uri="{FF2B5EF4-FFF2-40B4-BE49-F238E27FC236}">
              <a16:creationId xmlns:a16="http://schemas.microsoft.com/office/drawing/2014/main" xmlns="" id="{00000000-0008-0000-26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10</xdr:col>
      <xdr:colOff>238125</xdr:colOff>
      <xdr:row>11</xdr:row>
      <xdr:rowOff>0</xdr:rowOff>
    </xdr:from>
    <xdr:ext cx="805905" cy="752475"/>
    <xdr:pic>
      <xdr:nvPicPr>
        <xdr:cNvPr id="15" name="14 Imagen" hidden="1">
          <a:extLst>
            <a:ext uri="{FF2B5EF4-FFF2-40B4-BE49-F238E27FC236}">
              <a16:creationId xmlns:a16="http://schemas.microsoft.com/office/drawing/2014/main" xmlns="" id="{00000000-0008-0000-26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2</xdr:col>
      <xdr:colOff>238125</xdr:colOff>
      <xdr:row>4</xdr:row>
      <xdr:rowOff>0</xdr:rowOff>
    </xdr:from>
    <xdr:ext cx="805905" cy="752475"/>
    <xdr:pic>
      <xdr:nvPicPr>
        <xdr:cNvPr id="16" name="15 Imagen" hidden="1">
          <a:extLst>
            <a:ext uri="{FF2B5EF4-FFF2-40B4-BE49-F238E27FC236}">
              <a16:creationId xmlns:a16="http://schemas.microsoft.com/office/drawing/2014/main" xmlns="" id="{00000000-0008-0000-26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10</xdr:col>
      <xdr:colOff>76200</xdr:colOff>
      <xdr:row>11</xdr:row>
      <xdr:rowOff>0</xdr:rowOff>
    </xdr:from>
    <xdr:ext cx="778572" cy="752475"/>
    <xdr:pic>
      <xdr:nvPicPr>
        <xdr:cNvPr id="17" name="16 Imagen" hidden="1">
          <a:extLst>
            <a:ext uri="{FF2B5EF4-FFF2-40B4-BE49-F238E27FC236}">
              <a16:creationId xmlns:a16="http://schemas.microsoft.com/office/drawing/2014/main" xmlns="" id="{00000000-0008-0000-26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10</xdr:col>
      <xdr:colOff>238125</xdr:colOff>
      <xdr:row>11</xdr:row>
      <xdr:rowOff>0</xdr:rowOff>
    </xdr:from>
    <xdr:ext cx="805905" cy="752475"/>
    <xdr:pic>
      <xdr:nvPicPr>
        <xdr:cNvPr id="18" name="17 Imagen" hidden="1">
          <a:extLst>
            <a:ext uri="{FF2B5EF4-FFF2-40B4-BE49-F238E27FC236}">
              <a16:creationId xmlns:a16="http://schemas.microsoft.com/office/drawing/2014/main" xmlns="" id="{00000000-0008-0000-26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10</xdr:col>
      <xdr:colOff>238125</xdr:colOff>
      <xdr:row>11</xdr:row>
      <xdr:rowOff>0</xdr:rowOff>
    </xdr:from>
    <xdr:ext cx="805905" cy="752475"/>
    <xdr:pic>
      <xdr:nvPicPr>
        <xdr:cNvPr id="19" name="18 Imagen" hidden="1">
          <a:extLst>
            <a:ext uri="{FF2B5EF4-FFF2-40B4-BE49-F238E27FC236}">
              <a16:creationId xmlns:a16="http://schemas.microsoft.com/office/drawing/2014/main" xmlns="" id="{00000000-0008-0000-26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7</xdr:col>
      <xdr:colOff>28575</xdr:colOff>
      <xdr:row>4</xdr:row>
      <xdr:rowOff>9525</xdr:rowOff>
    </xdr:from>
    <xdr:ext cx="776506" cy="1057275"/>
    <xdr:pic>
      <xdr:nvPicPr>
        <xdr:cNvPr id="20" name="19 Imagen" hidden="1">
          <a:extLst>
            <a:ext uri="{FF2B5EF4-FFF2-40B4-BE49-F238E27FC236}">
              <a16:creationId xmlns:a16="http://schemas.microsoft.com/office/drawing/2014/main" xmlns="" id="{00000000-0008-0000-26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8</xdr:col>
      <xdr:colOff>0</xdr:colOff>
      <xdr:row>3</xdr:row>
      <xdr:rowOff>0</xdr:rowOff>
    </xdr:from>
    <xdr:ext cx="774277" cy="942975"/>
    <xdr:pic>
      <xdr:nvPicPr>
        <xdr:cNvPr id="21" name="20 Imagen" hidden="1">
          <a:extLst>
            <a:ext uri="{FF2B5EF4-FFF2-40B4-BE49-F238E27FC236}">
              <a16:creationId xmlns:a16="http://schemas.microsoft.com/office/drawing/2014/main" xmlns="" id="{00000000-0008-0000-26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8</xdr:col>
      <xdr:colOff>19050</xdr:colOff>
      <xdr:row>3</xdr:row>
      <xdr:rowOff>0</xdr:rowOff>
    </xdr:from>
    <xdr:ext cx="779826" cy="923924"/>
    <xdr:pic>
      <xdr:nvPicPr>
        <xdr:cNvPr id="22" name="21 Imagen" hidden="1">
          <a:extLst>
            <a:ext uri="{FF2B5EF4-FFF2-40B4-BE49-F238E27FC236}">
              <a16:creationId xmlns:a16="http://schemas.microsoft.com/office/drawing/2014/main" xmlns="" id="{00000000-0008-0000-26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2</xdr:col>
      <xdr:colOff>76200</xdr:colOff>
      <xdr:row>15</xdr:row>
      <xdr:rowOff>0</xdr:rowOff>
    </xdr:from>
    <xdr:ext cx="778572" cy="752475"/>
    <xdr:pic>
      <xdr:nvPicPr>
        <xdr:cNvPr id="23" name="22 Imagen" hidden="1">
          <a:extLst>
            <a:ext uri="{FF2B5EF4-FFF2-40B4-BE49-F238E27FC236}">
              <a16:creationId xmlns:a16="http://schemas.microsoft.com/office/drawing/2014/main" xmlns="" id="{00000000-0008-0000-26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7</xdr:col>
      <xdr:colOff>142876</xdr:colOff>
      <xdr:row>15</xdr:row>
      <xdr:rowOff>0</xdr:rowOff>
    </xdr:from>
    <xdr:ext cx="877302" cy="714375"/>
    <xdr:pic>
      <xdr:nvPicPr>
        <xdr:cNvPr id="24" name="23 Imagen" hidden="1">
          <a:extLst>
            <a:ext uri="{FF2B5EF4-FFF2-40B4-BE49-F238E27FC236}">
              <a16:creationId xmlns:a16="http://schemas.microsoft.com/office/drawing/2014/main" xmlns="" id="{00000000-0008-0000-26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8</xdr:col>
      <xdr:colOff>0</xdr:colOff>
      <xdr:row>3</xdr:row>
      <xdr:rowOff>0</xdr:rowOff>
    </xdr:from>
    <xdr:ext cx="805905" cy="752475"/>
    <xdr:pic>
      <xdr:nvPicPr>
        <xdr:cNvPr id="25" name="24 Imagen" hidden="1">
          <a:extLst>
            <a:ext uri="{FF2B5EF4-FFF2-40B4-BE49-F238E27FC236}">
              <a16:creationId xmlns:a16="http://schemas.microsoft.com/office/drawing/2014/main" xmlns="" id="{00000000-0008-0000-26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8</xdr:col>
      <xdr:colOff>0</xdr:colOff>
      <xdr:row>3</xdr:row>
      <xdr:rowOff>0</xdr:rowOff>
    </xdr:from>
    <xdr:ext cx="767886" cy="666750"/>
    <xdr:pic>
      <xdr:nvPicPr>
        <xdr:cNvPr id="26" name="25 Imagen" hidden="1">
          <a:extLst>
            <a:ext uri="{FF2B5EF4-FFF2-40B4-BE49-F238E27FC236}">
              <a16:creationId xmlns:a16="http://schemas.microsoft.com/office/drawing/2014/main" xmlns="" id="{00000000-0008-0000-26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8</xdr:col>
      <xdr:colOff>0</xdr:colOff>
      <xdr:row>5</xdr:row>
      <xdr:rowOff>0</xdr:rowOff>
    </xdr:from>
    <xdr:ext cx="774277" cy="942975"/>
    <xdr:pic>
      <xdr:nvPicPr>
        <xdr:cNvPr id="27" name="26 Imagen" hidden="1">
          <a:extLst>
            <a:ext uri="{FF2B5EF4-FFF2-40B4-BE49-F238E27FC236}">
              <a16:creationId xmlns:a16="http://schemas.microsoft.com/office/drawing/2014/main" xmlns="" id="{00000000-0008-0000-26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8</xdr:col>
      <xdr:colOff>19050</xdr:colOff>
      <xdr:row>0</xdr:row>
      <xdr:rowOff>0</xdr:rowOff>
    </xdr:from>
    <xdr:ext cx="779826" cy="923924"/>
    <xdr:pic>
      <xdr:nvPicPr>
        <xdr:cNvPr id="28" name="27 Imagen" hidden="1">
          <a:extLst>
            <a:ext uri="{FF2B5EF4-FFF2-40B4-BE49-F238E27FC236}">
              <a16:creationId xmlns:a16="http://schemas.microsoft.com/office/drawing/2014/main" xmlns="" id="{00000000-0008-0000-26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2</xdr:col>
      <xdr:colOff>76200</xdr:colOff>
      <xdr:row>3</xdr:row>
      <xdr:rowOff>0</xdr:rowOff>
    </xdr:from>
    <xdr:ext cx="778572" cy="752475"/>
    <xdr:pic>
      <xdr:nvPicPr>
        <xdr:cNvPr id="29" name="28 Imagen" hidden="1">
          <a:extLst>
            <a:ext uri="{FF2B5EF4-FFF2-40B4-BE49-F238E27FC236}">
              <a16:creationId xmlns:a16="http://schemas.microsoft.com/office/drawing/2014/main" xmlns="" id="{00000000-0008-0000-26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7</xdr:col>
      <xdr:colOff>142876</xdr:colOff>
      <xdr:row>3</xdr:row>
      <xdr:rowOff>0</xdr:rowOff>
    </xdr:from>
    <xdr:ext cx="877302" cy="714375"/>
    <xdr:pic>
      <xdr:nvPicPr>
        <xdr:cNvPr id="30" name="29 Imagen" hidden="1">
          <a:extLst>
            <a:ext uri="{FF2B5EF4-FFF2-40B4-BE49-F238E27FC236}">
              <a16:creationId xmlns:a16="http://schemas.microsoft.com/office/drawing/2014/main" xmlns="" id="{00000000-0008-0000-26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8</xdr:col>
      <xdr:colOff>0</xdr:colOff>
      <xdr:row>3</xdr:row>
      <xdr:rowOff>0</xdr:rowOff>
    </xdr:from>
    <xdr:ext cx="805905" cy="752475"/>
    <xdr:pic>
      <xdr:nvPicPr>
        <xdr:cNvPr id="31" name="30 Imagen" hidden="1">
          <a:extLst>
            <a:ext uri="{FF2B5EF4-FFF2-40B4-BE49-F238E27FC236}">
              <a16:creationId xmlns:a16="http://schemas.microsoft.com/office/drawing/2014/main" xmlns="" id="{00000000-0008-0000-26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8</xdr:col>
      <xdr:colOff>0</xdr:colOff>
      <xdr:row>5</xdr:row>
      <xdr:rowOff>9525</xdr:rowOff>
    </xdr:from>
    <xdr:ext cx="767886" cy="666750"/>
    <xdr:pic>
      <xdr:nvPicPr>
        <xdr:cNvPr id="32" name="31 Imagen" hidden="1">
          <a:extLst>
            <a:ext uri="{FF2B5EF4-FFF2-40B4-BE49-F238E27FC236}">
              <a16:creationId xmlns:a16="http://schemas.microsoft.com/office/drawing/2014/main" xmlns="" id="{00000000-0008-0000-26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2</xdr:col>
      <xdr:colOff>9525</xdr:colOff>
      <xdr:row>3</xdr:row>
      <xdr:rowOff>0</xdr:rowOff>
    </xdr:from>
    <xdr:ext cx="774277" cy="942975"/>
    <xdr:pic>
      <xdr:nvPicPr>
        <xdr:cNvPr id="33" name="32 Imagen" hidden="1">
          <a:extLst>
            <a:ext uri="{FF2B5EF4-FFF2-40B4-BE49-F238E27FC236}">
              <a16:creationId xmlns:a16="http://schemas.microsoft.com/office/drawing/2014/main" xmlns="" id="{00000000-0008-0000-26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2</xdr:col>
      <xdr:colOff>238125</xdr:colOff>
      <xdr:row>3</xdr:row>
      <xdr:rowOff>0</xdr:rowOff>
    </xdr:from>
    <xdr:ext cx="805905" cy="752475"/>
    <xdr:pic>
      <xdr:nvPicPr>
        <xdr:cNvPr id="34" name="33 Imagen" hidden="1">
          <a:extLst>
            <a:ext uri="{FF2B5EF4-FFF2-40B4-BE49-F238E27FC236}">
              <a16:creationId xmlns:a16="http://schemas.microsoft.com/office/drawing/2014/main" xmlns="" id="{00000000-0008-0000-26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8</xdr:col>
      <xdr:colOff>9525</xdr:colOff>
      <xdr:row>6</xdr:row>
      <xdr:rowOff>0</xdr:rowOff>
    </xdr:from>
    <xdr:ext cx="774277" cy="942975"/>
    <xdr:pic>
      <xdr:nvPicPr>
        <xdr:cNvPr id="35" name="34 Imagen" hidden="1">
          <a:extLst>
            <a:ext uri="{FF2B5EF4-FFF2-40B4-BE49-F238E27FC236}">
              <a16:creationId xmlns:a16="http://schemas.microsoft.com/office/drawing/2014/main" xmlns="" id="{00000000-0008-0000-26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36" name="35 Imagen" hidden="1">
          <a:extLst>
            <a:ext uri="{FF2B5EF4-FFF2-40B4-BE49-F238E27FC236}">
              <a16:creationId xmlns:a16="http://schemas.microsoft.com/office/drawing/2014/main" xmlns="" id="{00000000-0008-0000-26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238125</xdr:colOff>
      <xdr:row>3</xdr:row>
      <xdr:rowOff>0</xdr:rowOff>
    </xdr:from>
    <xdr:ext cx="805905" cy="752475"/>
    <xdr:pic>
      <xdr:nvPicPr>
        <xdr:cNvPr id="37" name="36 Imagen" hidden="1">
          <a:extLst>
            <a:ext uri="{FF2B5EF4-FFF2-40B4-BE49-F238E27FC236}">
              <a16:creationId xmlns:a16="http://schemas.microsoft.com/office/drawing/2014/main" xmlns="" id="{00000000-0008-0000-26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8</xdr:col>
      <xdr:colOff>76200</xdr:colOff>
      <xdr:row>5</xdr:row>
      <xdr:rowOff>161925</xdr:rowOff>
    </xdr:from>
    <xdr:ext cx="778572" cy="752475"/>
    <xdr:pic>
      <xdr:nvPicPr>
        <xdr:cNvPr id="38" name="37 Imagen" hidden="1">
          <a:extLst>
            <a:ext uri="{FF2B5EF4-FFF2-40B4-BE49-F238E27FC236}">
              <a16:creationId xmlns:a16="http://schemas.microsoft.com/office/drawing/2014/main" xmlns="" id="{00000000-0008-0000-26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8</xdr:col>
      <xdr:colOff>9525</xdr:colOff>
      <xdr:row>6</xdr:row>
      <xdr:rowOff>0</xdr:rowOff>
    </xdr:from>
    <xdr:ext cx="774277" cy="942975"/>
    <xdr:pic>
      <xdr:nvPicPr>
        <xdr:cNvPr id="39" name="38 Imagen" hidden="1">
          <a:extLst>
            <a:ext uri="{FF2B5EF4-FFF2-40B4-BE49-F238E27FC236}">
              <a16:creationId xmlns:a16="http://schemas.microsoft.com/office/drawing/2014/main" xmlns="" id="{00000000-0008-0000-26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40" name="39 Imagen" hidden="1">
          <a:extLst>
            <a:ext uri="{FF2B5EF4-FFF2-40B4-BE49-F238E27FC236}">
              <a16:creationId xmlns:a16="http://schemas.microsoft.com/office/drawing/2014/main" xmlns="" id="{00000000-0008-0000-26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8</xdr:col>
      <xdr:colOff>238125</xdr:colOff>
      <xdr:row>6</xdr:row>
      <xdr:rowOff>0</xdr:rowOff>
    </xdr:from>
    <xdr:ext cx="805905" cy="752475"/>
    <xdr:pic>
      <xdr:nvPicPr>
        <xdr:cNvPr id="41" name="40 Imagen" hidden="1">
          <a:extLst>
            <a:ext uri="{FF2B5EF4-FFF2-40B4-BE49-F238E27FC236}">
              <a16:creationId xmlns:a16="http://schemas.microsoft.com/office/drawing/2014/main" xmlns="" id="{00000000-0008-0000-26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9525</xdr:colOff>
      <xdr:row>3</xdr:row>
      <xdr:rowOff>0</xdr:rowOff>
    </xdr:from>
    <xdr:ext cx="774277" cy="942975"/>
    <xdr:pic>
      <xdr:nvPicPr>
        <xdr:cNvPr id="42" name="41 Imagen" hidden="1">
          <a:extLst>
            <a:ext uri="{FF2B5EF4-FFF2-40B4-BE49-F238E27FC236}">
              <a16:creationId xmlns:a16="http://schemas.microsoft.com/office/drawing/2014/main" xmlns="" id="{00000000-0008-0000-26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2</xdr:col>
      <xdr:colOff>238125</xdr:colOff>
      <xdr:row>3</xdr:row>
      <xdr:rowOff>0</xdr:rowOff>
    </xdr:from>
    <xdr:ext cx="805905" cy="752475"/>
    <xdr:pic>
      <xdr:nvPicPr>
        <xdr:cNvPr id="43" name="42 Imagen" hidden="1">
          <a:extLst>
            <a:ext uri="{FF2B5EF4-FFF2-40B4-BE49-F238E27FC236}">
              <a16:creationId xmlns:a16="http://schemas.microsoft.com/office/drawing/2014/main" xmlns="" id="{00000000-0008-0000-26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8</xdr:col>
      <xdr:colOff>9525</xdr:colOff>
      <xdr:row>6</xdr:row>
      <xdr:rowOff>0</xdr:rowOff>
    </xdr:from>
    <xdr:ext cx="774277" cy="942975"/>
    <xdr:pic>
      <xdr:nvPicPr>
        <xdr:cNvPr id="44" name="43 Imagen" hidden="1">
          <a:extLst>
            <a:ext uri="{FF2B5EF4-FFF2-40B4-BE49-F238E27FC236}">
              <a16:creationId xmlns:a16="http://schemas.microsoft.com/office/drawing/2014/main" xmlns="" id="{00000000-0008-0000-26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45" name="44 Imagen" hidden="1">
          <a:extLst>
            <a:ext uri="{FF2B5EF4-FFF2-40B4-BE49-F238E27FC236}">
              <a16:creationId xmlns:a16="http://schemas.microsoft.com/office/drawing/2014/main" xmlns="" id="{00000000-0008-0000-26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8</xdr:col>
      <xdr:colOff>19050</xdr:colOff>
      <xdr:row>14</xdr:row>
      <xdr:rowOff>1</xdr:rowOff>
    </xdr:from>
    <xdr:ext cx="779826" cy="923924"/>
    <xdr:pic>
      <xdr:nvPicPr>
        <xdr:cNvPr id="46" name="45 Imagen" hidden="1">
          <a:extLst>
            <a:ext uri="{FF2B5EF4-FFF2-40B4-BE49-F238E27FC236}">
              <a16:creationId xmlns:a16="http://schemas.microsoft.com/office/drawing/2014/main" xmlns="" id="{00000000-0008-0000-26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8</xdr:col>
      <xdr:colOff>0</xdr:colOff>
      <xdr:row>4</xdr:row>
      <xdr:rowOff>0</xdr:rowOff>
    </xdr:from>
    <xdr:ext cx="805905" cy="752475"/>
    <xdr:pic>
      <xdr:nvPicPr>
        <xdr:cNvPr id="47" name="46 Imagen" hidden="1">
          <a:extLst>
            <a:ext uri="{FF2B5EF4-FFF2-40B4-BE49-F238E27FC236}">
              <a16:creationId xmlns:a16="http://schemas.microsoft.com/office/drawing/2014/main" xmlns="" id="{00000000-0008-0000-26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8</xdr:col>
      <xdr:colOff>0</xdr:colOff>
      <xdr:row>4</xdr:row>
      <xdr:rowOff>9525</xdr:rowOff>
    </xdr:from>
    <xdr:ext cx="767886" cy="666750"/>
    <xdr:pic>
      <xdr:nvPicPr>
        <xdr:cNvPr id="48" name="47 Imagen" hidden="1">
          <a:extLst>
            <a:ext uri="{FF2B5EF4-FFF2-40B4-BE49-F238E27FC236}">
              <a16:creationId xmlns:a16="http://schemas.microsoft.com/office/drawing/2014/main" xmlns="" id="{00000000-0008-0000-26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2</xdr:col>
      <xdr:colOff>76200</xdr:colOff>
      <xdr:row>15</xdr:row>
      <xdr:rowOff>0</xdr:rowOff>
    </xdr:from>
    <xdr:ext cx="778572" cy="752475"/>
    <xdr:pic>
      <xdr:nvPicPr>
        <xdr:cNvPr id="49" name="48 Imagen" hidden="1">
          <a:extLst>
            <a:ext uri="{FF2B5EF4-FFF2-40B4-BE49-F238E27FC236}">
              <a16:creationId xmlns:a16="http://schemas.microsoft.com/office/drawing/2014/main" xmlns="" id="{00000000-0008-0000-26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7</xdr:col>
      <xdr:colOff>142876</xdr:colOff>
      <xdr:row>15</xdr:row>
      <xdr:rowOff>0</xdr:rowOff>
    </xdr:from>
    <xdr:ext cx="877302" cy="714375"/>
    <xdr:pic>
      <xdr:nvPicPr>
        <xdr:cNvPr id="50" name="49 Imagen" hidden="1">
          <a:extLst>
            <a:ext uri="{FF2B5EF4-FFF2-40B4-BE49-F238E27FC236}">
              <a16:creationId xmlns:a16="http://schemas.microsoft.com/office/drawing/2014/main" xmlns="" id="{00000000-0008-0000-26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2</xdr:col>
      <xdr:colOff>9525</xdr:colOff>
      <xdr:row>15</xdr:row>
      <xdr:rowOff>0</xdr:rowOff>
    </xdr:from>
    <xdr:ext cx="774277" cy="942975"/>
    <xdr:pic>
      <xdr:nvPicPr>
        <xdr:cNvPr id="51" name="50 Imagen" hidden="1">
          <a:extLst>
            <a:ext uri="{FF2B5EF4-FFF2-40B4-BE49-F238E27FC236}">
              <a16:creationId xmlns:a16="http://schemas.microsoft.com/office/drawing/2014/main" xmlns="" id="{00000000-0008-0000-26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2</xdr:col>
      <xdr:colOff>238125</xdr:colOff>
      <xdr:row>15</xdr:row>
      <xdr:rowOff>0</xdr:rowOff>
    </xdr:from>
    <xdr:ext cx="805905" cy="752475"/>
    <xdr:pic>
      <xdr:nvPicPr>
        <xdr:cNvPr id="52" name="51 Imagen" hidden="1">
          <a:extLst>
            <a:ext uri="{FF2B5EF4-FFF2-40B4-BE49-F238E27FC236}">
              <a16:creationId xmlns:a16="http://schemas.microsoft.com/office/drawing/2014/main" xmlns="" id="{00000000-0008-0000-26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8</xdr:col>
      <xdr:colOff>9525</xdr:colOff>
      <xdr:row>6</xdr:row>
      <xdr:rowOff>0</xdr:rowOff>
    </xdr:from>
    <xdr:ext cx="774277" cy="942975"/>
    <xdr:pic>
      <xdr:nvPicPr>
        <xdr:cNvPr id="53" name="52 Imagen" hidden="1">
          <a:extLst>
            <a:ext uri="{FF2B5EF4-FFF2-40B4-BE49-F238E27FC236}">
              <a16:creationId xmlns:a16="http://schemas.microsoft.com/office/drawing/2014/main" xmlns="" id="{00000000-0008-0000-26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54" name="53 Imagen" hidden="1">
          <a:extLst>
            <a:ext uri="{FF2B5EF4-FFF2-40B4-BE49-F238E27FC236}">
              <a16:creationId xmlns:a16="http://schemas.microsoft.com/office/drawing/2014/main" xmlns="" id="{00000000-0008-0000-26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238125</xdr:colOff>
      <xdr:row>15</xdr:row>
      <xdr:rowOff>0</xdr:rowOff>
    </xdr:from>
    <xdr:ext cx="805905" cy="752475"/>
    <xdr:pic>
      <xdr:nvPicPr>
        <xdr:cNvPr id="55" name="54 Imagen" hidden="1">
          <a:extLst>
            <a:ext uri="{FF2B5EF4-FFF2-40B4-BE49-F238E27FC236}">
              <a16:creationId xmlns:a16="http://schemas.microsoft.com/office/drawing/2014/main" xmlns="" id="{00000000-0008-0000-26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8</xdr:col>
      <xdr:colOff>76200</xdr:colOff>
      <xdr:row>6</xdr:row>
      <xdr:rowOff>0</xdr:rowOff>
    </xdr:from>
    <xdr:ext cx="778572" cy="752475"/>
    <xdr:pic>
      <xdr:nvPicPr>
        <xdr:cNvPr id="56" name="55 Imagen" hidden="1">
          <a:extLst>
            <a:ext uri="{FF2B5EF4-FFF2-40B4-BE49-F238E27FC236}">
              <a16:creationId xmlns:a16="http://schemas.microsoft.com/office/drawing/2014/main" xmlns="" id="{00000000-0008-0000-26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8</xdr:col>
      <xdr:colOff>9525</xdr:colOff>
      <xdr:row>6</xdr:row>
      <xdr:rowOff>0</xdr:rowOff>
    </xdr:from>
    <xdr:ext cx="774277" cy="942975"/>
    <xdr:pic>
      <xdr:nvPicPr>
        <xdr:cNvPr id="57" name="56 Imagen" hidden="1">
          <a:extLst>
            <a:ext uri="{FF2B5EF4-FFF2-40B4-BE49-F238E27FC236}">
              <a16:creationId xmlns:a16="http://schemas.microsoft.com/office/drawing/2014/main" xmlns="" id="{00000000-0008-0000-26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58" name="57 Imagen" hidden="1">
          <a:extLst>
            <a:ext uri="{FF2B5EF4-FFF2-40B4-BE49-F238E27FC236}">
              <a16:creationId xmlns:a16="http://schemas.microsoft.com/office/drawing/2014/main" xmlns="" id="{00000000-0008-0000-26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8</xdr:col>
      <xdr:colOff>238125</xdr:colOff>
      <xdr:row>6</xdr:row>
      <xdr:rowOff>0</xdr:rowOff>
    </xdr:from>
    <xdr:ext cx="805905" cy="752475"/>
    <xdr:pic>
      <xdr:nvPicPr>
        <xdr:cNvPr id="59" name="58 Imagen" hidden="1">
          <a:extLst>
            <a:ext uri="{FF2B5EF4-FFF2-40B4-BE49-F238E27FC236}">
              <a16:creationId xmlns:a16="http://schemas.microsoft.com/office/drawing/2014/main" xmlns="" id="{00000000-0008-0000-26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9525</xdr:colOff>
      <xdr:row>15</xdr:row>
      <xdr:rowOff>0</xdr:rowOff>
    </xdr:from>
    <xdr:ext cx="774277" cy="942975"/>
    <xdr:pic>
      <xdr:nvPicPr>
        <xdr:cNvPr id="60" name="59 Imagen" hidden="1">
          <a:extLst>
            <a:ext uri="{FF2B5EF4-FFF2-40B4-BE49-F238E27FC236}">
              <a16:creationId xmlns:a16="http://schemas.microsoft.com/office/drawing/2014/main" xmlns="" id="{00000000-0008-0000-26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2</xdr:col>
      <xdr:colOff>238125</xdr:colOff>
      <xdr:row>15</xdr:row>
      <xdr:rowOff>0</xdr:rowOff>
    </xdr:from>
    <xdr:ext cx="805905" cy="752475"/>
    <xdr:pic>
      <xdr:nvPicPr>
        <xdr:cNvPr id="61" name="60 Imagen" hidden="1">
          <a:extLst>
            <a:ext uri="{FF2B5EF4-FFF2-40B4-BE49-F238E27FC236}">
              <a16:creationId xmlns:a16="http://schemas.microsoft.com/office/drawing/2014/main" xmlns="" id="{00000000-0008-0000-26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8</xdr:col>
      <xdr:colOff>9525</xdr:colOff>
      <xdr:row>6</xdr:row>
      <xdr:rowOff>0</xdr:rowOff>
    </xdr:from>
    <xdr:ext cx="774277" cy="942975"/>
    <xdr:pic>
      <xdr:nvPicPr>
        <xdr:cNvPr id="62" name="61 Imagen" hidden="1">
          <a:extLst>
            <a:ext uri="{FF2B5EF4-FFF2-40B4-BE49-F238E27FC236}">
              <a16:creationId xmlns:a16="http://schemas.microsoft.com/office/drawing/2014/main" xmlns="" id="{00000000-0008-0000-26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8</xdr:col>
      <xdr:colOff>238125</xdr:colOff>
      <xdr:row>6</xdr:row>
      <xdr:rowOff>0</xdr:rowOff>
    </xdr:from>
    <xdr:ext cx="805905" cy="752475"/>
    <xdr:pic>
      <xdr:nvPicPr>
        <xdr:cNvPr id="63" name="62 Imagen" hidden="1">
          <a:extLst>
            <a:ext uri="{FF2B5EF4-FFF2-40B4-BE49-F238E27FC236}">
              <a16:creationId xmlns:a16="http://schemas.microsoft.com/office/drawing/2014/main" xmlns="" id="{00000000-0008-0000-26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28575</xdr:colOff>
      <xdr:row>3</xdr:row>
      <xdr:rowOff>0</xdr:rowOff>
    </xdr:from>
    <xdr:ext cx="776506" cy="1057275"/>
    <xdr:pic>
      <xdr:nvPicPr>
        <xdr:cNvPr id="64" name="63 Imagen" hidden="1">
          <a:extLst>
            <a:ext uri="{FF2B5EF4-FFF2-40B4-BE49-F238E27FC236}">
              <a16:creationId xmlns:a16="http://schemas.microsoft.com/office/drawing/2014/main" xmlns="" id="{00000000-0008-0000-26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6</xdr:col>
      <xdr:colOff>9525</xdr:colOff>
      <xdr:row>17</xdr:row>
      <xdr:rowOff>0</xdr:rowOff>
    </xdr:from>
    <xdr:ext cx="774277" cy="942975"/>
    <xdr:pic>
      <xdr:nvPicPr>
        <xdr:cNvPr id="65" name="64 Imagen" hidden="1">
          <a:extLst>
            <a:ext uri="{FF2B5EF4-FFF2-40B4-BE49-F238E27FC236}">
              <a16:creationId xmlns:a16="http://schemas.microsoft.com/office/drawing/2014/main" xmlns="" id="{00000000-0008-0000-26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8</xdr:col>
      <xdr:colOff>19050</xdr:colOff>
      <xdr:row>0</xdr:row>
      <xdr:rowOff>0</xdr:rowOff>
    </xdr:from>
    <xdr:ext cx="779826" cy="923924"/>
    <xdr:pic>
      <xdr:nvPicPr>
        <xdr:cNvPr id="66" name="65 Imagen" hidden="1">
          <a:extLst>
            <a:ext uri="{FF2B5EF4-FFF2-40B4-BE49-F238E27FC236}">
              <a16:creationId xmlns:a16="http://schemas.microsoft.com/office/drawing/2014/main" xmlns="" id="{00000000-0008-0000-26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2</xdr:col>
      <xdr:colOff>76200</xdr:colOff>
      <xdr:row>6</xdr:row>
      <xdr:rowOff>0</xdr:rowOff>
    </xdr:from>
    <xdr:ext cx="778572" cy="752475"/>
    <xdr:pic>
      <xdr:nvPicPr>
        <xdr:cNvPr id="67" name="66 Imagen" hidden="1">
          <a:extLst>
            <a:ext uri="{FF2B5EF4-FFF2-40B4-BE49-F238E27FC236}">
              <a16:creationId xmlns:a16="http://schemas.microsoft.com/office/drawing/2014/main" xmlns="" id="{00000000-0008-0000-26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7</xdr:col>
      <xdr:colOff>142876</xdr:colOff>
      <xdr:row>6</xdr:row>
      <xdr:rowOff>0</xdr:rowOff>
    </xdr:from>
    <xdr:ext cx="877302" cy="714375"/>
    <xdr:pic>
      <xdr:nvPicPr>
        <xdr:cNvPr id="68" name="67 Imagen" hidden="1">
          <a:extLst>
            <a:ext uri="{FF2B5EF4-FFF2-40B4-BE49-F238E27FC236}">
              <a16:creationId xmlns:a16="http://schemas.microsoft.com/office/drawing/2014/main" xmlns="" id="{00000000-0008-0000-26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6</xdr:col>
      <xdr:colOff>238125</xdr:colOff>
      <xdr:row>17</xdr:row>
      <xdr:rowOff>0</xdr:rowOff>
    </xdr:from>
    <xdr:ext cx="805905" cy="752475"/>
    <xdr:pic>
      <xdr:nvPicPr>
        <xdr:cNvPr id="69" name="68 Imagen" hidden="1">
          <a:extLst>
            <a:ext uri="{FF2B5EF4-FFF2-40B4-BE49-F238E27FC236}">
              <a16:creationId xmlns:a16="http://schemas.microsoft.com/office/drawing/2014/main" xmlns="" id="{00000000-0008-0000-26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6</xdr:col>
      <xdr:colOff>0</xdr:colOff>
      <xdr:row>17</xdr:row>
      <xdr:rowOff>9525</xdr:rowOff>
    </xdr:from>
    <xdr:ext cx="767886" cy="666750"/>
    <xdr:pic>
      <xdr:nvPicPr>
        <xdr:cNvPr id="70" name="69 Imagen" hidden="1">
          <a:extLst>
            <a:ext uri="{FF2B5EF4-FFF2-40B4-BE49-F238E27FC236}">
              <a16:creationId xmlns:a16="http://schemas.microsoft.com/office/drawing/2014/main" xmlns="" id="{00000000-0008-0000-26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8</xdr:col>
      <xdr:colOff>0</xdr:colOff>
      <xdr:row>3</xdr:row>
      <xdr:rowOff>0</xdr:rowOff>
    </xdr:from>
    <xdr:ext cx="774277" cy="942975"/>
    <xdr:pic>
      <xdr:nvPicPr>
        <xdr:cNvPr id="71" name="70 Imagen" hidden="1">
          <a:extLst>
            <a:ext uri="{FF2B5EF4-FFF2-40B4-BE49-F238E27FC236}">
              <a16:creationId xmlns:a16="http://schemas.microsoft.com/office/drawing/2014/main" xmlns="" id="{00000000-0008-0000-26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8</xdr:col>
      <xdr:colOff>19050</xdr:colOff>
      <xdr:row>4</xdr:row>
      <xdr:rowOff>0</xdr:rowOff>
    </xdr:from>
    <xdr:ext cx="779826" cy="923924"/>
    <xdr:pic>
      <xdr:nvPicPr>
        <xdr:cNvPr id="72" name="71 Imagen" hidden="1">
          <a:extLst>
            <a:ext uri="{FF2B5EF4-FFF2-40B4-BE49-F238E27FC236}">
              <a16:creationId xmlns:a16="http://schemas.microsoft.com/office/drawing/2014/main" xmlns="" id="{00000000-0008-0000-26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2</xdr:col>
      <xdr:colOff>76200</xdr:colOff>
      <xdr:row>0</xdr:row>
      <xdr:rowOff>161925</xdr:rowOff>
    </xdr:from>
    <xdr:ext cx="778572" cy="752475"/>
    <xdr:pic>
      <xdr:nvPicPr>
        <xdr:cNvPr id="73" name="72 Imagen" hidden="1">
          <a:extLst>
            <a:ext uri="{FF2B5EF4-FFF2-40B4-BE49-F238E27FC236}">
              <a16:creationId xmlns:a16="http://schemas.microsoft.com/office/drawing/2014/main" xmlns="" id="{00000000-0008-0000-26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5</xdr:col>
      <xdr:colOff>142876</xdr:colOff>
      <xdr:row>17</xdr:row>
      <xdr:rowOff>171449</xdr:rowOff>
    </xdr:from>
    <xdr:ext cx="877302" cy="714375"/>
    <xdr:pic>
      <xdr:nvPicPr>
        <xdr:cNvPr id="74" name="73 Imagen" hidden="1">
          <a:extLst>
            <a:ext uri="{FF2B5EF4-FFF2-40B4-BE49-F238E27FC236}">
              <a16:creationId xmlns:a16="http://schemas.microsoft.com/office/drawing/2014/main" xmlns="" id="{00000000-0008-0000-26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6</xdr:col>
      <xdr:colOff>238125</xdr:colOff>
      <xdr:row>17</xdr:row>
      <xdr:rowOff>0</xdr:rowOff>
    </xdr:from>
    <xdr:ext cx="805905" cy="752475"/>
    <xdr:pic>
      <xdr:nvPicPr>
        <xdr:cNvPr id="75" name="74 Imagen" hidden="1">
          <a:extLst>
            <a:ext uri="{FF2B5EF4-FFF2-40B4-BE49-F238E27FC236}">
              <a16:creationId xmlns:a16="http://schemas.microsoft.com/office/drawing/2014/main" xmlns="" id="{00000000-0008-0000-26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8</xdr:col>
      <xdr:colOff>0</xdr:colOff>
      <xdr:row>3</xdr:row>
      <xdr:rowOff>9525</xdr:rowOff>
    </xdr:from>
    <xdr:ext cx="767886" cy="666750"/>
    <xdr:pic>
      <xdr:nvPicPr>
        <xdr:cNvPr id="76" name="75 Imagen" hidden="1">
          <a:extLst>
            <a:ext uri="{FF2B5EF4-FFF2-40B4-BE49-F238E27FC236}">
              <a16:creationId xmlns:a16="http://schemas.microsoft.com/office/drawing/2014/main" xmlns="" id="{00000000-0008-0000-26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2</xdr:col>
      <xdr:colOff>9525</xdr:colOff>
      <xdr:row>0</xdr:row>
      <xdr:rowOff>0</xdr:rowOff>
    </xdr:from>
    <xdr:ext cx="774277" cy="942975"/>
    <xdr:pic>
      <xdr:nvPicPr>
        <xdr:cNvPr id="77" name="76 Imagen" hidden="1">
          <a:extLst>
            <a:ext uri="{FF2B5EF4-FFF2-40B4-BE49-F238E27FC236}">
              <a16:creationId xmlns:a16="http://schemas.microsoft.com/office/drawing/2014/main" xmlns="" id="{00000000-0008-0000-26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2</xdr:col>
      <xdr:colOff>238125</xdr:colOff>
      <xdr:row>0</xdr:row>
      <xdr:rowOff>0</xdr:rowOff>
    </xdr:from>
    <xdr:ext cx="805905" cy="752475"/>
    <xdr:pic>
      <xdr:nvPicPr>
        <xdr:cNvPr id="78" name="77 Imagen" hidden="1">
          <a:extLst>
            <a:ext uri="{FF2B5EF4-FFF2-40B4-BE49-F238E27FC236}">
              <a16:creationId xmlns:a16="http://schemas.microsoft.com/office/drawing/2014/main" xmlns="" id="{00000000-0008-0000-26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8</xdr:col>
      <xdr:colOff>9525</xdr:colOff>
      <xdr:row>4</xdr:row>
      <xdr:rowOff>0</xdr:rowOff>
    </xdr:from>
    <xdr:ext cx="774277" cy="942975"/>
    <xdr:pic>
      <xdr:nvPicPr>
        <xdr:cNvPr id="79" name="78 Imagen" hidden="1">
          <a:extLst>
            <a:ext uri="{FF2B5EF4-FFF2-40B4-BE49-F238E27FC236}">
              <a16:creationId xmlns:a16="http://schemas.microsoft.com/office/drawing/2014/main" xmlns="" id="{00000000-0008-0000-26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80" name="79 Imagen" hidden="1">
          <a:extLst>
            <a:ext uri="{FF2B5EF4-FFF2-40B4-BE49-F238E27FC236}">
              <a16:creationId xmlns:a16="http://schemas.microsoft.com/office/drawing/2014/main" xmlns="" id="{00000000-0008-0000-26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238125</xdr:colOff>
      <xdr:row>0</xdr:row>
      <xdr:rowOff>0</xdr:rowOff>
    </xdr:from>
    <xdr:ext cx="805905" cy="752475"/>
    <xdr:pic>
      <xdr:nvPicPr>
        <xdr:cNvPr id="81" name="80 Imagen" hidden="1">
          <a:extLst>
            <a:ext uri="{FF2B5EF4-FFF2-40B4-BE49-F238E27FC236}">
              <a16:creationId xmlns:a16="http://schemas.microsoft.com/office/drawing/2014/main" xmlns="" id="{00000000-0008-0000-26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8</xdr:col>
      <xdr:colOff>76200</xdr:colOff>
      <xdr:row>3</xdr:row>
      <xdr:rowOff>161925</xdr:rowOff>
    </xdr:from>
    <xdr:ext cx="778572" cy="752475"/>
    <xdr:pic>
      <xdr:nvPicPr>
        <xdr:cNvPr id="82" name="81 Imagen" hidden="1">
          <a:extLst>
            <a:ext uri="{FF2B5EF4-FFF2-40B4-BE49-F238E27FC236}">
              <a16:creationId xmlns:a16="http://schemas.microsoft.com/office/drawing/2014/main" xmlns="" id="{00000000-0008-0000-26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8</xdr:col>
      <xdr:colOff>9525</xdr:colOff>
      <xdr:row>4</xdr:row>
      <xdr:rowOff>0</xdr:rowOff>
    </xdr:from>
    <xdr:ext cx="774277" cy="942975"/>
    <xdr:pic>
      <xdr:nvPicPr>
        <xdr:cNvPr id="83" name="82 Imagen" hidden="1">
          <a:extLst>
            <a:ext uri="{FF2B5EF4-FFF2-40B4-BE49-F238E27FC236}">
              <a16:creationId xmlns:a16="http://schemas.microsoft.com/office/drawing/2014/main" xmlns="" id="{00000000-0008-0000-26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84" name="83 Imagen" hidden="1">
          <a:extLst>
            <a:ext uri="{FF2B5EF4-FFF2-40B4-BE49-F238E27FC236}">
              <a16:creationId xmlns:a16="http://schemas.microsoft.com/office/drawing/2014/main" xmlns="" id="{00000000-0008-0000-26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8</xdr:col>
      <xdr:colOff>238125</xdr:colOff>
      <xdr:row>4</xdr:row>
      <xdr:rowOff>0</xdr:rowOff>
    </xdr:from>
    <xdr:ext cx="805905" cy="752475"/>
    <xdr:pic>
      <xdr:nvPicPr>
        <xdr:cNvPr id="85" name="84 Imagen" hidden="1">
          <a:extLst>
            <a:ext uri="{FF2B5EF4-FFF2-40B4-BE49-F238E27FC236}">
              <a16:creationId xmlns:a16="http://schemas.microsoft.com/office/drawing/2014/main" xmlns="" id="{00000000-0008-0000-26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9525</xdr:colOff>
      <xdr:row>0</xdr:row>
      <xdr:rowOff>0</xdr:rowOff>
    </xdr:from>
    <xdr:ext cx="774277" cy="942975"/>
    <xdr:pic>
      <xdr:nvPicPr>
        <xdr:cNvPr id="86" name="85 Imagen" hidden="1">
          <a:extLst>
            <a:ext uri="{FF2B5EF4-FFF2-40B4-BE49-F238E27FC236}">
              <a16:creationId xmlns:a16="http://schemas.microsoft.com/office/drawing/2014/main" xmlns="" id="{00000000-0008-0000-26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2</xdr:col>
      <xdr:colOff>238125</xdr:colOff>
      <xdr:row>0</xdr:row>
      <xdr:rowOff>0</xdr:rowOff>
    </xdr:from>
    <xdr:ext cx="805905" cy="752475"/>
    <xdr:pic>
      <xdr:nvPicPr>
        <xdr:cNvPr id="87" name="86 Imagen" hidden="1">
          <a:extLst>
            <a:ext uri="{FF2B5EF4-FFF2-40B4-BE49-F238E27FC236}">
              <a16:creationId xmlns:a16="http://schemas.microsoft.com/office/drawing/2014/main" xmlns="" id="{00000000-0008-0000-26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8</xdr:col>
      <xdr:colOff>9525</xdr:colOff>
      <xdr:row>4</xdr:row>
      <xdr:rowOff>0</xdr:rowOff>
    </xdr:from>
    <xdr:ext cx="774277" cy="942975"/>
    <xdr:pic>
      <xdr:nvPicPr>
        <xdr:cNvPr id="88" name="87 Imagen" hidden="1">
          <a:extLst>
            <a:ext uri="{FF2B5EF4-FFF2-40B4-BE49-F238E27FC236}">
              <a16:creationId xmlns:a16="http://schemas.microsoft.com/office/drawing/2014/main" xmlns="" id="{00000000-0008-0000-26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89" name="88 Imagen" hidden="1">
          <a:extLst>
            <a:ext uri="{FF2B5EF4-FFF2-40B4-BE49-F238E27FC236}">
              <a16:creationId xmlns:a16="http://schemas.microsoft.com/office/drawing/2014/main" xmlns="" id="{00000000-0008-0000-26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8</xdr:col>
      <xdr:colOff>19050</xdr:colOff>
      <xdr:row>5</xdr:row>
      <xdr:rowOff>1</xdr:rowOff>
    </xdr:from>
    <xdr:ext cx="779826" cy="923924"/>
    <xdr:pic>
      <xdr:nvPicPr>
        <xdr:cNvPr id="90" name="89 Imagen" hidden="1">
          <a:extLst>
            <a:ext uri="{FF2B5EF4-FFF2-40B4-BE49-F238E27FC236}">
              <a16:creationId xmlns:a16="http://schemas.microsoft.com/office/drawing/2014/main" xmlns="" id="{00000000-0008-0000-26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8</xdr:col>
      <xdr:colOff>0</xdr:colOff>
      <xdr:row>15</xdr:row>
      <xdr:rowOff>0</xdr:rowOff>
    </xdr:from>
    <xdr:ext cx="805905" cy="752475"/>
    <xdr:pic>
      <xdr:nvPicPr>
        <xdr:cNvPr id="91" name="90 Imagen" hidden="1">
          <a:extLst>
            <a:ext uri="{FF2B5EF4-FFF2-40B4-BE49-F238E27FC236}">
              <a16:creationId xmlns:a16="http://schemas.microsoft.com/office/drawing/2014/main" xmlns="" id="{00000000-0008-0000-26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8</xdr:col>
      <xdr:colOff>0</xdr:colOff>
      <xdr:row>15</xdr:row>
      <xdr:rowOff>9525</xdr:rowOff>
    </xdr:from>
    <xdr:ext cx="767886" cy="666750"/>
    <xdr:pic>
      <xdr:nvPicPr>
        <xdr:cNvPr id="92" name="91 Imagen" hidden="1">
          <a:extLst>
            <a:ext uri="{FF2B5EF4-FFF2-40B4-BE49-F238E27FC236}">
              <a16:creationId xmlns:a16="http://schemas.microsoft.com/office/drawing/2014/main" xmlns="" id="{00000000-0008-0000-26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2</xdr:col>
      <xdr:colOff>76200</xdr:colOff>
      <xdr:row>6</xdr:row>
      <xdr:rowOff>0</xdr:rowOff>
    </xdr:from>
    <xdr:ext cx="778572" cy="752475"/>
    <xdr:pic>
      <xdr:nvPicPr>
        <xdr:cNvPr id="93" name="92 Imagen" hidden="1">
          <a:extLst>
            <a:ext uri="{FF2B5EF4-FFF2-40B4-BE49-F238E27FC236}">
              <a16:creationId xmlns:a16="http://schemas.microsoft.com/office/drawing/2014/main" xmlns="" id="{00000000-0008-0000-26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7</xdr:col>
      <xdr:colOff>142876</xdr:colOff>
      <xdr:row>6</xdr:row>
      <xdr:rowOff>0</xdr:rowOff>
    </xdr:from>
    <xdr:ext cx="877302" cy="714375"/>
    <xdr:pic>
      <xdr:nvPicPr>
        <xdr:cNvPr id="94" name="93 Imagen" hidden="1">
          <a:extLst>
            <a:ext uri="{FF2B5EF4-FFF2-40B4-BE49-F238E27FC236}">
              <a16:creationId xmlns:a16="http://schemas.microsoft.com/office/drawing/2014/main" xmlns="" id="{00000000-0008-0000-26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2</xdr:col>
      <xdr:colOff>9525</xdr:colOff>
      <xdr:row>6</xdr:row>
      <xdr:rowOff>0</xdr:rowOff>
    </xdr:from>
    <xdr:ext cx="774277" cy="942975"/>
    <xdr:pic>
      <xdr:nvPicPr>
        <xdr:cNvPr id="95" name="94 Imagen" hidden="1">
          <a:extLst>
            <a:ext uri="{FF2B5EF4-FFF2-40B4-BE49-F238E27FC236}">
              <a16:creationId xmlns:a16="http://schemas.microsoft.com/office/drawing/2014/main" xmlns="" id="{00000000-0008-0000-26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2</xdr:col>
      <xdr:colOff>238125</xdr:colOff>
      <xdr:row>6</xdr:row>
      <xdr:rowOff>0</xdr:rowOff>
    </xdr:from>
    <xdr:ext cx="805905" cy="752475"/>
    <xdr:pic>
      <xdr:nvPicPr>
        <xdr:cNvPr id="96" name="95 Imagen" hidden="1">
          <a:extLst>
            <a:ext uri="{FF2B5EF4-FFF2-40B4-BE49-F238E27FC236}">
              <a16:creationId xmlns:a16="http://schemas.microsoft.com/office/drawing/2014/main" xmlns="" id="{00000000-0008-0000-26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8</xdr:col>
      <xdr:colOff>9525</xdr:colOff>
      <xdr:row>4</xdr:row>
      <xdr:rowOff>0</xdr:rowOff>
    </xdr:from>
    <xdr:ext cx="774277" cy="942975"/>
    <xdr:pic>
      <xdr:nvPicPr>
        <xdr:cNvPr id="97" name="96 Imagen" hidden="1">
          <a:extLst>
            <a:ext uri="{FF2B5EF4-FFF2-40B4-BE49-F238E27FC236}">
              <a16:creationId xmlns:a16="http://schemas.microsoft.com/office/drawing/2014/main" xmlns="" id="{00000000-0008-0000-26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98" name="97 Imagen" hidden="1">
          <a:extLst>
            <a:ext uri="{FF2B5EF4-FFF2-40B4-BE49-F238E27FC236}">
              <a16:creationId xmlns:a16="http://schemas.microsoft.com/office/drawing/2014/main" xmlns="" id="{00000000-0008-0000-26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238125</xdr:colOff>
      <xdr:row>6</xdr:row>
      <xdr:rowOff>0</xdr:rowOff>
    </xdr:from>
    <xdr:ext cx="805905" cy="752475"/>
    <xdr:pic>
      <xdr:nvPicPr>
        <xdr:cNvPr id="99" name="98 Imagen" hidden="1">
          <a:extLst>
            <a:ext uri="{FF2B5EF4-FFF2-40B4-BE49-F238E27FC236}">
              <a16:creationId xmlns:a16="http://schemas.microsoft.com/office/drawing/2014/main" xmlns="" id="{00000000-0008-0000-26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8</xdr:col>
      <xdr:colOff>76200</xdr:colOff>
      <xdr:row>4</xdr:row>
      <xdr:rowOff>0</xdr:rowOff>
    </xdr:from>
    <xdr:ext cx="778572" cy="752475"/>
    <xdr:pic>
      <xdr:nvPicPr>
        <xdr:cNvPr id="100" name="99 Imagen" hidden="1">
          <a:extLst>
            <a:ext uri="{FF2B5EF4-FFF2-40B4-BE49-F238E27FC236}">
              <a16:creationId xmlns:a16="http://schemas.microsoft.com/office/drawing/2014/main" xmlns="" id="{00000000-0008-0000-26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8</xdr:col>
      <xdr:colOff>9525</xdr:colOff>
      <xdr:row>4</xdr:row>
      <xdr:rowOff>0</xdr:rowOff>
    </xdr:from>
    <xdr:ext cx="774277" cy="942975"/>
    <xdr:pic>
      <xdr:nvPicPr>
        <xdr:cNvPr id="101" name="100 Imagen" hidden="1">
          <a:extLst>
            <a:ext uri="{FF2B5EF4-FFF2-40B4-BE49-F238E27FC236}">
              <a16:creationId xmlns:a16="http://schemas.microsoft.com/office/drawing/2014/main" xmlns="" id="{00000000-0008-0000-26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102" name="101 Imagen" hidden="1">
          <a:extLst>
            <a:ext uri="{FF2B5EF4-FFF2-40B4-BE49-F238E27FC236}">
              <a16:creationId xmlns:a16="http://schemas.microsoft.com/office/drawing/2014/main" xmlns="" id="{00000000-0008-0000-26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8</xdr:col>
      <xdr:colOff>238125</xdr:colOff>
      <xdr:row>4</xdr:row>
      <xdr:rowOff>0</xdr:rowOff>
    </xdr:from>
    <xdr:ext cx="805905" cy="752475"/>
    <xdr:pic>
      <xdr:nvPicPr>
        <xdr:cNvPr id="103" name="102 Imagen" hidden="1">
          <a:extLst>
            <a:ext uri="{FF2B5EF4-FFF2-40B4-BE49-F238E27FC236}">
              <a16:creationId xmlns:a16="http://schemas.microsoft.com/office/drawing/2014/main" xmlns="" id="{00000000-0008-0000-26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9525</xdr:colOff>
      <xdr:row>6</xdr:row>
      <xdr:rowOff>0</xdr:rowOff>
    </xdr:from>
    <xdr:ext cx="774277" cy="942975"/>
    <xdr:pic>
      <xdr:nvPicPr>
        <xdr:cNvPr id="104" name="103 Imagen" hidden="1">
          <a:extLst>
            <a:ext uri="{FF2B5EF4-FFF2-40B4-BE49-F238E27FC236}">
              <a16:creationId xmlns:a16="http://schemas.microsoft.com/office/drawing/2014/main" xmlns="" id="{00000000-0008-0000-26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2</xdr:col>
      <xdr:colOff>238125</xdr:colOff>
      <xdr:row>6</xdr:row>
      <xdr:rowOff>0</xdr:rowOff>
    </xdr:from>
    <xdr:ext cx="805905" cy="752475"/>
    <xdr:pic>
      <xdr:nvPicPr>
        <xdr:cNvPr id="105" name="104 Imagen" hidden="1">
          <a:extLst>
            <a:ext uri="{FF2B5EF4-FFF2-40B4-BE49-F238E27FC236}">
              <a16:creationId xmlns:a16="http://schemas.microsoft.com/office/drawing/2014/main" xmlns="" id="{00000000-0008-0000-26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8</xdr:col>
      <xdr:colOff>9525</xdr:colOff>
      <xdr:row>4</xdr:row>
      <xdr:rowOff>0</xdr:rowOff>
    </xdr:from>
    <xdr:ext cx="774277" cy="942975"/>
    <xdr:pic>
      <xdr:nvPicPr>
        <xdr:cNvPr id="106" name="105 Imagen" hidden="1">
          <a:extLst>
            <a:ext uri="{FF2B5EF4-FFF2-40B4-BE49-F238E27FC236}">
              <a16:creationId xmlns:a16="http://schemas.microsoft.com/office/drawing/2014/main" xmlns="" id="{00000000-0008-0000-26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8</xdr:col>
      <xdr:colOff>238125</xdr:colOff>
      <xdr:row>4</xdr:row>
      <xdr:rowOff>0</xdr:rowOff>
    </xdr:from>
    <xdr:ext cx="805905" cy="752475"/>
    <xdr:pic>
      <xdr:nvPicPr>
        <xdr:cNvPr id="107" name="106 Imagen" hidden="1">
          <a:extLst>
            <a:ext uri="{FF2B5EF4-FFF2-40B4-BE49-F238E27FC236}">
              <a16:creationId xmlns:a16="http://schemas.microsoft.com/office/drawing/2014/main" xmlns="" id="{00000000-0008-0000-26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19</xdr:col>
      <xdr:colOff>0</xdr:colOff>
      <xdr:row>10</xdr:row>
      <xdr:rowOff>0</xdr:rowOff>
    </xdr:from>
    <xdr:ext cx="805905" cy="752475"/>
    <xdr:pic>
      <xdr:nvPicPr>
        <xdr:cNvPr id="109" name="108 Imagen" hidden="1">
          <a:extLst>
            <a:ext uri="{FF2B5EF4-FFF2-40B4-BE49-F238E27FC236}">
              <a16:creationId xmlns:a16="http://schemas.microsoft.com/office/drawing/2014/main" xmlns="" id="{00000000-0008-0000-2600-00006D000000}"/>
            </a:ext>
          </a:extLst>
        </xdr:cNvPr>
        <xdr:cNvPicPr>
          <a:picLocks noChangeAspect="1"/>
        </xdr:cNvPicPr>
      </xdr:nvPicPr>
      <xdr:blipFill>
        <a:blip xmlns:r="http://schemas.openxmlformats.org/officeDocument/2006/relationships" r:embed="rId6" cstate="print"/>
        <a:stretch>
          <a:fillRect/>
        </a:stretch>
      </xdr:blipFill>
      <xdr:spPr>
        <a:xfrm>
          <a:off x="3228975" y="2476500"/>
          <a:ext cx="805905" cy="752475"/>
        </a:xfrm>
        <a:prstGeom prst="rect">
          <a:avLst/>
        </a:prstGeom>
      </xdr:spPr>
    </xdr:pic>
    <xdr:clientData/>
  </xdr:oneCellAnchor>
  <xdr:oneCellAnchor>
    <xdr:from>
      <xdr:col>14</xdr:col>
      <xdr:colOff>0</xdr:colOff>
      <xdr:row>0</xdr:row>
      <xdr:rowOff>0</xdr:rowOff>
    </xdr:from>
    <xdr:ext cx="767886" cy="666750"/>
    <xdr:pic>
      <xdr:nvPicPr>
        <xdr:cNvPr id="110" name="109 Imagen" hidden="1">
          <a:extLst>
            <a:ext uri="{FF2B5EF4-FFF2-40B4-BE49-F238E27FC236}">
              <a16:creationId xmlns:a16="http://schemas.microsoft.com/office/drawing/2014/main" xmlns="" id="{00000000-0008-0000-2600-00006E000000}"/>
            </a:ext>
          </a:extLst>
        </xdr:cNvPr>
        <xdr:cNvPicPr>
          <a:picLocks noChangeAspect="1"/>
        </xdr:cNvPicPr>
      </xdr:nvPicPr>
      <xdr:blipFill>
        <a:blip xmlns:r="http://schemas.openxmlformats.org/officeDocument/2006/relationships" r:embed="rId7" cstate="print"/>
        <a:stretch>
          <a:fillRect/>
        </a:stretch>
      </xdr:blipFill>
      <xdr:spPr>
        <a:xfrm>
          <a:off x="2990850" y="2486025"/>
          <a:ext cx="767886" cy="666750"/>
        </a:xfrm>
        <a:prstGeom prst="rect">
          <a:avLst/>
        </a:prstGeom>
      </xdr:spPr>
    </xdr:pic>
    <xdr:clientData/>
  </xdr:oneCellAnchor>
  <xdr:oneCellAnchor>
    <xdr:from>
      <xdr:col>19</xdr:col>
      <xdr:colOff>0</xdr:colOff>
      <xdr:row>10</xdr:row>
      <xdr:rowOff>0</xdr:rowOff>
    </xdr:from>
    <xdr:ext cx="805905" cy="752475"/>
    <xdr:pic>
      <xdr:nvPicPr>
        <xdr:cNvPr id="111" name="110 Imagen" hidden="1">
          <a:extLst>
            <a:ext uri="{FF2B5EF4-FFF2-40B4-BE49-F238E27FC236}">
              <a16:creationId xmlns:a16="http://schemas.microsoft.com/office/drawing/2014/main" xmlns="" id="{00000000-0008-0000-2600-00006F000000}"/>
            </a:ext>
          </a:extLst>
        </xdr:cNvPr>
        <xdr:cNvPicPr>
          <a:picLocks noChangeAspect="1"/>
        </xdr:cNvPicPr>
      </xdr:nvPicPr>
      <xdr:blipFill>
        <a:blip xmlns:r="http://schemas.openxmlformats.org/officeDocument/2006/relationships" r:embed="rId6" cstate="print"/>
        <a:stretch>
          <a:fillRect/>
        </a:stretch>
      </xdr:blipFill>
      <xdr:spPr>
        <a:xfrm>
          <a:off x="3228975" y="2476500"/>
          <a:ext cx="805905" cy="752475"/>
        </a:xfrm>
        <a:prstGeom prst="rect">
          <a:avLst/>
        </a:prstGeom>
      </xdr:spPr>
    </xdr:pic>
    <xdr:clientData/>
  </xdr:oneCellAnchor>
  <xdr:oneCellAnchor>
    <xdr:from>
      <xdr:col>13</xdr:col>
      <xdr:colOff>238125</xdr:colOff>
      <xdr:row>10</xdr:row>
      <xdr:rowOff>0</xdr:rowOff>
    </xdr:from>
    <xdr:ext cx="805905" cy="752475"/>
    <xdr:pic>
      <xdr:nvPicPr>
        <xdr:cNvPr id="112" name="111 Imagen" hidden="1">
          <a:extLst>
            <a:ext uri="{FF2B5EF4-FFF2-40B4-BE49-F238E27FC236}">
              <a16:creationId xmlns:a16="http://schemas.microsoft.com/office/drawing/2014/main" xmlns="" id="{00000000-0008-0000-2600-000070000000}"/>
            </a:ext>
          </a:extLst>
        </xdr:cNvPr>
        <xdr:cNvPicPr>
          <a:picLocks noChangeAspect="1"/>
        </xdr:cNvPicPr>
      </xdr:nvPicPr>
      <xdr:blipFill>
        <a:blip xmlns:r="http://schemas.openxmlformats.org/officeDocument/2006/relationships" r:embed="rId6" cstate="print"/>
        <a:stretch>
          <a:fillRect/>
        </a:stretch>
      </xdr:blipFill>
      <xdr:spPr>
        <a:xfrm>
          <a:off x="8029575" y="2895600"/>
          <a:ext cx="805905" cy="752475"/>
        </a:xfrm>
        <a:prstGeom prst="rect">
          <a:avLst/>
        </a:prstGeom>
      </xdr:spPr>
    </xdr:pic>
    <xdr:clientData/>
  </xdr:oneCellAnchor>
  <xdr:oneCellAnchor>
    <xdr:from>
      <xdr:col>13</xdr:col>
      <xdr:colOff>0</xdr:colOff>
      <xdr:row>10</xdr:row>
      <xdr:rowOff>0</xdr:rowOff>
    </xdr:from>
    <xdr:ext cx="767886" cy="666750"/>
    <xdr:pic>
      <xdr:nvPicPr>
        <xdr:cNvPr id="113" name="112 Imagen" hidden="1">
          <a:extLst>
            <a:ext uri="{FF2B5EF4-FFF2-40B4-BE49-F238E27FC236}">
              <a16:creationId xmlns:a16="http://schemas.microsoft.com/office/drawing/2014/main" xmlns="" id="{00000000-0008-0000-2600-000071000000}"/>
            </a:ext>
          </a:extLst>
        </xdr:cNvPr>
        <xdr:cNvPicPr>
          <a:picLocks noChangeAspect="1"/>
        </xdr:cNvPicPr>
      </xdr:nvPicPr>
      <xdr:blipFill>
        <a:blip xmlns:r="http://schemas.openxmlformats.org/officeDocument/2006/relationships" r:embed="rId7" cstate="print"/>
        <a:stretch>
          <a:fillRect/>
        </a:stretch>
      </xdr:blipFill>
      <xdr:spPr>
        <a:xfrm>
          <a:off x="7791450" y="2905125"/>
          <a:ext cx="767886" cy="666750"/>
        </a:xfrm>
        <a:prstGeom prst="rect">
          <a:avLst/>
        </a:prstGeom>
      </xdr:spPr>
    </xdr:pic>
    <xdr:clientData/>
  </xdr:oneCellAnchor>
  <xdr:oneCellAnchor>
    <xdr:from>
      <xdr:col>13</xdr:col>
      <xdr:colOff>238125</xdr:colOff>
      <xdr:row>10</xdr:row>
      <xdr:rowOff>0</xdr:rowOff>
    </xdr:from>
    <xdr:ext cx="805905" cy="752475"/>
    <xdr:pic>
      <xdr:nvPicPr>
        <xdr:cNvPr id="114" name="113 Imagen" hidden="1">
          <a:extLst>
            <a:ext uri="{FF2B5EF4-FFF2-40B4-BE49-F238E27FC236}">
              <a16:creationId xmlns:a16="http://schemas.microsoft.com/office/drawing/2014/main" xmlns="" id="{00000000-0008-0000-2600-000072000000}"/>
            </a:ext>
          </a:extLst>
        </xdr:cNvPr>
        <xdr:cNvPicPr>
          <a:picLocks noChangeAspect="1"/>
        </xdr:cNvPicPr>
      </xdr:nvPicPr>
      <xdr:blipFill>
        <a:blip xmlns:r="http://schemas.openxmlformats.org/officeDocument/2006/relationships" r:embed="rId6" cstate="print"/>
        <a:stretch>
          <a:fillRect/>
        </a:stretch>
      </xdr:blipFill>
      <xdr:spPr>
        <a:xfrm>
          <a:off x="8029575" y="2895600"/>
          <a:ext cx="805905" cy="752475"/>
        </a:xfrm>
        <a:prstGeom prst="rect">
          <a:avLst/>
        </a:prstGeom>
      </xdr:spPr>
    </xdr:pic>
    <xdr:clientData/>
  </xdr:oneCellAnchor>
  <xdr:twoCellAnchor editAs="oneCell">
    <xdr:from>
      <xdr:col>14</xdr:col>
      <xdr:colOff>205292</xdr:colOff>
      <xdr:row>3</xdr:row>
      <xdr:rowOff>3052</xdr:rowOff>
    </xdr:from>
    <xdr:to>
      <xdr:col>18</xdr:col>
      <xdr:colOff>4165</xdr:colOff>
      <xdr:row>25</xdr:row>
      <xdr:rowOff>46307</xdr:rowOff>
    </xdr:to>
    <xdr:pic>
      <xdr:nvPicPr>
        <xdr:cNvPr id="115" name="114 Imagen">
          <a:extLst>
            <a:ext uri="{FF2B5EF4-FFF2-40B4-BE49-F238E27FC236}">
              <a16:creationId xmlns:a16="http://schemas.microsoft.com/office/drawing/2014/main" xmlns="" id="{00000000-0008-0000-2600-000073000000}"/>
            </a:ext>
          </a:extLst>
        </xdr:cNvPr>
        <xdr:cNvPicPr>
          <a:picLocks noChangeAspect="1"/>
        </xdr:cNvPicPr>
      </xdr:nvPicPr>
      <xdr:blipFill>
        <a:blip xmlns:r="http://schemas.openxmlformats.org/officeDocument/2006/relationships" r:embed="rId8" cstate="print"/>
        <a:stretch>
          <a:fillRect/>
        </a:stretch>
      </xdr:blipFill>
      <xdr:spPr>
        <a:xfrm>
          <a:off x="11474100" y="2323244"/>
          <a:ext cx="2494936" cy="4170755"/>
        </a:xfrm>
        <a:prstGeom prst="rect">
          <a:avLst/>
        </a:prstGeom>
      </xdr:spPr>
    </xdr:pic>
    <xdr:clientData/>
  </xdr:twoCellAnchor>
  <xdr:oneCellAnchor>
    <xdr:from>
      <xdr:col>3</xdr:col>
      <xdr:colOff>19050</xdr:colOff>
      <xdr:row>34</xdr:row>
      <xdr:rowOff>0</xdr:rowOff>
    </xdr:from>
    <xdr:ext cx="2924583" cy="1076475"/>
    <xdr:pic>
      <xdr:nvPicPr>
        <xdr:cNvPr id="118" name="117 Imagen">
          <a:extLst>
            <a:ext uri="{FF2B5EF4-FFF2-40B4-BE49-F238E27FC236}">
              <a16:creationId xmlns:a16="http://schemas.microsoft.com/office/drawing/2014/main" xmlns="" id="{00000000-0008-0000-2600-000076000000}"/>
            </a:ext>
          </a:extLst>
        </xdr:cNvPr>
        <xdr:cNvPicPr>
          <a:picLocks noChangeAspect="1"/>
        </xdr:cNvPicPr>
      </xdr:nvPicPr>
      <xdr:blipFill>
        <a:blip xmlns:r="http://schemas.openxmlformats.org/officeDocument/2006/relationships" r:embed="rId9" cstate="print"/>
        <a:stretch>
          <a:fillRect/>
        </a:stretch>
      </xdr:blipFill>
      <xdr:spPr>
        <a:xfrm>
          <a:off x="2362200" y="9086850"/>
          <a:ext cx="2924583" cy="1076475"/>
        </a:xfrm>
        <a:prstGeom prst="rect">
          <a:avLst/>
        </a:prstGeom>
      </xdr:spPr>
    </xdr:pic>
    <xdr:clientData/>
  </xdr:oneCellAnchor>
  <xdr:twoCellAnchor editAs="oneCell">
    <xdr:from>
      <xdr:col>9</xdr:col>
      <xdr:colOff>825499</xdr:colOff>
      <xdr:row>3</xdr:row>
      <xdr:rowOff>4547</xdr:rowOff>
    </xdr:from>
    <xdr:to>
      <xdr:col>14</xdr:col>
      <xdr:colOff>227097</xdr:colOff>
      <xdr:row>25</xdr:row>
      <xdr:rowOff>31675</xdr:rowOff>
    </xdr:to>
    <xdr:pic>
      <xdr:nvPicPr>
        <xdr:cNvPr id="119" name="118 Imagen">
          <a:extLst>
            <a:ext uri="{FF2B5EF4-FFF2-40B4-BE49-F238E27FC236}">
              <a16:creationId xmlns:a16="http://schemas.microsoft.com/office/drawing/2014/main" xmlns="" id="{00000000-0008-0000-2600-000077000000}"/>
            </a:ext>
          </a:extLst>
        </xdr:cNvPr>
        <xdr:cNvPicPr>
          <a:picLocks noChangeAspect="1"/>
        </xdr:cNvPicPr>
      </xdr:nvPicPr>
      <xdr:blipFill>
        <a:blip xmlns:r="http://schemas.openxmlformats.org/officeDocument/2006/relationships" r:embed="rId10" cstate="print"/>
        <a:stretch>
          <a:fillRect/>
        </a:stretch>
      </xdr:blipFill>
      <xdr:spPr>
        <a:xfrm>
          <a:off x="8484576" y="2324739"/>
          <a:ext cx="3011329" cy="4154628"/>
        </a:xfrm>
        <a:prstGeom prst="rect">
          <a:avLst/>
        </a:prstGeom>
      </xdr:spPr>
    </xdr:pic>
    <xdr:clientData/>
  </xdr:twoCellAnchor>
  <xdr:twoCellAnchor editAs="oneCell">
    <xdr:from>
      <xdr:col>0</xdr:col>
      <xdr:colOff>214746</xdr:colOff>
      <xdr:row>15</xdr:row>
      <xdr:rowOff>29079</xdr:rowOff>
    </xdr:from>
    <xdr:to>
      <xdr:col>7</xdr:col>
      <xdr:colOff>718004</xdr:colOff>
      <xdr:row>26</xdr:row>
      <xdr:rowOff>145165</xdr:rowOff>
    </xdr:to>
    <xdr:pic>
      <xdr:nvPicPr>
        <xdr:cNvPr id="120" name="119 Imagen">
          <a:extLst>
            <a:ext uri="{FF2B5EF4-FFF2-40B4-BE49-F238E27FC236}">
              <a16:creationId xmlns:a16="http://schemas.microsoft.com/office/drawing/2014/main" xmlns="" id="{00000000-0008-0000-2600-000078000000}"/>
            </a:ext>
          </a:extLst>
        </xdr:cNvPr>
        <xdr:cNvPicPr>
          <a:picLocks noChangeAspect="1"/>
        </xdr:cNvPicPr>
      </xdr:nvPicPr>
      <xdr:blipFill>
        <a:blip xmlns:r="http://schemas.openxmlformats.org/officeDocument/2006/relationships" r:embed="rId11" cstate="print"/>
        <a:stretch>
          <a:fillRect/>
        </a:stretch>
      </xdr:blipFill>
      <xdr:spPr>
        <a:xfrm rot="5400000">
          <a:off x="1995832" y="3048593"/>
          <a:ext cx="2592586" cy="6154758"/>
        </a:xfrm>
        <a:prstGeom prst="rect">
          <a:avLst/>
        </a:prstGeom>
      </xdr:spPr>
    </xdr:pic>
    <xdr:clientData/>
  </xdr:twoCellAnchor>
  <xdr:twoCellAnchor editAs="oneCell">
    <xdr:from>
      <xdr:col>0</xdr:col>
      <xdr:colOff>0</xdr:colOff>
      <xdr:row>0</xdr:row>
      <xdr:rowOff>0</xdr:rowOff>
    </xdr:from>
    <xdr:to>
      <xdr:col>3</xdr:col>
      <xdr:colOff>370114</xdr:colOff>
      <xdr:row>0</xdr:row>
      <xdr:rowOff>1079843</xdr:rowOff>
    </xdr:to>
    <xdr:pic>
      <xdr:nvPicPr>
        <xdr:cNvPr id="121" name="Imagen 120">
          <a:extLst>
            <a:ext uri="{FF2B5EF4-FFF2-40B4-BE49-F238E27FC236}">
              <a16:creationId xmlns:a16="http://schemas.microsoft.com/office/drawing/2014/main" xmlns="" id="{A2E89A08-3457-4DCE-B050-A22A98A804E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11</xdr:col>
      <xdr:colOff>739673</xdr:colOff>
      <xdr:row>0</xdr:row>
      <xdr:rowOff>219074</xdr:rowOff>
    </xdr:from>
    <xdr:to>
      <xdr:col>19</xdr:col>
      <xdr:colOff>638175</xdr:colOff>
      <xdr:row>29</xdr:row>
      <xdr:rowOff>83285</xdr:rowOff>
    </xdr:to>
    <xdr:pic>
      <xdr:nvPicPr>
        <xdr:cNvPr id="108" name="107 Imagen">
          <a:extLst>
            <a:ext uri="{FF2B5EF4-FFF2-40B4-BE49-F238E27FC236}">
              <a16:creationId xmlns:a16="http://schemas.microsoft.com/office/drawing/2014/main" xmlns="" id="{00000000-0008-0000-2700-00006C000000}"/>
            </a:ext>
          </a:extLst>
        </xdr:cNvPr>
        <xdr:cNvPicPr>
          <a:picLocks noChangeAspect="1"/>
        </xdr:cNvPicPr>
      </xdr:nvPicPr>
      <xdr:blipFill>
        <a:blip xmlns:r="http://schemas.openxmlformats.org/officeDocument/2006/relationships" r:embed="rId1" cstate="print"/>
        <a:stretch>
          <a:fillRect/>
        </a:stretch>
      </xdr:blipFill>
      <xdr:spPr>
        <a:xfrm>
          <a:off x="9331223" y="219074"/>
          <a:ext cx="6146902" cy="7274661"/>
        </a:xfrm>
        <a:prstGeom prst="rect">
          <a:avLst/>
        </a:prstGeom>
      </xdr:spPr>
    </xdr:pic>
    <xdr:clientData/>
  </xdr:twoCellAnchor>
  <xdr:oneCellAnchor>
    <xdr:from>
      <xdr:col>1</xdr:col>
      <xdr:colOff>28575</xdr:colOff>
      <xdr:row>15</xdr:row>
      <xdr:rowOff>0</xdr:rowOff>
    </xdr:from>
    <xdr:ext cx="776506" cy="1057275"/>
    <xdr:pic>
      <xdr:nvPicPr>
        <xdr:cNvPr id="3" name="2 Imagen" hidden="1">
          <a:extLst>
            <a:ext uri="{FF2B5EF4-FFF2-40B4-BE49-F238E27FC236}">
              <a16:creationId xmlns:a16="http://schemas.microsoft.com/office/drawing/2014/main" xmlns="" id="{00000000-0008-0000-2700-000003000000}"/>
            </a:ext>
          </a:extLst>
        </xdr:cNvPr>
        <xdr:cNvPicPr>
          <a:picLocks noChangeAspect="1"/>
        </xdr:cNvPicPr>
      </xdr:nvPicPr>
      <xdr:blipFill>
        <a:blip xmlns:r="http://schemas.openxmlformats.org/officeDocument/2006/relationships" r:embed="rId2" cstate="print"/>
        <a:stretch>
          <a:fillRect/>
        </a:stretch>
      </xdr:blipFill>
      <xdr:spPr>
        <a:xfrm>
          <a:off x="666750" y="2800350"/>
          <a:ext cx="776506" cy="1057275"/>
        </a:xfrm>
        <a:prstGeom prst="rect">
          <a:avLst/>
        </a:prstGeom>
      </xdr:spPr>
    </xdr:pic>
    <xdr:clientData/>
  </xdr:oneCellAnchor>
  <xdr:oneCellAnchor>
    <xdr:from>
      <xdr:col>1</xdr:col>
      <xdr:colOff>9525</xdr:colOff>
      <xdr:row>15</xdr:row>
      <xdr:rowOff>0</xdr:rowOff>
    </xdr:from>
    <xdr:ext cx="774277" cy="942975"/>
    <xdr:pic>
      <xdr:nvPicPr>
        <xdr:cNvPr id="4" name="3 Imagen" hidden="1">
          <a:extLst>
            <a:ext uri="{FF2B5EF4-FFF2-40B4-BE49-F238E27FC236}">
              <a16:creationId xmlns:a16="http://schemas.microsoft.com/office/drawing/2014/main" xmlns="" id="{00000000-0008-0000-2700-000004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5</xdr:col>
      <xdr:colOff>19050</xdr:colOff>
      <xdr:row>15</xdr:row>
      <xdr:rowOff>0</xdr:rowOff>
    </xdr:from>
    <xdr:ext cx="779826" cy="923924"/>
    <xdr:pic>
      <xdr:nvPicPr>
        <xdr:cNvPr id="5" name="4 Imagen" hidden="1">
          <a:extLst>
            <a:ext uri="{FF2B5EF4-FFF2-40B4-BE49-F238E27FC236}">
              <a16:creationId xmlns:a16="http://schemas.microsoft.com/office/drawing/2014/main" xmlns="" id="{00000000-0008-0000-2700-000005000000}"/>
            </a:ext>
          </a:extLst>
        </xdr:cNvPr>
        <xdr:cNvPicPr>
          <a:picLocks noChangeAspect="1"/>
        </xdr:cNvPicPr>
      </xdr:nvPicPr>
      <xdr:blipFill>
        <a:blip xmlns:r="http://schemas.openxmlformats.org/officeDocument/2006/relationships" r:embed="rId4" cstate="print"/>
        <a:stretch>
          <a:fillRect/>
        </a:stretch>
      </xdr:blipFill>
      <xdr:spPr>
        <a:xfrm>
          <a:off x="5419725" y="2790826"/>
          <a:ext cx="779826" cy="923924"/>
        </a:xfrm>
        <a:prstGeom prst="rect">
          <a:avLst/>
        </a:prstGeom>
      </xdr:spPr>
    </xdr:pic>
    <xdr:clientData/>
  </xdr:oneCellAnchor>
  <xdr:oneCellAnchor>
    <xdr:from>
      <xdr:col>1</xdr:col>
      <xdr:colOff>76200</xdr:colOff>
      <xdr:row>15</xdr:row>
      <xdr:rowOff>0</xdr:rowOff>
    </xdr:from>
    <xdr:ext cx="778572" cy="752475"/>
    <xdr:pic>
      <xdr:nvPicPr>
        <xdr:cNvPr id="6" name="5 Imagen" hidden="1">
          <a:extLst>
            <a:ext uri="{FF2B5EF4-FFF2-40B4-BE49-F238E27FC236}">
              <a16:creationId xmlns:a16="http://schemas.microsoft.com/office/drawing/2014/main" xmlns="" id="{00000000-0008-0000-2700-000006000000}"/>
            </a:ext>
          </a:extLst>
        </xdr:cNvPr>
        <xdr:cNvPicPr>
          <a:picLocks noChangeAspect="1"/>
        </xdr:cNvPicPr>
      </xdr:nvPicPr>
      <xdr:blipFill>
        <a:blip xmlns:r="http://schemas.openxmlformats.org/officeDocument/2006/relationships" r:embed="rId5" cstate="print"/>
        <a:stretch>
          <a:fillRect/>
        </a:stretch>
      </xdr:blipFill>
      <xdr:spPr>
        <a:xfrm>
          <a:off x="714375" y="2752725"/>
          <a:ext cx="778572" cy="752475"/>
        </a:xfrm>
        <a:prstGeom prst="rect">
          <a:avLst/>
        </a:prstGeom>
      </xdr:spPr>
    </xdr:pic>
    <xdr:clientData/>
  </xdr:oneCellAnchor>
  <xdr:oneCellAnchor>
    <xdr:from>
      <xdr:col>5</xdr:col>
      <xdr:colOff>0</xdr:colOff>
      <xdr:row>15</xdr:row>
      <xdr:rowOff>0</xdr:rowOff>
    </xdr:from>
    <xdr:ext cx="877302" cy="714375"/>
    <xdr:pic>
      <xdr:nvPicPr>
        <xdr:cNvPr id="7" name="6 Imagen" hidden="1">
          <a:extLst>
            <a:ext uri="{FF2B5EF4-FFF2-40B4-BE49-F238E27FC236}">
              <a16:creationId xmlns:a16="http://schemas.microsoft.com/office/drawing/2014/main" xmlns="" id="{00000000-0008-0000-2700-000007000000}"/>
            </a:ext>
          </a:extLst>
        </xdr:cNvPr>
        <xdr:cNvPicPr>
          <a:picLocks noChangeAspect="1"/>
        </xdr:cNvPicPr>
      </xdr:nvPicPr>
      <xdr:blipFill>
        <a:blip xmlns:r="http://schemas.openxmlformats.org/officeDocument/2006/relationships" r:embed="rId6" cstate="print"/>
        <a:stretch>
          <a:fillRect/>
        </a:stretch>
      </xdr:blipFill>
      <xdr:spPr>
        <a:xfrm>
          <a:off x="3095626" y="2762249"/>
          <a:ext cx="877302" cy="714375"/>
        </a:xfrm>
        <a:prstGeom prst="rect">
          <a:avLst/>
        </a:prstGeom>
      </xdr:spPr>
    </xdr:pic>
    <xdr:clientData/>
  </xdr:oneCellAnchor>
  <xdr:oneCellAnchor>
    <xdr:from>
      <xdr:col>2</xdr:col>
      <xdr:colOff>238125</xdr:colOff>
      <xdr:row>15</xdr:row>
      <xdr:rowOff>0</xdr:rowOff>
    </xdr:from>
    <xdr:ext cx="805905" cy="752475"/>
    <xdr:pic>
      <xdr:nvPicPr>
        <xdr:cNvPr id="8" name="7 Imagen" hidden="1">
          <a:extLst>
            <a:ext uri="{FF2B5EF4-FFF2-40B4-BE49-F238E27FC236}">
              <a16:creationId xmlns:a16="http://schemas.microsoft.com/office/drawing/2014/main" xmlns="" id="{00000000-0008-0000-2700-000008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2</xdr:row>
      <xdr:rowOff>9525</xdr:rowOff>
    </xdr:from>
    <xdr:ext cx="767886" cy="666750"/>
    <xdr:pic>
      <xdr:nvPicPr>
        <xdr:cNvPr id="9" name="8 Imagen" hidden="1">
          <a:extLst>
            <a:ext uri="{FF2B5EF4-FFF2-40B4-BE49-F238E27FC236}">
              <a16:creationId xmlns:a16="http://schemas.microsoft.com/office/drawing/2014/main" xmlns="" id="{00000000-0008-0000-2700-000009000000}"/>
            </a:ext>
          </a:extLst>
        </xdr:cNvPr>
        <xdr:cNvPicPr>
          <a:picLocks noChangeAspect="1"/>
        </xdr:cNvPicPr>
      </xdr:nvPicPr>
      <xdr:blipFill>
        <a:blip xmlns:r="http://schemas.openxmlformats.org/officeDocument/2006/relationships" r:embed="rId8" cstate="print"/>
        <a:stretch>
          <a:fillRect/>
        </a:stretch>
      </xdr:blipFill>
      <xdr:spPr>
        <a:xfrm>
          <a:off x="3724275" y="2800350"/>
          <a:ext cx="767886" cy="666750"/>
        </a:xfrm>
        <a:prstGeom prst="rect">
          <a:avLst/>
        </a:prstGeom>
      </xdr:spPr>
    </xdr:pic>
    <xdr:clientData/>
  </xdr:oneCellAnchor>
  <xdr:oneCellAnchor>
    <xdr:from>
      <xdr:col>5</xdr:col>
      <xdr:colOff>28575</xdr:colOff>
      <xdr:row>15</xdr:row>
      <xdr:rowOff>0</xdr:rowOff>
    </xdr:from>
    <xdr:ext cx="776506" cy="1057275"/>
    <xdr:pic>
      <xdr:nvPicPr>
        <xdr:cNvPr id="10" name="9 Imagen" hidden="1">
          <a:extLst>
            <a:ext uri="{FF2B5EF4-FFF2-40B4-BE49-F238E27FC236}">
              <a16:creationId xmlns:a16="http://schemas.microsoft.com/office/drawing/2014/main" xmlns="" id="{00000000-0008-0000-2700-00000A000000}"/>
            </a:ext>
          </a:extLst>
        </xdr:cNvPr>
        <xdr:cNvPicPr>
          <a:picLocks noChangeAspect="1"/>
        </xdr:cNvPicPr>
      </xdr:nvPicPr>
      <xdr:blipFill>
        <a:blip xmlns:r="http://schemas.openxmlformats.org/officeDocument/2006/relationships" r:embed="rId2" cstate="print"/>
        <a:stretch>
          <a:fillRect/>
        </a:stretch>
      </xdr:blipFill>
      <xdr:spPr>
        <a:xfrm>
          <a:off x="5429250" y="2800350"/>
          <a:ext cx="776506" cy="1057275"/>
        </a:xfrm>
        <a:prstGeom prst="rect">
          <a:avLst/>
        </a:prstGeom>
      </xdr:spPr>
    </xdr:pic>
    <xdr:clientData/>
  </xdr:oneCellAnchor>
  <xdr:oneCellAnchor>
    <xdr:from>
      <xdr:col>5</xdr:col>
      <xdr:colOff>9525</xdr:colOff>
      <xdr:row>15</xdr:row>
      <xdr:rowOff>0</xdr:rowOff>
    </xdr:from>
    <xdr:ext cx="774277" cy="942975"/>
    <xdr:pic>
      <xdr:nvPicPr>
        <xdr:cNvPr id="11" name="10 Imagen" hidden="1">
          <a:extLst>
            <a:ext uri="{FF2B5EF4-FFF2-40B4-BE49-F238E27FC236}">
              <a16:creationId xmlns:a16="http://schemas.microsoft.com/office/drawing/2014/main" xmlns="" id="{00000000-0008-0000-2700-00000B000000}"/>
            </a:ext>
          </a:extLst>
        </xdr:cNvPr>
        <xdr:cNvPicPr>
          <a:picLocks noChangeAspect="1"/>
        </xdr:cNvPicPr>
      </xdr:nvPicPr>
      <xdr:blipFill>
        <a:blip xmlns:r="http://schemas.openxmlformats.org/officeDocument/2006/relationships" r:embed="rId3" cstate="print"/>
        <a:stretch>
          <a:fillRect/>
        </a:stretch>
      </xdr:blipFill>
      <xdr:spPr>
        <a:xfrm>
          <a:off x="5410200" y="2590800"/>
          <a:ext cx="774277" cy="942975"/>
        </a:xfrm>
        <a:prstGeom prst="rect">
          <a:avLst/>
        </a:prstGeom>
      </xdr:spPr>
    </xdr:pic>
    <xdr:clientData/>
  </xdr:oneCellAnchor>
  <xdr:oneCellAnchor>
    <xdr:from>
      <xdr:col>5</xdr:col>
      <xdr:colOff>238125</xdr:colOff>
      <xdr:row>15</xdr:row>
      <xdr:rowOff>0</xdr:rowOff>
    </xdr:from>
    <xdr:ext cx="805905" cy="752475"/>
    <xdr:pic>
      <xdr:nvPicPr>
        <xdr:cNvPr id="12" name="11 Imagen" hidden="1">
          <a:extLst>
            <a:ext uri="{FF2B5EF4-FFF2-40B4-BE49-F238E27FC236}">
              <a16:creationId xmlns:a16="http://schemas.microsoft.com/office/drawing/2014/main" xmlns="" id="{00000000-0008-0000-2700-00000C000000}"/>
            </a:ext>
          </a:extLst>
        </xdr:cNvPr>
        <xdr:cNvPicPr>
          <a:picLocks noChangeAspect="1"/>
        </xdr:cNvPicPr>
      </xdr:nvPicPr>
      <xdr:blipFill>
        <a:blip xmlns:r="http://schemas.openxmlformats.org/officeDocument/2006/relationships" r:embed="rId7" cstate="print"/>
        <a:stretch>
          <a:fillRect/>
        </a:stretch>
      </xdr:blipFill>
      <xdr:spPr>
        <a:xfrm>
          <a:off x="5638800" y="2590800"/>
          <a:ext cx="805905" cy="752475"/>
        </a:xfrm>
        <a:prstGeom prst="rect">
          <a:avLst/>
        </a:prstGeom>
      </xdr:spPr>
    </xdr:pic>
    <xdr:clientData/>
  </xdr:oneCellAnchor>
  <xdr:oneCellAnchor>
    <xdr:from>
      <xdr:col>1</xdr:col>
      <xdr:colOff>76200</xdr:colOff>
      <xdr:row>2</xdr:row>
      <xdr:rowOff>0</xdr:rowOff>
    </xdr:from>
    <xdr:ext cx="778572" cy="752475"/>
    <xdr:pic>
      <xdr:nvPicPr>
        <xdr:cNvPr id="13" name="12 Imagen" hidden="1">
          <a:extLst>
            <a:ext uri="{FF2B5EF4-FFF2-40B4-BE49-F238E27FC236}">
              <a16:creationId xmlns:a16="http://schemas.microsoft.com/office/drawing/2014/main" xmlns="" id="{00000000-0008-0000-2700-00000D000000}"/>
            </a:ext>
          </a:extLst>
        </xdr:cNvPr>
        <xdr:cNvPicPr>
          <a:picLocks noChangeAspect="1"/>
        </xdr:cNvPicPr>
      </xdr:nvPicPr>
      <xdr:blipFill>
        <a:blip xmlns:r="http://schemas.openxmlformats.org/officeDocument/2006/relationships" r:embed="rId5" cstate="print"/>
        <a:stretch>
          <a:fillRect/>
        </a:stretch>
      </xdr:blipFill>
      <xdr:spPr>
        <a:xfrm>
          <a:off x="714375" y="2790825"/>
          <a:ext cx="778572" cy="752475"/>
        </a:xfrm>
        <a:prstGeom prst="rect">
          <a:avLst/>
        </a:prstGeom>
      </xdr:spPr>
    </xdr:pic>
    <xdr:clientData/>
  </xdr:oneCellAnchor>
  <xdr:oneCellAnchor>
    <xdr:from>
      <xdr:col>1</xdr:col>
      <xdr:colOff>238125</xdr:colOff>
      <xdr:row>2</xdr:row>
      <xdr:rowOff>0</xdr:rowOff>
    </xdr:from>
    <xdr:ext cx="805905" cy="752475"/>
    <xdr:pic>
      <xdr:nvPicPr>
        <xdr:cNvPr id="14" name="13 Imagen" hidden="1">
          <a:extLst>
            <a:ext uri="{FF2B5EF4-FFF2-40B4-BE49-F238E27FC236}">
              <a16:creationId xmlns:a16="http://schemas.microsoft.com/office/drawing/2014/main" xmlns="" id="{00000000-0008-0000-2700-00000E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5</xdr:col>
      <xdr:colOff>238125</xdr:colOff>
      <xdr:row>15</xdr:row>
      <xdr:rowOff>0</xdr:rowOff>
    </xdr:from>
    <xdr:ext cx="805905" cy="752475"/>
    <xdr:pic>
      <xdr:nvPicPr>
        <xdr:cNvPr id="15" name="14 Imagen" hidden="1">
          <a:extLst>
            <a:ext uri="{FF2B5EF4-FFF2-40B4-BE49-F238E27FC236}">
              <a16:creationId xmlns:a16="http://schemas.microsoft.com/office/drawing/2014/main" xmlns="" id="{00000000-0008-0000-2700-00000F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1</xdr:col>
      <xdr:colOff>238125</xdr:colOff>
      <xdr:row>2</xdr:row>
      <xdr:rowOff>0</xdr:rowOff>
    </xdr:from>
    <xdr:ext cx="805905" cy="752475"/>
    <xdr:pic>
      <xdr:nvPicPr>
        <xdr:cNvPr id="16" name="15 Imagen" hidden="1">
          <a:extLst>
            <a:ext uri="{FF2B5EF4-FFF2-40B4-BE49-F238E27FC236}">
              <a16:creationId xmlns:a16="http://schemas.microsoft.com/office/drawing/2014/main" xmlns="" id="{00000000-0008-0000-2700-000010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5</xdr:col>
      <xdr:colOff>76200</xdr:colOff>
      <xdr:row>15</xdr:row>
      <xdr:rowOff>0</xdr:rowOff>
    </xdr:from>
    <xdr:ext cx="778572" cy="752475"/>
    <xdr:pic>
      <xdr:nvPicPr>
        <xdr:cNvPr id="17" name="16 Imagen" hidden="1">
          <a:extLst>
            <a:ext uri="{FF2B5EF4-FFF2-40B4-BE49-F238E27FC236}">
              <a16:creationId xmlns:a16="http://schemas.microsoft.com/office/drawing/2014/main" xmlns="" id="{00000000-0008-0000-2700-000011000000}"/>
            </a:ext>
          </a:extLst>
        </xdr:cNvPr>
        <xdr:cNvPicPr>
          <a:picLocks noChangeAspect="1"/>
        </xdr:cNvPicPr>
      </xdr:nvPicPr>
      <xdr:blipFill>
        <a:blip xmlns:r="http://schemas.openxmlformats.org/officeDocument/2006/relationships" r:embed="rId5" cstate="print"/>
        <a:stretch>
          <a:fillRect/>
        </a:stretch>
      </xdr:blipFill>
      <xdr:spPr>
        <a:xfrm>
          <a:off x="5476875" y="2790825"/>
          <a:ext cx="778572" cy="752475"/>
        </a:xfrm>
        <a:prstGeom prst="rect">
          <a:avLst/>
        </a:prstGeom>
      </xdr:spPr>
    </xdr:pic>
    <xdr:clientData/>
  </xdr:oneCellAnchor>
  <xdr:oneCellAnchor>
    <xdr:from>
      <xdr:col>5</xdr:col>
      <xdr:colOff>238125</xdr:colOff>
      <xdr:row>15</xdr:row>
      <xdr:rowOff>0</xdr:rowOff>
    </xdr:from>
    <xdr:ext cx="805905" cy="752475"/>
    <xdr:pic>
      <xdr:nvPicPr>
        <xdr:cNvPr id="18" name="17 Imagen" hidden="1">
          <a:extLst>
            <a:ext uri="{FF2B5EF4-FFF2-40B4-BE49-F238E27FC236}">
              <a16:creationId xmlns:a16="http://schemas.microsoft.com/office/drawing/2014/main" xmlns="" id="{00000000-0008-0000-2700-000012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5</xdr:col>
      <xdr:colOff>238125</xdr:colOff>
      <xdr:row>15</xdr:row>
      <xdr:rowOff>0</xdr:rowOff>
    </xdr:from>
    <xdr:ext cx="805905" cy="752475"/>
    <xdr:pic>
      <xdr:nvPicPr>
        <xdr:cNvPr id="19" name="18 Imagen" hidden="1">
          <a:extLst>
            <a:ext uri="{FF2B5EF4-FFF2-40B4-BE49-F238E27FC236}">
              <a16:creationId xmlns:a16="http://schemas.microsoft.com/office/drawing/2014/main" xmlns="" id="{00000000-0008-0000-2700-000013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3</xdr:col>
      <xdr:colOff>28575</xdr:colOff>
      <xdr:row>15</xdr:row>
      <xdr:rowOff>0</xdr:rowOff>
    </xdr:from>
    <xdr:ext cx="776506" cy="1057275"/>
    <xdr:pic>
      <xdr:nvPicPr>
        <xdr:cNvPr id="20" name="19 Imagen" hidden="1">
          <a:extLst>
            <a:ext uri="{FF2B5EF4-FFF2-40B4-BE49-F238E27FC236}">
              <a16:creationId xmlns:a16="http://schemas.microsoft.com/office/drawing/2014/main" xmlns="" id="{00000000-0008-0000-2700-000014000000}"/>
            </a:ext>
          </a:extLst>
        </xdr:cNvPr>
        <xdr:cNvPicPr>
          <a:picLocks noChangeAspect="1"/>
        </xdr:cNvPicPr>
      </xdr:nvPicPr>
      <xdr:blipFill>
        <a:blip xmlns:r="http://schemas.openxmlformats.org/officeDocument/2006/relationships" r:embed="rId2" cstate="print"/>
        <a:stretch>
          <a:fillRect/>
        </a:stretch>
      </xdr:blipFill>
      <xdr:spPr>
        <a:xfrm>
          <a:off x="2209800" y="2800350"/>
          <a:ext cx="776506" cy="1057275"/>
        </a:xfrm>
        <a:prstGeom prst="rect">
          <a:avLst/>
        </a:prstGeom>
      </xdr:spPr>
    </xdr:pic>
    <xdr:clientData/>
  </xdr:oneCellAnchor>
  <xdr:oneCellAnchor>
    <xdr:from>
      <xdr:col>5</xdr:col>
      <xdr:colOff>0</xdr:colOff>
      <xdr:row>15</xdr:row>
      <xdr:rowOff>0</xdr:rowOff>
    </xdr:from>
    <xdr:ext cx="774277" cy="942975"/>
    <xdr:pic>
      <xdr:nvPicPr>
        <xdr:cNvPr id="21" name="20 Imagen" hidden="1">
          <a:extLst>
            <a:ext uri="{FF2B5EF4-FFF2-40B4-BE49-F238E27FC236}">
              <a16:creationId xmlns:a16="http://schemas.microsoft.com/office/drawing/2014/main" xmlns="" id="{00000000-0008-0000-2700-000015000000}"/>
            </a:ext>
          </a:extLst>
        </xdr:cNvPr>
        <xdr:cNvPicPr>
          <a:picLocks noChangeAspect="1"/>
        </xdr:cNvPicPr>
      </xdr:nvPicPr>
      <xdr:blipFill>
        <a:blip xmlns:r="http://schemas.openxmlformats.org/officeDocument/2006/relationships" r:embed="rId3" cstate="print"/>
        <a:stretch>
          <a:fillRect/>
        </a:stretch>
      </xdr:blipFill>
      <xdr:spPr>
        <a:xfrm>
          <a:off x="2962275" y="2390775"/>
          <a:ext cx="774277" cy="942975"/>
        </a:xfrm>
        <a:prstGeom prst="rect">
          <a:avLst/>
        </a:prstGeom>
      </xdr:spPr>
    </xdr:pic>
    <xdr:clientData/>
  </xdr:oneCellAnchor>
  <xdr:oneCellAnchor>
    <xdr:from>
      <xdr:col>5</xdr:col>
      <xdr:colOff>0</xdr:colOff>
      <xdr:row>15</xdr:row>
      <xdr:rowOff>0</xdr:rowOff>
    </xdr:from>
    <xdr:ext cx="779826" cy="923924"/>
    <xdr:pic>
      <xdr:nvPicPr>
        <xdr:cNvPr id="22" name="21 Imagen" hidden="1">
          <a:extLst>
            <a:ext uri="{FF2B5EF4-FFF2-40B4-BE49-F238E27FC236}">
              <a16:creationId xmlns:a16="http://schemas.microsoft.com/office/drawing/2014/main" xmlns="" id="{00000000-0008-0000-2700-000016000000}"/>
            </a:ext>
          </a:extLst>
        </xdr:cNvPr>
        <xdr:cNvPicPr>
          <a:picLocks noChangeAspect="1"/>
        </xdr:cNvPicPr>
      </xdr:nvPicPr>
      <xdr:blipFill>
        <a:blip xmlns:r="http://schemas.openxmlformats.org/officeDocument/2006/relationships" r:embed="rId4" cstate="print"/>
        <a:stretch>
          <a:fillRect/>
        </a:stretch>
      </xdr:blipFill>
      <xdr:spPr>
        <a:xfrm>
          <a:off x="3743325" y="2390775"/>
          <a:ext cx="779826" cy="923924"/>
        </a:xfrm>
        <a:prstGeom prst="rect">
          <a:avLst/>
        </a:prstGeom>
      </xdr:spPr>
    </xdr:pic>
    <xdr:clientData/>
  </xdr:oneCellAnchor>
  <xdr:oneCellAnchor>
    <xdr:from>
      <xdr:col>2</xdr:col>
      <xdr:colOff>76200</xdr:colOff>
      <xdr:row>31</xdr:row>
      <xdr:rowOff>0</xdr:rowOff>
    </xdr:from>
    <xdr:ext cx="778572" cy="752475"/>
    <xdr:pic>
      <xdr:nvPicPr>
        <xdr:cNvPr id="23" name="22 Imagen" hidden="1">
          <a:extLst>
            <a:ext uri="{FF2B5EF4-FFF2-40B4-BE49-F238E27FC236}">
              <a16:creationId xmlns:a16="http://schemas.microsoft.com/office/drawing/2014/main" xmlns="" id="{00000000-0008-0000-2700-000017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31</xdr:row>
      <xdr:rowOff>0</xdr:rowOff>
    </xdr:from>
    <xdr:ext cx="877302" cy="714375"/>
    <xdr:pic>
      <xdr:nvPicPr>
        <xdr:cNvPr id="24" name="23 Imagen" hidden="1">
          <a:extLst>
            <a:ext uri="{FF2B5EF4-FFF2-40B4-BE49-F238E27FC236}">
              <a16:creationId xmlns:a16="http://schemas.microsoft.com/office/drawing/2014/main" xmlns="" id="{00000000-0008-0000-2700-000018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5</xdr:col>
      <xdr:colOff>0</xdr:colOff>
      <xdr:row>15</xdr:row>
      <xdr:rowOff>0</xdr:rowOff>
    </xdr:from>
    <xdr:ext cx="805905" cy="752475"/>
    <xdr:pic>
      <xdr:nvPicPr>
        <xdr:cNvPr id="25" name="24 Imagen" hidden="1">
          <a:extLst>
            <a:ext uri="{FF2B5EF4-FFF2-40B4-BE49-F238E27FC236}">
              <a16:creationId xmlns:a16="http://schemas.microsoft.com/office/drawing/2014/main" xmlns="" id="{00000000-0008-0000-2700-000019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5</xdr:col>
      <xdr:colOff>0</xdr:colOff>
      <xdr:row>15</xdr:row>
      <xdr:rowOff>0</xdr:rowOff>
    </xdr:from>
    <xdr:ext cx="767886" cy="666750"/>
    <xdr:pic>
      <xdr:nvPicPr>
        <xdr:cNvPr id="26" name="25 Imagen" hidden="1">
          <a:extLst>
            <a:ext uri="{FF2B5EF4-FFF2-40B4-BE49-F238E27FC236}">
              <a16:creationId xmlns:a16="http://schemas.microsoft.com/office/drawing/2014/main" xmlns="" id="{00000000-0008-0000-2700-00001A000000}"/>
            </a:ext>
          </a:extLst>
        </xdr:cNvPr>
        <xdr:cNvPicPr>
          <a:picLocks noChangeAspect="1"/>
        </xdr:cNvPicPr>
      </xdr:nvPicPr>
      <xdr:blipFill>
        <a:blip xmlns:r="http://schemas.openxmlformats.org/officeDocument/2006/relationships" r:embed="rId8" cstate="print"/>
        <a:stretch>
          <a:fillRect/>
        </a:stretch>
      </xdr:blipFill>
      <xdr:spPr>
        <a:xfrm>
          <a:off x="2952750" y="2400300"/>
          <a:ext cx="767886" cy="666750"/>
        </a:xfrm>
        <a:prstGeom prst="rect">
          <a:avLst/>
        </a:prstGeom>
      </xdr:spPr>
    </xdr:pic>
    <xdr:clientData/>
  </xdr:oneCellAnchor>
  <xdr:oneCellAnchor>
    <xdr:from>
      <xdr:col>5</xdr:col>
      <xdr:colOff>0</xdr:colOff>
      <xdr:row>31</xdr:row>
      <xdr:rowOff>0</xdr:rowOff>
    </xdr:from>
    <xdr:ext cx="774277" cy="942975"/>
    <xdr:pic>
      <xdr:nvPicPr>
        <xdr:cNvPr id="27" name="26 Imagen" hidden="1">
          <a:extLst>
            <a:ext uri="{FF2B5EF4-FFF2-40B4-BE49-F238E27FC236}">
              <a16:creationId xmlns:a16="http://schemas.microsoft.com/office/drawing/2014/main" xmlns="" id="{00000000-0008-0000-2700-00001B000000}"/>
            </a:ext>
          </a:extLst>
        </xdr:cNvPr>
        <xdr:cNvPicPr>
          <a:picLocks noChangeAspect="1"/>
        </xdr:cNvPicPr>
      </xdr:nvPicPr>
      <xdr:blipFill>
        <a:blip xmlns:r="http://schemas.openxmlformats.org/officeDocument/2006/relationships" r:embed="rId3" cstate="print"/>
        <a:stretch>
          <a:fillRect/>
        </a:stretch>
      </xdr:blipFill>
      <xdr:spPr>
        <a:xfrm>
          <a:off x="2962275" y="2990850"/>
          <a:ext cx="774277" cy="942975"/>
        </a:xfrm>
        <a:prstGeom prst="rect">
          <a:avLst/>
        </a:prstGeom>
      </xdr:spPr>
    </xdr:pic>
    <xdr:clientData/>
  </xdr:oneCellAnchor>
  <xdr:oneCellAnchor>
    <xdr:from>
      <xdr:col>5</xdr:col>
      <xdr:colOff>0</xdr:colOff>
      <xdr:row>4</xdr:row>
      <xdr:rowOff>0</xdr:rowOff>
    </xdr:from>
    <xdr:ext cx="779826" cy="923924"/>
    <xdr:pic>
      <xdr:nvPicPr>
        <xdr:cNvPr id="28" name="27 Imagen" hidden="1">
          <a:extLst>
            <a:ext uri="{FF2B5EF4-FFF2-40B4-BE49-F238E27FC236}">
              <a16:creationId xmlns:a16="http://schemas.microsoft.com/office/drawing/2014/main" xmlns="" id="{00000000-0008-0000-2700-00001C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2</xdr:col>
      <xdr:colOff>76200</xdr:colOff>
      <xdr:row>15</xdr:row>
      <xdr:rowOff>0</xdr:rowOff>
    </xdr:from>
    <xdr:ext cx="778572" cy="752475"/>
    <xdr:pic>
      <xdr:nvPicPr>
        <xdr:cNvPr id="29" name="28 Imagen" hidden="1">
          <a:extLst>
            <a:ext uri="{FF2B5EF4-FFF2-40B4-BE49-F238E27FC236}">
              <a16:creationId xmlns:a16="http://schemas.microsoft.com/office/drawing/2014/main" xmlns="" id="{00000000-0008-0000-2700-00001D000000}"/>
            </a:ext>
          </a:extLst>
        </xdr:cNvPr>
        <xdr:cNvPicPr>
          <a:picLocks noChangeAspect="1"/>
        </xdr:cNvPicPr>
      </xdr:nvPicPr>
      <xdr:blipFill>
        <a:blip xmlns:r="http://schemas.openxmlformats.org/officeDocument/2006/relationships" r:embed="rId5" cstate="print"/>
        <a:stretch>
          <a:fillRect/>
        </a:stretch>
      </xdr:blipFill>
      <xdr:spPr>
        <a:xfrm>
          <a:off x="714375" y="2552700"/>
          <a:ext cx="778572" cy="752475"/>
        </a:xfrm>
        <a:prstGeom prst="rect">
          <a:avLst/>
        </a:prstGeom>
      </xdr:spPr>
    </xdr:pic>
    <xdr:clientData/>
  </xdr:oneCellAnchor>
  <xdr:oneCellAnchor>
    <xdr:from>
      <xdr:col>3</xdr:col>
      <xdr:colOff>142876</xdr:colOff>
      <xdr:row>15</xdr:row>
      <xdr:rowOff>0</xdr:rowOff>
    </xdr:from>
    <xdr:ext cx="877302" cy="714375"/>
    <xdr:pic>
      <xdr:nvPicPr>
        <xdr:cNvPr id="30" name="29 Imagen" hidden="1">
          <a:extLst>
            <a:ext uri="{FF2B5EF4-FFF2-40B4-BE49-F238E27FC236}">
              <a16:creationId xmlns:a16="http://schemas.microsoft.com/office/drawing/2014/main" xmlns="" id="{00000000-0008-0000-2700-00001E000000}"/>
            </a:ext>
          </a:extLst>
        </xdr:cNvPr>
        <xdr:cNvPicPr>
          <a:picLocks noChangeAspect="1"/>
        </xdr:cNvPicPr>
      </xdr:nvPicPr>
      <xdr:blipFill>
        <a:blip xmlns:r="http://schemas.openxmlformats.org/officeDocument/2006/relationships" r:embed="rId6" cstate="print"/>
        <a:stretch>
          <a:fillRect/>
        </a:stretch>
      </xdr:blipFill>
      <xdr:spPr>
        <a:xfrm>
          <a:off x="2324101" y="2562224"/>
          <a:ext cx="877302" cy="714375"/>
        </a:xfrm>
        <a:prstGeom prst="rect">
          <a:avLst/>
        </a:prstGeom>
      </xdr:spPr>
    </xdr:pic>
    <xdr:clientData/>
  </xdr:oneCellAnchor>
  <xdr:oneCellAnchor>
    <xdr:from>
      <xdr:col>5</xdr:col>
      <xdr:colOff>0</xdr:colOff>
      <xdr:row>15</xdr:row>
      <xdr:rowOff>0</xdr:rowOff>
    </xdr:from>
    <xdr:ext cx="805905" cy="752475"/>
    <xdr:pic>
      <xdr:nvPicPr>
        <xdr:cNvPr id="31" name="30 Imagen" hidden="1">
          <a:extLst>
            <a:ext uri="{FF2B5EF4-FFF2-40B4-BE49-F238E27FC236}">
              <a16:creationId xmlns:a16="http://schemas.microsoft.com/office/drawing/2014/main" xmlns="" id="{00000000-0008-0000-2700-00001F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5</xdr:col>
      <xdr:colOff>0</xdr:colOff>
      <xdr:row>31</xdr:row>
      <xdr:rowOff>0</xdr:rowOff>
    </xdr:from>
    <xdr:ext cx="767886" cy="666750"/>
    <xdr:pic>
      <xdr:nvPicPr>
        <xdr:cNvPr id="32" name="31 Imagen" hidden="1">
          <a:extLst>
            <a:ext uri="{FF2B5EF4-FFF2-40B4-BE49-F238E27FC236}">
              <a16:creationId xmlns:a16="http://schemas.microsoft.com/office/drawing/2014/main" xmlns="" id="{00000000-0008-0000-2700-000020000000}"/>
            </a:ext>
          </a:extLst>
        </xdr:cNvPr>
        <xdr:cNvPicPr>
          <a:picLocks noChangeAspect="1"/>
        </xdr:cNvPicPr>
      </xdr:nvPicPr>
      <xdr:blipFill>
        <a:blip xmlns:r="http://schemas.openxmlformats.org/officeDocument/2006/relationships" r:embed="rId8" cstate="print"/>
        <a:stretch>
          <a:fillRect/>
        </a:stretch>
      </xdr:blipFill>
      <xdr:spPr>
        <a:xfrm>
          <a:off x="2952750" y="3000375"/>
          <a:ext cx="767886" cy="666750"/>
        </a:xfrm>
        <a:prstGeom prst="rect">
          <a:avLst/>
        </a:prstGeom>
      </xdr:spPr>
    </xdr:pic>
    <xdr:clientData/>
  </xdr:oneCellAnchor>
  <xdr:oneCellAnchor>
    <xdr:from>
      <xdr:col>1</xdr:col>
      <xdr:colOff>9525</xdr:colOff>
      <xdr:row>15</xdr:row>
      <xdr:rowOff>0</xdr:rowOff>
    </xdr:from>
    <xdr:ext cx="774277" cy="942975"/>
    <xdr:pic>
      <xdr:nvPicPr>
        <xdr:cNvPr id="33" name="32 Imagen" hidden="1">
          <a:extLst>
            <a:ext uri="{FF2B5EF4-FFF2-40B4-BE49-F238E27FC236}">
              <a16:creationId xmlns:a16="http://schemas.microsoft.com/office/drawing/2014/main" xmlns="" id="{00000000-0008-0000-2700-000021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2</xdr:col>
      <xdr:colOff>238125</xdr:colOff>
      <xdr:row>15</xdr:row>
      <xdr:rowOff>0</xdr:rowOff>
    </xdr:from>
    <xdr:ext cx="805905" cy="752475"/>
    <xdr:pic>
      <xdr:nvPicPr>
        <xdr:cNvPr id="34" name="33 Imagen" hidden="1">
          <a:extLst>
            <a:ext uri="{FF2B5EF4-FFF2-40B4-BE49-F238E27FC236}">
              <a16:creationId xmlns:a16="http://schemas.microsoft.com/office/drawing/2014/main" xmlns="" id="{00000000-0008-0000-2700-000022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31</xdr:row>
      <xdr:rowOff>0</xdr:rowOff>
    </xdr:from>
    <xdr:ext cx="774277" cy="942975"/>
    <xdr:pic>
      <xdr:nvPicPr>
        <xdr:cNvPr id="35" name="34 Imagen" hidden="1">
          <a:extLst>
            <a:ext uri="{FF2B5EF4-FFF2-40B4-BE49-F238E27FC236}">
              <a16:creationId xmlns:a16="http://schemas.microsoft.com/office/drawing/2014/main" xmlns="" id="{00000000-0008-0000-2700-000023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36" name="35 Imagen" hidden="1">
          <a:extLst>
            <a:ext uri="{FF2B5EF4-FFF2-40B4-BE49-F238E27FC236}">
              <a16:creationId xmlns:a16="http://schemas.microsoft.com/office/drawing/2014/main" xmlns="" id="{00000000-0008-0000-2700-000024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2</xdr:col>
      <xdr:colOff>238125</xdr:colOff>
      <xdr:row>15</xdr:row>
      <xdr:rowOff>0</xdr:rowOff>
    </xdr:from>
    <xdr:ext cx="805905" cy="752475"/>
    <xdr:pic>
      <xdr:nvPicPr>
        <xdr:cNvPr id="37" name="36 Imagen" hidden="1">
          <a:extLst>
            <a:ext uri="{FF2B5EF4-FFF2-40B4-BE49-F238E27FC236}">
              <a16:creationId xmlns:a16="http://schemas.microsoft.com/office/drawing/2014/main" xmlns="" id="{00000000-0008-0000-2700-000025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31</xdr:row>
      <xdr:rowOff>0</xdr:rowOff>
    </xdr:from>
    <xdr:ext cx="778572" cy="752475"/>
    <xdr:pic>
      <xdr:nvPicPr>
        <xdr:cNvPr id="38" name="37 Imagen" hidden="1">
          <a:extLst>
            <a:ext uri="{FF2B5EF4-FFF2-40B4-BE49-F238E27FC236}">
              <a16:creationId xmlns:a16="http://schemas.microsoft.com/office/drawing/2014/main" xmlns="" id="{00000000-0008-0000-2700-000026000000}"/>
            </a:ext>
          </a:extLst>
        </xdr:cNvPr>
        <xdr:cNvPicPr>
          <a:picLocks noChangeAspect="1"/>
        </xdr:cNvPicPr>
      </xdr:nvPicPr>
      <xdr:blipFill>
        <a:blip xmlns:r="http://schemas.openxmlformats.org/officeDocument/2006/relationships" r:embed="rId5" cstate="print"/>
        <a:stretch>
          <a:fillRect/>
        </a:stretch>
      </xdr:blipFill>
      <xdr:spPr>
        <a:xfrm>
          <a:off x="3800475" y="3152775"/>
          <a:ext cx="778572" cy="752475"/>
        </a:xfrm>
        <a:prstGeom prst="rect">
          <a:avLst/>
        </a:prstGeom>
      </xdr:spPr>
    </xdr:pic>
    <xdr:clientData/>
  </xdr:oneCellAnchor>
  <xdr:oneCellAnchor>
    <xdr:from>
      <xdr:col>5</xdr:col>
      <xdr:colOff>0</xdr:colOff>
      <xdr:row>31</xdr:row>
      <xdr:rowOff>0</xdr:rowOff>
    </xdr:from>
    <xdr:ext cx="774277" cy="942975"/>
    <xdr:pic>
      <xdr:nvPicPr>
        <xdr:cNvPr id="39" name="38 Imagen" hidden="1">
          <a:extLst>
            <a:ext uri="{FF2B5EF4-FFF2-40B4-BE49-F238E27FC236}">
              <a16:creationId xmlns:a16="http://schemas.microsoft.com/office/drawing/2014/main" xmlns="" id="{00000000-0008-0000-2700-000027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40" name="39 Imagen" hidden="1">
          <a:extLst>
            <a:ext uri="{FF2B5EF4-FFF2-40B4-BE49-F238E27FC236}">
              <a16:creationId xmlns:a16="http://schemas.microsoft.com/office/drawing/2014/main" xmlns="" id="{00000000-0008-0000-2700-000028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0</xdr:colOff>
      <xdr:row>31</xdr:row>
      <xdr:rowOff>0</xdr:rowOff>
    </xdr:from>
    <xdr:ext cx="805905" cy="752475"/>
    <xdr:pic>
      <xdr:nvPicPr>
        <xdr:cNvPr id="41" name="40 Imagen" hidden="1">
          <a:extLst>
            <a:ext uri="{FF2B5EF4-FFF2-40B4-BE49-F238E27FC236}">
              <a16:creationId xmlns:a16="http://schemas.microsoft.com/office/drawing/2014/main" xmlns="" id="{00000000-0008-0000-2700-000029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9525</xdr:colOff>
      <xdr:row>15</xdr:row>
      <xdr:rowOff>0</xdr:rowOff>
    </xdr:from>
    <xdr:ext cx="774277" cy="942975"/>
    <xdr:pic>
      <xdr:nvPicPr>
        <xdr:cNvPr id="42" name="41 Imagen" hidden="1">
          <a:extLst>
            <a:ext uri="{FF2B5EF4-FFF2-40B4-BE49-F238E27FC236}">
              <a16:creationId xmlns:a16="http://schemas.microsoft.com/office/drawing/2014/main" xmlns="" id="{00000000-0008-0000-2700-00002A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2</xdr:col>
      <xdr:colOff>238125</xdr:colOff>
      <xdr:row>15</xdr:row>
      <xdr:rowOff>0</xdr:rowOff>
    </xdr:from>
    <xdr:ext cx="805905" cy="752475"/>
    <xdr:pic>
      <xdr:nvPicPr>
        <xdr:cNvPr id="43" name="42 Imagen" hidden="1">
          <a:extLst>
            <a:ext uri="{FF2B5EF4-FFF2-40B4-BE49-F238E27FC236}">
              <a16:creationId xmlns:a16="http://schemas.microsoft.com/office/drawing/2014/main" xmlns="" id="{00000000-0008-0000-2700-00002B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31</xdr:row>
      <xdr:rowOff>0</xdr:rowOff>
    </xdr:from>
    <xdr:ext cx="774277" cy="942975"/>
    <xdr:pic>
      <xdr:nvPicPr>
        <xdr:cNvPr id="44" name="43 Imagen" hidden="1">
          <a:extLst>
            <a:ext uri="{FF2B5EF4-FFF2-40B4-BE49-F238E27FC236}">
              <a16:creationId xmlns:a16="http://schemas.microsoft.com/office/drawing/2014/main" xmlns="" id="{00000000-0008-0000-2700-00002C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45" name="44 Imagen" hidden="1">
          <a:extLst>
            <a:ext uri="{FF2B5EF4-FFF2-40B4-BE49-F238E27FC236}">
              <a16:creationId xmlns:a16="http://schemas.microsoft.com/office/drawing/2014/main" xmlns="" id="{00000000-0008-0000-2700-00002D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0</xdr:colOff>
      <xdr:row>31</xdr:row>
      <xdr:rowOff>0</xdr:rowOff>
    </xdr:from>
    <xdr:ext cx="779826" cy="923924"/>
    <xdr:pic>
      <xdr:nvPicPr>
        <xdr:cNvPr id="46" name="45 Imagen" hidden="1">
          <a:extLst>
            <a:ext uri="{FF2B5EF4-FFF2-40B4-BE49-F238E27FC236}">
              <a16:creationId xmlns:a16="http://schemas.microsoft.com/office/drawing/2014/main" xmlns="" id="{00000000-0008-0000-2700-00002E000000}"/>
            </a:ext>
          </a:extLst>
        </xdr:cNvPr>
        <xdr:cNvPicPr>
          <a:picLocks noChangeAspect="1"/>
        </xdr:cNvPicPr>
      </xdr:nvPicPr>
      <xdr:blipFill>
        <a:blip xmlns:r="http://schemas.openxmlformats.org/officeDocument/2006/relationships" r:embed="rId4" cstate="print"/>
        <a:stretch>
          <a:fillRect/>
        </a:stretch>
      </xdr:blipFill>
      <xdr:spPr>
        <a:xfrm>
          <a:off x="3743325" y="3390901"/>
          <a:ext cx="779826" cy="923924"/>
        </a:xfrm>
        <a:prstGeom prst="rect">
          <a:avLst/>
        </a:prstGeom>
      </xdr:spPr>
    </xdr:pic>
    <xdr:clientData/>
  </xdr:oneCellAnchor>
  <xdr:oneCellAnchor>
    <xdr:from>
      <xdr:col>5</xdr:col>
      <xdr:colOff>0</xdr:colOff>
      <xdr:row>2</xdr:row>
      <xdr:rowOff>0</xdr:rowOff>
    </xdr:from>
    <xdr:ext cx="805905" cy="752475"/>
    <xdr:pic>
      <xdr:nvPicPr>
        <xdr:cNvPr id="47" name="46 Imagen" hidden="1">
          <a:extLst>
            <a:ext uri="{FF2B5EF4-FFF2-40B4-BE49-F238E27FC236}">
              <a16:creationId xmlns:a16="http://schemas.microsoft.com/office/drawing/2014/main" xmlns="" id="{00000000-0008-0000-2700-00002F000000}"/>
            </a:ext>
          </a:extLst>
        </xdr:cNvPr>
        <xdr:cNvPicPr>
          <a:picLocks noChangeAspect="1"/>
        </xdr:cNvPicPr>
      </xdr:nvPicPr>
      <xdr:blipFill>
        <a:blip xmlns:r="http://schemas.openxmlformats.org/officeDocument/2006/relationships" r:embed="rId7" cstate="print"/>
        <a:stretch>
          <a:fillRect/>
        </a:stretch>
      </xdr:blipFill>
      <xdr:spPr>
        <a:xfrm>
          <a:off x="3190875" y="2790825"/>
          <a:ext cx="805905" cy="752475"/>
        </a:xfrm>
        <a:prstGeom prst="rect">
          <a:avLst/>
        </a:prstGeom>
      </xdr:spPr>
    </xdr:pic>
    <xdr:clientData/>
  </xdr:oneCellAnchor>
  <xdr:oneCellAnchor>
    <xdr:from>
      <xdr:col>5</xdr:col>
      <xdr:colOff>0</xdr:colOff>
      <xdr:row>2</xdr:row>
      <xdr:rowOff>9525</xdr:rowOff>
    </xdr:from>
    <xdr:ext cx="767886" cy="666750"/>
    <xdr:pic>
      <xdr:nvPicPr>
        <xdr:cNvPr id="48" name="47 Imagen" hidden="1">
          <a:extLst>
            <a:ext uri="{FF2B5EF4-FFF2-40B4-BE49-F238E27FC236}">
              <a16:creationId xmlns:a16="http://schemas.microsoft.com/office/drawing/2014/main" xmlns="" id="{00000000-0008-0000-2700-000030000000}"/>
            </a:ext>
          </a:extLst>
        </xdr:cNvPr>
        <xdr:cNvPicPr>
          <a:picLocks noChangeAspect="1"/>
        </xdr:cNvPicPr>
      </xdr:nvPicPr>
      <xdr:blipFill>
        <a:blip xmlns:r="http://schemas.openxmlformats.org/officeDocument/2006/relationships" r:embed="rId8" cstate="print"/>
        <a:stretch>
          <a:fillRect/>
        </a:stretch>
      </xdr:blipFill>
      <xdr:spPr>
        <a:xfrm>
          <a:off x="2952750" y="2800350"/>
          <a:ext cx="767886" cy="666750"/>
        </a:xfrm>
        <a:prstGeom prst="rect">
          <a:avLst/>
        </a:prstGeom>
      </xdr:spPr>
    </xdr:pic>
    <xdr:clientData/>
  </xdr:oneCellAnchor>
  <xdr:oneCellAnchor>
    <xdr:from>
      <xdr:col>2</xdr:col>
      <xdr:colOff>76200</xdr:colOff>
      <xdr:row>31</xdr:row>
      <xdr:rowOff>0</xdr:rowOff>
    </xdr:from>
    <xdr:ext cx="778572" cy="752475"/>
    <xdr:pic>
      <xdr:nvPicPr>
        <xdr:cNvPr id="49" name="48 Imagen" hidden="1">
          <a:extLst>
            <a:ext uri="{FF2B5EF4-FFF2-40B4-BE49-F238E27FC236}">
              <a16:creationId xmlns:a16="http://schemas.microsoft.com/office/drawing/2014/main" xmlns="" id="{00000000-0008-0000-2700-000031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31</xdr:row>
      <xdr:rowOff>0</xdr:rowOff>
    </xdr:from>
    <xdr:ext cx="877302" cy="714375"/>
    <xdr:pic>
      <xdr:nvPicPr>
        <xdr:cNvPr id="50" name="49 Imagen" hidden="1">
          <a:extLst>
            <a:ext uri="{FF2B5EF4-FFF2-40B4-BE49-F238E27FC236}">
              <a16:creationId xmlns:a16="http://schemas.microsoft.com/office/drawing/2014/main" xmlns="" id="{00000000-0008-0000-2700-000032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2</xdr:col>
      <xdr:colOff>9525</xdr:colOff>
      <xdr:row>31</xdr:row>
      <xdr:rowOff>0</xdr:rowOff>
    </xdr:from>
    <xdr:ext cx="774277" cy="942975"/>
    <xdr:pic>
      <xdr:nvPicPr>
        <xdr:cNvPr id="51" name="50 Imagen" hidden="1">
          <a:extLst>
            <a:ext uri="{FF2B5EF4-FFF2-40B4-BE49-F238E27FC236}">
              <a16:creationId xmlns:a16="http://schemas.microsoft.com/office/drawing/2014/main" xmlns="" id="{00000000-0008-0000-2700-000033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2</xdr:col>
      <xdr:colOff>238125</xdr:colOff>
      <xdr:row>31</xdr:row>
      <xdr:rowOff>0</xdr:rowOff>
    </xdr:from>
    <xdr:ext cx="805905" cy="752475"/>
    <xdr:pic>
      <xdr:nvPicPr>
        <xdr:cNvPr id="52" name="51 Imagen" hidden="1">
          <a:extLst>
            <a:ext uri="{FF2B5EF4-FFF2-40B4-BE49-F238E27FC236}">
              <a16:creationId xmlns:a16="http://schemas.microsoft.com/office/drawing/2014/main" xmlns="" id="{00000000-0008-0000-2700-000034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0</xdr:colOff>
      <xdr:row>31</xdr:row>
      <xdr:rowOff>0</xdr:rowOff>
    </xdr:from>
    <xdr:ext cx="774277" cy="942975"/>
    <xdr:pic>
      <xdr:nvPicPr>
        <xdr:cNvPr id="53" name="52 Imagen" hidden="1">
          <a:extLst>
            <a:ext uri="{FF2B5EF4-FFF2-40B4-BE49-F238E27FC236}">
              <a16:creationId xmlns:a16="http://schemas.microsoft.com/office/drawing/2014/main" xmlns="" id="{00000000-0008-0000-2700-000035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54" name="53 Imagen" hidden="1">
          <a:extLst>
            <a:ext uri="{FF2B5EF4-FFF2-40B4-BE49-F238E27FC236}">
              <a16:creationId xmlns:a16="http://schemas.microsoft.com/office/drawing/2014/main" xmlns="" id="{00000000-0008-0000-2700-000036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2</xdr:col>
      <xdr:colOff>238125</xdr:colOff>
      <xdr:row>31</xdr:row>
      <xdr:rowOff>0</xdr:rowOff>
    </xdr:from>
    <xdr:ext cx="805905" cy="752475"/>
    <xdr:pic>
      <xdr:nvPicPr>
        <xdr:cNvPr id="55" name="54 Imagen" hidden="1">
          <a:extLst>
            <a:ext uri="{FF2B5EF4-FFF2-40B4-BE49-F238E27FC236}">
              <a16:creationId xmlns:a16="http://schemas.microsoft.com/office/drawing/2014/main" xmlns="" id="{00000000-0008-0000-2700-000037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0</xdr:colOff>
      <xdr:row>31</xdr:row>
      <xdr:rowOff>0</xdr:rowOff>
    </xdr:from>
    <xdr:ext cx="778572" cy="752475"/>
    <xdr:pic>
      <xdr:nvPicPr>
        <xdr:cNvPr id="56" name="55 Imagen" hidden="1">
          <a:extLst>
            <a:ext uri="{FF2B5EF4-FFF2-40B4-BE49-F238E27FC236}">
              <a16:creationId xmlns:a16="http://schemas.microsoft.com/office/drawing/2014/main" xmlns="" id="{00000000-0008-0000-2700-000038000000}"/>
            </a:ext>
          </a:extLst>
        </xdr:cNvPr>
        <xdr:cNvPicPr>
          <a:picLocks noChangeAspect="1"/>
        </xdr:cNvPicPr>
      </xdr:nvPicPr>
      <xdr:blipFill>
        <a:blip xmlns:r="http://schemas.openxmlformats.org/officeDocument/2006/relationships" r:embed="rId5" cstate="print"/>
        <a:stretch>
          <a:fillRect/>
        </a:stretch>
      </xdr:blipFill>
      <xdr:spPr>
        <a:xfrm>
          <a:off x="3800475" y="3190875"/>
          <a:ext cx="778572" cy="752475"/>
        </a:xfrm>
        <a:prstGeom prst="rect">
          <a:avLst/>
        </a:prstGeom>
      </xdr:spPr>
    </xdr:pic>
    <xdr:clientData/>
  </xdr:oneCellAnchor>
  <xdr:oneCellAnchor>
    <xdr:from>
      <xdr:col>5</xdr:col>
      <xdr:colOff>0</xdr:colOff>
      <xdr:row>31</xdr:row>
      <xdr:rowOff>0</xdr:rowOff>
    </xdr:from>
    <xdr:ext cx="774277" cy="942975"/>
    <xdr:pic>
      <xdr:nvPicPr>
        <xdr:cNvPr id="57" name="56 Imagen" hidden="1">
          <a:extLst>
            <a:ext uri="{FF2B5EF4-FFF2-40B4-BE49-F238E27FC236}">
              <a16:creationId xmlns:a16="http://schemas.microsoft.com/office/drawing/2014/main" xmlns="" id="{00000000-0008-0000-2700-000039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58" name="57 Imagen" hidden="1">
          <a:extLst>
            <a:ext uri="{FF2B5EF4-FFF2-40B4-BE49-F238E27FC236}">
              <a16:creationId xmlns:a16="http://schemas.microsoft.com/office/drawing/2014/main" xmlns="" id="{00000000-0008-0000-2700-00003A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0</xdr:colOff>
      <xdr:row>31</xdr:row>
      <xdr:rowOff>0</xdr:rowOff>
    </xdr:from>
    <xdr:ext cx="805905" cy="752475"/>
    <xdr:pic>
      <xdr:nvPicPr>
        <xdr:cNvPr id="59" name="58 Imagen" hidden="1">
          <a:extLst>
            <a:ext uri="{FF2B5EF4-FFF2-40B4-BE49-F238E27FC236}">
              <a16:creationId xmlns:a16="http://schemas.microsoft.com/office/drawing/2014/main" xmlns="" id="{00000000-0008-0000-2700-00003B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2</xdr:col>
      <xdr:colOff>9525</xdr:colOff>
      <xdr:row>31</xdr:row>
      <xdr:rowOff>0</xdr:rowOff>
    </xdr:from>
    <xdr:ext cx="774277" cy="942975"/>
    <xdr:pic>
      <xdr:nvPicPr>
        <xdr:cNvPr id="60" name="59 Imagen" hidden="1">
          <a:extLst>
            <a:ext uri="{FF2B5EF4-FFF2-40B4-BE49-F238E27FC236}">
              <a16:creationId xmlns:a16="http://schemas.microsoft.com/office/drawing/2014/main" xmlns="" id="{00000000-0008-0000-2700-00003C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2</xdr:col>
      <xdr:colOff>238125</xdr:colOff>
      <xdr:row>31</xdr:row>
      <xdr:rowOff>0</xdr:rowOff>
    </xdr:from>
    <xdr:ext cx="805905" cy="752475"/>
    <xdr:pic>
      <xdr:nvPicPr>
        <xdr:cNvPr id="61" name="60 Imagen" hidden="1">
          <a:extLst>
            <a:ext uri="{FF2B5EF4-FFF2-40B4-BE49-F238E27FC236}">
              <a16:creationId xmlns:a16="http://schemas.microsoft.com/office/drawing/2014/main" xmlns="" id="{00000000-0008-0000-2700-00003D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0</xdr:colOff>
      <xdr:row>31</xdr:row>
      <xdr:rowOff>0</xdr:rowOff>
    </xdr:from>
    <xdr:ext cx="774277" cy="942975"/>
    <xdr:pic>
      <xdr:nvPicPr>
        <xdr:cNvPr id="62" name="61 Imagen" hidden="1">
          <a:extLst>
            <a:ext uri="{FF2B5EF4-FFF2-40B4-BE49-F238E27FC236}">
              <a16:creationId xmlns:a16="http://schemas.microsoft.com/office/drawing/2014/main" xmlns="" id="{00000000-0008-0000-2700-00003E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0</xdr:colOff>
      <xdr:row>31</xdr:row>
      <xdr:rowOff>0</xdr:rowOff>
    </xdr:from>
    <xdr:ext cx="805905" cy="752475"/>
    <xdr:pic>
      <xdr:nvPicPr>
        <xdr:cNvPr id="63" name="62 Imagen" hidden="1">
          <a:extLst>
            <a:ext uri="{FF2B5EF4-FFF2-40B4-BE49-F238E27FC236}">
              <a16:creationId xmlns:a16="http://schemas.microsoft.com/office/drawing/2014/main" xmlns="" id="{00000000-0008-0000-2700-00003F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3</xdr:col>
      <xdr:colOff>28575</xdr:colOff>
      <xdr:row>15</xdr:row>
      <xdr:rowOff>0</xdr:rowOff>
    </xdr:from>
    <xdr:ext cx="776506" cy="1057275"/>
    <xdr:pic>
      <xdr:nvPicPr>
        <xdr:cNvPr id="64" name="63 Imagen" hidden="1">
          <a:extLst>
            <a:ext uri="{FF2B5EF4-FFF2-40B4-BE49-F238E27FC236}">
              <a16:creationId xmlns:a16="http://schemas.microsoft.com/office/drawing/2014/main" xmlns="" id="{00000000-0008-0000-2700-000040000000}"/>
            </a:ext>
          </a:extLst>
        </xdr:cNvPr>
        <xdr:cNvPicPr>
          <a:picLocks noChangeAspect="1"/>
        </xdr:cNvPicPr>
      </xdr:nvPicPr>
      <xdr:blipFill>
        <a:blip xmlns:r="http://schemas.openxmlformats.org/officeDocument/2006/relationships" r:embed="rId2" cstate="print"/>
        <a:stretch>
          <a:fillRect/>
        </a:stretch>
      </xdr:blipFill>
      <xdr:spPr>
        <a:xfrm>
          <a:off x="2209800" y="2400300"/>
          <a:ext cx="776506" cy="1057275"/>
        </a:xfrm>
        <a:prstGeom prst="rect">
          <a:avLst/>
        </a:prstGeom>
      </xdr:spPr>
    </xdr:pic>
    <xdr:clientData/>
  </xdr:oneCellAnchor>
  <xdr:oneCellAnchor>
    <xdr:from>
      <xdr:col>5</xdr:col>
      <xdr:colOff>0</xdr:colOff>
      <xdr:row>4</xdr:row>
      <xdr:rowOff>0</xdr:rowOff>
    </xdr:from>
    <xdr:ext cx="774277" cy="942975"/>
    <xdr:pic>
      <xdr:nvPicPr>
        <xdr:cNvPr id="65" name="64 Imagen" hidden="1">
          <a:extLst>
            <a:ext uri="{FF2B5EF4-FFF2-40B4-BE49-F238E27FC236}">
              <a16:creationId xmlns:a16="http://schemas.microsoft.com/office/drawing/2014/main" xmlns="" id="{00000000-0008-0000-2700-000041000000}"/>
            </a:ext>
          </a:extLst>
        </xdr:cNvPr>
        <xdr:cNvPicPr>
          <a:picLocks noChangeAspect="1"/>
        </xdr:cNvPicPr>
      </xdr:nvPicPr>
      <xdr:blipFill>
        <a:blip xmlns:r="http://schemas.openxmlformats.org/officeDocument/2006/relationships" r:embed="rId3" cstate="print"/>
        <a:stretch>
          <a:fillRect/>
        </a:stretch>
      </xdr:blipFill>
      <xdr:spPr>
        <a:xfrm>
          <a:off x="2962275" y="1990725"/>
          <a:ext cx="774277" cy="942975"/>
        </a:xfrm>
        <a:prstGeom prst="rect">
          <a:avLst/>
        </a:prstGeom>
      </xdr:spPr>
    </xdr:pic>
    <xdr:clientData/>
  </xdr:oneCellAnchor>
  <xdr:oneCellAnchor>
    <xdr:from>
      <xdr:col>5</xdr:col>
      <xdr:colOff>0</xdr:colOff>
      <xdr:row>4</xdr:row>
      <xdr:rowOff>0</xdr:rowOff>
    </xdr:from>
    <xdr:ext cx="779826" cy="923924"/>
    <xdr:pic>
      <xdr:nvPicPr>
        <xdr:cNvPr id="66" name="65 Imagen" hidden="1">
          <a:extLst>
            <a:ext uri="{FF2B5EF4-FFF2-40B4-BE49-F238E27FC236}">
              <a16:creationId xmlns:a16="http://schemas.microsoft.com/office/drawing/2014/main" xmlns="" id="{00000000-0008-0000-2700-000042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2</xdr:col>
      <xdr:colOff>76200</xdr:colOff>
      <xdr:row>31</xdr:row>
      <xdr:rowOff>0</xdr:rowOff>
    </xdr:from>
    <xdr:ext cx="778572" cy="752475"/>
    <xdr:pic>
      <xdr:nvPicPr>
        <xdr:cNvPr id="67" name="66 Imagen" hidden="1">
          <a:extLst>
            <a:ext uri="{FF2B5EF4-FFF2-40B4-BE49-F238E27FC236}">
              <a16:creationId xmlns:a16="http://schemas.microsoft.com/office/drawing/2014/main" xmlns="" id="{00000000-0008-0000-2700-000043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31</xdr:row>
      <xdr:rowOff>0</xdr:rowOff>
    </xdr:from>
    <xdr:ext cx="877302" cy="714375"/>
    <xdr:pic>
      <xdr:nvPicPr>
        <xdr:cNvPr id="68" name="67 Imagen" hidden="1">
          <a:extLst>
            <a:ext uri="{FF2B5EF4-FFF2-40B4-BE49-F238E27FC236}">
              <a16:creationId xmlns:a16="http://schemas.microsoft.com/office/drawing/2014/main" xmlns="" id="{00000000-0008-0000-2700-000044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5</xdr:col>
      <xdr:colOff>0</xdr:colOff>
      <xdr:row>4</xdr:row>
      <xdr:rowOff>0</xdr:rowOff>
    </xdr:from>
    <xdr:ext cx="805905" cy="752475"/>
    <xdr:pic>
      <xdr:nvPicPr>
        <xdr:cNvPr id="69" name="68 Imagen" hidden="1">
          <a:extLst>
            <a:ext uri="{FF2B5EF4-FFF2-40B4-BE49-F238E27FC236}">
              <a16:creationId xmlns:a16="http://schemas.microsoft.com/office/drawing/2014/main" xmlns="" id="{00000000-0008-0000-2700-000045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5</xdr:col>
      <xdr:colOff>0</xdr:colOff>
      <xdr:row>4</xdr:row>
      <xdr:rowOff>9525</xdr:rowOff>
    </xdr:from>
    <xdr:ext cx="767886" cy="666750"/>
    <xdr:pic>
      <xdr:nvPicPr>
        <xdr:cNvPr id="70" name="69 Imagen" hidden="1">
          <a:extLst>
            <a:ext uri="{FF2B5EF4-FFF2-40B4-BE49-F238E27FC236}">
              <a16:creationId xmlns:a16="http://schemas.microsoft.com/office/drawing/2014/main" xmlns="" id="{00000000-0008-0000-2700-000046000000}"/>
            </a:ext>
          </a:extLst>
        </xdr:cNvPr>
        <xdr:cNvPicPr>
          <a:picLocks noChangeAspect="1"/>
        </xdr:cNvPicPr>
      </xdr:nvPicPr>
      <xdr:blipFill>
        <a:blip xmlns:r="http://schemas.openxmlformats.org/officeDocument/2006/relationships" r:embed="rId8" cstate="print"/>
        <a:stretch>
          <a:fillRect/>
        </a:stretch>
      </xdr:blipFill>
      <xdr:spPr>
        <a:xfrm>
          <a:off x="2952750" y="2000250"/>
          <a:ext cx="767886" cy="666750"/>
        </a:xfrm>
        <a:prstGeom prst="rect">
          <a:avLst/>
        </a:prstGeom>
      </xdr:spPr>
    </xdr:pic>
    <xdr:clientData/>
  </xdr:oneCellAnchor>
  <xdr:oneCellAnchor>
    <xdr:from>
      <xdr:col>5</xdr:col>
      <xdr:colOff>0</xdr:colOff>
      <xdr:row>15</xdr:row>
      <xdr:rowOff>0</xdr:rowOff>
    </xdr:from>
    <xdr:ext cx="774277" cy="942975"/>
    <xdr:pic>
      <xdr:nvPicPr>
        <xdr:cNvPr id="71" name="70 Imagen" hidden="1">
          <a:extLst>
            <a:ext uri="{FF2B5EF4-FFF2-40B4-BE49-F238E27FC236}">
              <a16:creationId xmlns:a16="http://schemas.microsoft.com/office/drawing/2014/main" xmlns="" id="{00000000-0008-0000-2700-000047000000}"/>
            </a:ext>
          </a:extLst>
        </xdr:cNvPr>
        <xdr:cNvPicPr>
          <a:picLocks noChangeAspect="1"/>
        </xdr:cNvPicPr>
      </xdr:nvPicPr>
      <xdr:blipFill>
        <a:blip xmlns:r="http://schemas.openxmlformats.org/officeDocument/2006/relationships" r:embed="rId3" cstate="print"/>
        <a:stretch>
          <a:fillRect/>
        </a:stretch>
      </xdr:blipFill>
      <xdr:spPr>
        <a:xfrm>
          <a:off x="2962275" y="2590800"/>
          <a:ext cx="774277" cy="942975"/>
        </a:xfrm>
        <a:prstGeom prst="rect">
          <a:avLst/>
        </a:prstGeom>
      </xdr:spPr>
    </xdr:pic>
    <xdr:clientData/>
  </xdr:oneCellAnchor>
  <xdr:oneCellAnchor>
    <xdr:from>
      <xdr:col>5</xdr:col>
      <xdr:colOff>0</xdr:colOff>
      <xdr:row>10</xdr:row>
      <xdr:rowOff>0</xdr:rowOff>
    </xdr:from>
    <xdr:ext cx="779826" cy="923924"/>
    <xdr:pic>
      <xdr:nvPicPr>
        <xdr:cNvPr id="72" name="71 Imagen" hidden="1">
          <a:extLst>
            <a:ext uri="{FF2B5EF4-FFF2-40B4-BE49-F238E27FC236}">
              <a16:creationId xmlns:a16="http://schemas.microsoft.com/office/drawing/2014/main" xmlns="" id="{00000000-0008-0000-2700-000048000000}"/>
            </a:ext>
          </a:extLst>
        </xdr:cNvPr>
        <xdr:cNvPicPr>
          <a:picLocks noChangeAspect="1"/>
        </xdr:cNvPicPr>
      </xdr:nvPicPr>
      <xdr:blipFill>
        <a:blip xmlns:r="http://schemas.openxmlformats.org/officeDocument/2006/relationships" r:embed="rId4" cstate="print"/>
        <a:stretch>
          <a:fillRect/>
        </a:stretch>
      </xdr:blipFill>
      <xdr:spPr>
        <a:xfrm>
          <a:off x="3743325" y="1590675"/>
          <a:ext cx="779826" cy="923924"/>
        </a:xfrm>
        <a:prstGeom prst="rect">
          <a:avLst/>
        </a:prstGeom>
      </xdr:spPr>
    </xdr:pic>
    <xdr:clientData/>
  </xdr:oneCellAnchor>
  <xdr:oneCellAnchor>
    <xdr:from>
      <xdr:col>2</xdr:col>
      <xdr:colOff>76200</xdr:colOff>
      <xdr:row>4</xdr:row>
      <xdr:rowOff>161925</xdr:rowOff>
    </xdr:from>
    <xdr:ext cx="778572" cy="752475"/>
    <xdr:pic>
      <xdr:nvPicPr>
        <xdr:cNvPr id="73" name="72 Imagen" hidden="1">
          <a:extLst>
            <a:ext uri="{FF2B5EF4-FFF2-40B4-BE49-F238E27FC236}">
              <a16:creationId xmlns:a16="http://schemas.microsoft.com/office/drawing/2014/main" xmlns="" id="{00000000-0008-0000-2700-000049000000}"/>
            </a:ext>
          </a:extLst>
        </xdr:cNvPr>
        <xdr:cNvPicPr>
          <a:picLocks noChangeAspect="1"/>
        </xdr:cNvPicPr>
      </xdr:nvPicPr>
      <xdr:blipFill>
        <a:blip xmlns:r="http://schemas.openxmlformats.org/officeDocument/2006/relationships" r:embed="rId5" cstate="print"/>
        <a:stretch>
          <a:fillRect/>
        </a:stretch>
      </xdr:blipFill>
      <xdr:spPr>
        <a:xfrm>
          <a:off x="714375" y="2152650"/>
          <a:ext cx="778572" cy="752475"/>
        </a:xfrm>
        <a:prstGeom prst="rect">
          <a:avLst/>
        </a:prstGeom>
      </xdr:spPr>
    </xdr:pic>
    <xdr:clientData/>
  </xdr:oneCellAnchor>
  <xdr:oneCellAnchor>
    <xdr:from>
      <xdr:col>3</xdr:col>
      <xdr:colOff>142876</xdr:colOff>
      <xdr:row>4</xdr:row>
      <xdr:rowOff>171449</xdr:rowOff>
    </xdr:from>
    <xdr:ext cx="877302" cy="714375"/>
    <xdr:pic>
      <xdr:nvPicPr>
        <xdr:cNvPr id="74" name="73 Imagen" hidden="1">
          <a:extLst>
            <a:ext uri="{FF2B5EF4-FFF2-40B4-BE49-F238E27FC236}">
              <a16:creationId xmlns:a16="http://schemas.microsoft.com/office/drawing/2014/main" xmlns="" id="{00000000-0008-0000-2700-00004A000000}"/>
            </a:ext>
          </a:extLst>
        </xdr:cNvPr>
        <xdr:cNvPicPr>
          <a:picLocks noChangeAspect="1"/>
        </xdr:cNvPicPr>
      </xdr:nvPicPr>
      <xdr:blipFill>
        <a:blip xmlns:r="http://schemas.openxmlformats.org/officeDocument/2006/relationships" r:embed="rId6" cstate="print"/>
        <a:stretch>
          <a:fillRect/>
        </a:stretch>
      </xdr:blipFill>
      <xdr:spPr>
        <a:xfrm>
          <a:off x="2324101" y="2162174"/>
          <a:ext cx="877302" cy="714375"/>
        </a:xfrm>
        <a:prstGeom prst="rect">
          <a:avLst/>
        </a:prstGeom>
      </xdr:spPr>
    </xdr:pic>
    <xdr:clientData/>
  </xdr:oneCellAnchor>
  <xdr:oneCellAnchor>
    <xdr:from>
      <xdr:col>5</xdr:col>
      <xdr:colOff>0</xdr:colOff>
      <xdr:row>4</xdr:row>
      <xdr:rowOff>0</xdr:rowOff>
    </xdr:from>
    <xdr:ext cx="805905" cy="752475"/>
    <xdr:pic>
      <xdr:nvPicPr>
        <xdr:cNvPr id="75" name="74 Imagen" hidden="1">
          <a:extLst>
            <a:ext uri="{FF2B5EF4-FFF2-40B4-BE49-F238E27FC236}">
              <a16:creationId xmlns:a16="http://schemas.microsoft.com/office/drawing/2014/main" xmlns="" id="{00000000-0008-0000-2700-00004B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5</xdr:col>
      <xdr:colOff>0</xdr:colOff>
      <xdr:row>15</xdr:row>
      <xdr:rowOff>0</xdr:rowOff>
    </xdr:from>
    <xdr:ext cx="767886" cy="666750"/>
    <xdr:pic>
      <xdr:nvPicPr>
        <xdr:cNvPr id="76" name="75 Imagen" hidden="1">
          <a:extLst>
            <a:ext uri="{FF2B5EF4-FFF2-40B4-BE49-F238E27FC236}">
              <a16:creationId xmlns:a16="http://schemas.microsoft.com/office/drawing/2014/main" xmlns="" id="{00000000-0008-0000-2700-00004C000000}"/>
            </a:ext>
          </a:extLst>
        </xdr:cNvPr>
        <xdr:cNvPicPr>
          <a:picLocks noChangeAspect="1"/>
        </xdr:cNvPicPr>
      </xdr:nvPicPr>
      <xdr:blipFill>
        <a:blip xmlns:r="http://schemas.openxmlformats.org/officeDocument/2006/relationships" r:embed="rId8" cstate="print"/>
        <a:stretch>
          <a:fillRect/>
        </a:stretch>
      </xdr:blipFill>
      <xdr:spPr>
        <a:xfrm>
          <a:off x="2952750" y="2600325"/>
          <a:ext cx="767886" cy="666750"/>
        </a:xfrm>
        <a:prstGeom prst="rect">
          <a:avLst/>
        </a:prstGeom>
      </xdr:spPr>
    </xdr:pic>
    <xdr:clientData/>
  </xdr:oneCellAnchor>
  <xdr:oneCellAnchor>
    <xdr:from>
      <xdr:col>2</xdr:col>
      <xdr:colOff>9525</xdr:colOff>
      <xdr:row>15</xdr:row>
      <xdr:rowOff>0</xdr:rowOff>
    </xdr:from>
    <xdr:ext cx="774277" cy="942975"/>
    <xdr:pic>
      <xdr:nvPicPr>
        <xdr:cNvPr id="77" name="76 Imagen" hidden="1">
          <a:extLst>
            <a:ext uri="{FF2B5EF4-FFF2-40B4-BE49-F238E27FC236}">
              <a16:creationId xmlns:a16="http://schemas.microsoft.com/office/drawing/2014/main" xmlns="" id="{00000000-0008-0000-2700-00004D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2</xdr:col>
      <xdr:colOff>238125</xdr:colOff>
      <xdr:row>15</xdr:row>
      <xdr:rowOff>0</xdr:rowOff>
    </xdr:from>
    <xdr:ext cx="805905" cy="752475"/>
    <xdr:pic>
      <xdr:nvPicPr>
        <xdr:cNvPr id="78" name="77 Imagen" hidden="1">
          <a:extLst>
            <a:ext uri="{FF2B5EF4-FFF2-40B4-BE49-F238E27FC236}">
              <a16:creationId xmlns:a16="http://schemas.microsoft.com/office/drawing/2014/main" xmlns="" id="{00000000-0008-0000-2700-00004E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0</xdr:colOff>
      <xdr:row>15</xdr:row>
      <xdr:rowOff>0</xdr:rowOff>
    </xdr:from>
    <xdr:ext cx="774277" cy="942975"/>
    <xdr:pic>
      <xdr:nvPicPr>
        <xdr:cNvPr id="79" name="78 Imagen" hidden="1">
          <a:extLst>
            <a:ext uri="{FF2B5EF4-FFF2-40B4-BE49-F238E27FC236}">
              <a16:creationId xmlns:a16="http://schemas.microsoft.com/office/drawing/2014/main" xmlns="" id="{00000000-0008-0000-2700-00004F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80" name="79 Imagen" hidden="1">
          <a:extLst>
            <a:ext uri="{FF2B5EF4-FFF2-40B4-BE49-F238E27FC236}">
              <a16:creationId xmlns:a16="http://schemas.microsoft.com/office/drawing/2014/main" xmlns="" id="{00000000-0008-0000-2700-000050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2</xdr:col>
      <xdr:colOff>238125</xdr:colOff>
      <xdr:row>15</xdr:row>
      <xdr:rowOff>0</xdr:rowOff>
    </xdr:from>
    <xdr:ext cx="805905" cy="752475"/>
    <xdr:pic>
      <xdr:nvPicPr>
        <xdr:cNvPr id="81" name="80 Imagen" hidden="1">
          <a:extLst>
            <a:ext uri="{FF2B5EF4-FFF2-40B4-BE49-F238E27FC236}">
              <a16:creationId xmlns:a16="http://schemas.microsoft.com/office/drawing/2014/main" xmlns="" id="{00000000-0008-0000-2700-000051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0</xdr:colOff>
      <xdr:row>15</xdr:row>
      <xdr:rowOff>0</xdr:rowOff>
    </xdr:from>
    <xdr:ext cx="778572" cy="752475"/>
    <xdr:pic>
      <xdr:nvPicPr>
        <xdr:cNvPr id="82" name="81 Imagen" hidden="1">
          <a:extLst>
            <a:ext uri="{FF2B5EF4-FFF2-40B4-BE49-F238E27FC236}">
              <a16:creationId xmlns:a16="http://schemas.microsoft.com/office/drawing/2014/main" xmlns="" id="{00000000-0008-0000-2700-000052000000}"/>
            </a:ext>
          </a:extLst>
        </xdr:cNvPr>
        <xdr:cNvPicPr>
          <a:picLocks noChangeAspect="1"/>
        </xdr:cNvPicPr>
      </xdr:nvPicPr>
      <xdr:blipFill>
        <a:blip xmlns:r="http://schemas.openxmlformats.org/officeDocument/2006/relationships" r:embed="rId5" cstate="print"/>
        <a:stretch>
          <a:fillRect/>
        </a:stretch>
      </xdr:blipFill>
      <xdr:spPr>
        <a:xfrm>
          <a:off x="3800475" y="2752725"/>
          <a:ext cx="778572" cy="752475"/>
        </a:xfrm>
        <a:prstGeom prst="rect">
          <a:avLst/>
        </a:prstGeom>
      </xdr:spPr>
    </xdr:pic>
    <xdr:clientData/>
  </xdr:oneCellAnchor>
  <xdr:oneCellAnchor>
    <xdr:from>
      <xdr:col>5</xdr:col>
      <xdr:colOff>0</xdr:colOff>
      <xdr:row>15</xdr:row>
      <xdr:rowOff>0</xdr:rowOff>
    </xdr:from>
    <xdr:ext cx="774277" cy="942975"/>
    <xdr:pic>
      <xdr:nvPicPr>
        <xdr:cNvPr id="83" name="82 Imagen" hidden="1">
          <a:extLst>
            <a:ext uri="{FF2B5EF4-FFF2-40B4-BE49-F238E27FC236}">
              <a16:creationId xmlns:a16="http://schemas.microsoft.com/office/drawing/2014/main" xmlns="" id="{00000000-0008-0000-2700-000053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84" name="83 Imagen" hidden="1">
          <a:extLst>
            <a:ext uri="{FF2B5EF4-FFF2-40B4-BE49-F238E27FC236}">
              <a16:creationId xmlns:a16="http://schemas.microsoft.com/office/drawing/2014/main" xmlns="" id="{00000000-0008-0000-2700-000054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0</xdr:colOff>
      <xdr:row>2</xdr:row>
      <xdr:rowOff>0</xdr:rowOff>
    </xdr:from>
    <xdr:ext cx="805905" cy="752475"/>
    <xdr:pic>
      <xdr:nvPicPr>
        <xdr:cNvPr id="85" name="84 Imagen" hidden="1">
          <a:extLst>
            <a:ext uri="{FF2B5EF4-FFF2-40B4-BE49-F238E27FC236}">
              <a16:creationId xmlns:a16="http://schemas.microsoft.com/office/drawing/2014/main" xmlns="" id="{00000000-0008-0000-2700-000055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2</xdr:col>
      <xdr:colOff>9525</xdr:colOff>
      <xdr:row>15</xdr:row>
      <xdr:rowOff>0</xdr:rowOff>
    </xdr:from>
    <xdr:ext cx="774277" cy="942975"/>
    <xdr:pic>
      <xdr:nvPicPr>
        <xdr:cNvPr id="86" name="85 Imagen" hidden="1">
          <a:extLst>
            <a:ext uri="{FF2B5EF4-FFF2-40B4-BE49-F238E27FC236}">
              <a16:creationId xmlns:a16="http://schemas.microsoft.com/office/drawing/2014/main" xmlns="" id="{00000000-0008-0000-2700-000056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2</xdr:col>
      <xdr:colOff>238125</xdr:colOff>
      <xdr:row>15</xdr:row>
      <xdr:rowOff>0</xdr:rowOff>
    </xdr:from>
    <xdr:ext cx="805905" cy="752475"/>
    <xdr:pic>
      <xdr:nvPicPr>
        <xdr:cNvPr id="87" name="86 Imagen" hidden="1">
          <a:extLst>
            <a:ext uri="{FF2B5EF4-FFF2-40B4-BE49-F238E27FC236}">
              <a16:creationId xmlns:a16="http://schemas.microsoft.com/office/drawing/2014/main" xmlns="" id="{00000000-0008-0000-2700-000057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0</xdr:colOff>
      <xdr:row>15</xdr:row>
      <xdr:rowOff>0</xdr:rowOff>
    </xdr:from>
    <xdr:ext cx="774277" cy="942975"/>
    <xdr:pic>
      <xdr:nvPicPr>
        <xdr:cNvPr id="88" name="87 Imagen" hidden="1">
          <a:extLst>
            <a:ext uri="{FF2B5EF4-FFF2-40B4-BE49-F238E27FC236}">
              <a16:creationId xmlns:a16="http://schemas.microsoft.com/office/drawing/2014/main" xmlns="" id="{00000000-0008-0000-2700-000058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89" name="88 Imagen" hidden="1">
          <a:extLst>
            <a:ext uri="{FF2B5EF4-FFF2-40B4-BE49-F238E27FC236}">
              <a16:creationId xmlns:a16="http://schemas.microsoft.com/office/drawing/2014/main" xmlns="" id="{00000000-0008-0000-2700-000059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0</xdr:colOff>
      <xdr:row>31</xdr:row>
      <xdr:rowOff>0</xdr:rowOff>
    </xdr:from>
    <xdr:ext cx="779826" cy="923924"/>
    <xdr:pic>
      <xdr:nvPicPr>
        <xdr:cNvPr id="90" name="89 Imagen" hidden="1">
          <a:extLst>
            <a:ext uri="{FF2B5EF4-FFF2-40B4-BE49-F238E27FC236}">
              <a16:creationId xmlns:a16="http://schemas.microsoft.com/office/drawing/2014/main" xmlns="" id="{00000000-0008-0000-2700-00005A000000}"/>
            </a:ext>
          </a:extLst>
        </xdr:cNvPr>
        <xdr:cNvPicPr>
          <a:picLocks noChangeAspect="1"/>
        </xdr:cNvPicPr>
      </xdr:nvPicPr>
      <xdr:blipFill>
        <a:blip xmlns:r="http://schemas.openxmlformats.org/officeDocument/2006/relationships" r:embed="rId4" cstate="print"/>
        <a:stretch>
          <a:fillRect/>
        </a:stretch>
      </xdr:blipFill>
      <xdr:spPr>
        <a:xfrm>
          <a:off x="3743325" y="2990851"/>
          <a:ext cx="779826" cy="923924"/>
        </a:xfrm>
        <a:prstGeom prst="rect">
          <a:avLst/>
        </a:prstGeom>
      </xdr:spPr>
    </xdr:pic>
    <xdr:clientData/>
  </xdr:oneCellAnchor>
  <xdr:oneCellAnchor>
    <xdr:from>
      <xdr:col>5</xdr:col>
      <xdr:colOff>0</xdr:colOff>
      <xdr:row>31</xdr:row>
      <xdr:rowOff>0</xdr:rowOff>
    </xdr:from>
    <xdr:ext cx="805905" cy="752475"/>
    <xdr:pic>
      <xdr:nvPicPr>
        <xdr:cNvPr id="91" name="90 Imagen" hidden="1">
          <a:extLst>
            <a:ext uri="{FF2B5EF4-FFF2-40B4-BE49-F238E27FC236}">
              <a16:creationId xmlns:a16="http://schemas.microsoft.com/office/drawing/2014/main" xmlns="" id="{00000000-0008-0000-2700-00005B000000}"/>
            </a:ext>
          </a:extLst>
        </xdr:cNvPr>
        <xdr:cNvPicPr>
          <a:picLocks noChangeAspect="1"/>
        </xdr:cNvPicPr>
      </xdr:nvPicPr>
      <xdr:blipFill>
        <a:blip xmlns:r="http://schemas.openxmlformats.org/officeDocument/2006/relationships" r:embed="rId7" cstate="print"/>
        <a:stretch>
          <a:fillRect/>
        </a:stretch>
      </xdr:blipFill>
      <xdr:spPr>
        <a:xfrm>
          <a:off x="3190875" y="3590925"/>
          <a:ext cx="805905" cy="752475"/>
        </a:xfrm>
        <a:prstGeom prst="rect">
          <a:avLst/>
        </a:prstGeom>
      </xdr:spPr>
    </xdr:pic>
    <xdr:clientData/>
  </xdr:oneCellAnchor>
  <xdr:oneCellAnchor>
    <xdr:from>
      <xdr:col>5</xdr:col>
      <xdr:colOff>0</xdr:colOff>
      <xdr:row>31</xdr:row>
      <xdr:rowOff>0</xdr:rowOff>
    </xdr:from>
    <xdr:ext cx="767886" cy="666750"/>
    <xdr:pic>
      <xdr:nvPicPr>
        <xdr:cNvPr id="92" name="91 Imagen" hidden="1">
          <a:extLst>
            <a:ext uri="{FF2B5EF4-FFF2-40B4-BE49-F238E27FC236}">
              <a16:creationId xmlns:a16="http://schemas.microsoft.com/office/drawing/2014/main" xmlns="" id="{00000000-0008-0000-2700-00005C000000}"/>
            </a:ext>
          </a:extLst>
        </xdr:cNvPr>
        <xdr:cNvPicPr>
          <a:picLocks noChangeAspect="1"/>
        </xdr:cNvPicPr>
      </xdr:nvPicPr>
      <xdr:blipFill>
        <a:blip xmlns:r="http://schemas.openxmlformats.org/officeDocument/2006/relationships" r:embed="rId8" cstate="print"/>
        <a:stretch>
          <a:fillRect/>
        </a:stretch>
      </xdr:blipFill>
      <xdr:spPr>
        <a:xfrm>
          <a:off x="2952750" y="3600450"/>
          <a:ext cx="767886" cy="666750"/>
        </a:xfrm>
        <a:prstGeom prst="rect">
          <a:avLst/>
        </a:prstGeom>
      </xdr:spPr>
    </xdr:pic>
    <xdr:clientData/>
  </xdr:oneCellAnchor>
  <xdr:oneCellAnchor>
    <xdr:from>
      <xdr:col>2</xdr:col>
      <xdr:colOff>76200</xdr:colOff>
      <xdr:row>31</xdr:row>
      <xdr:rowOff>0</xdr:rowOff>
    </xdr:from>
    <xdr:ext cx="778572" cy="752475"/>
    <xdr:pic>
      <xdr:nvPicPr>
        <xdr:cNvPr id="93" name="92 Imagen" hidden="1">
          <a:extLst>
            <a:ext uri="{FF2B5EF4-FFF2-40B4-BE49-F238E27FC236}">
              <a16:creationId xmlns:a16="http://schemas.microsoft.com/office/drawing/2014/main" xmlns="" id="{00000000-0008-0000-2700-00005D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31</xdr:row>
      <xdr:rowOff>0</xdr:rowOff>
    </xdr:from>
    <xdr:ext cx="877302" cy="714375"/>
    <xdr:pic>
      <xdr:nvPicPr>
        <xdr:cNvPr id="94" name="93 Imagen" hidden="1">
          <a:extLst>
            <a:ext uri="{FF2B5EF4-FFF2-40B4-BE49-F238E27FC236}">
              <a16:creationId xmlns:a16="http://schemas.microsoft.com/office/drawing/2014/main" xmlns="" id="{00000000-0008-0000-2700-00005E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2</xdr:col>
      <xdr:colOff>9525</xdr:colOff>
      <xdr:row>31</xdr:row>
      <xdr:rowOff>0</xdr:rowOff>
    </xdr:from>
    <xdr:ext cx="774277" cy="942975"/>
    <xdr:pic>
      <xdr:nvPicPr>
        <xdr:cNvPr id="95" name="94 Imagen" hidden="1">
          <a:extLst>
            <a:ext uri="{FF2B5EF4-FFF2-40B4-BE49-F238E27FC236}">
              <a16:creationId xmlns:a16="http://schemas.microsoft.com/office/drawing/2014/main" xmlns="" id="{00000000-0008-0000-2700-00005F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2</xdr:col>
      <xdr:colOff>238125</xdr:colOff>
      <xdr:row>31</xdr:row>
      <xdr:rowOff>0</xdr:rowOff>
    </xdr:from>
    <xdr:ext cx="805905" cy="752475"/>
    <xdr:pic>
      <xdr:nvPicPr>
        <xdr:cNvPr id="96" name="95 Imagen" hidden="1">
          <a:extLst>
            <a:ext uri="{FF2B5EF4-FFF2-40B4-BE49-F238E27FC236}">
              <a16:creationId xmlns:a16="http://schemas.microsoft.com/office/drawing/2014/main" xmlns="" id="{00000000-0008-0000-2700-000060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0</xdr:colOff>
      <xdr:row>15</xdr:row>
      <xdr:rowOff>0</xdr:rowOff>
    </xdr:from>
    <xdr:ext cx="774277" cy="942975"/>
    <xdr:pic>
      <xdr:nvPicPr>
        <xdr:cNvPr id="97" name="96 Imagen" hidden="1">
          <a:extLst>
            <a:ext uri="{FF2B5EF4-FFF2-40B4-BE49-F238E27FC236}">
              <a16:creationId xmlns:a16="http://schemas.microsoft.com/office/drawing/2014/main" xmlns="" id="{00000000-0008-0000-2700-000061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98" name="97 Imagen" hidden="1">
          <a:extLst>
            <a:ext uri="{FF2B5EF4-FFF2-40B4-BE49-F238E27FC236}">
              <a16:creationId xmlns:a16="http://schemas.microsoft.com/office/drawing/2014/main" xmlns="" id="{00000000-0008-0000-2700-000062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2</xdr:col>
      <xdr:colOff>238125</xdr:colOff>
      <xdr:row>31</xdr:row>
      <xdr:rowOff>0</xdr:rowOff>
    </xdr:from>
    <xdr:ext cx="805905" cy="752475"/>
    <xdr:pic>
      <xdr:nvPicPr>
        <xdr:cNvPr id="99" name="98 Imagen" hidden="1">
          <a:extLst>
            <a:ext uri="{FF2B5EF4-FFF2-40B4-BE49-F238E27FC236}">
              <a16:creationId xmlns:a16="http://schemas.microsoft.com/office/drawing/2014/main" xmlns="" id="{00000000-0008-0000-2700-000063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0</xdr:colOff>
      <xdr:row>2</xdr:row>
      <xdr:rowOff>0</xdr:rowOff>
    </xdr:from>
    <xdr:ext cx="778572" cy="752475"/>
    <xdr:pic>
      <xdr:nvPicPr>
        <xdr:cNvPr id="100" name="99 Imagen" hidden="1">
          <a:extLst>
            <a:ext uri="{FF2B5EF4-FFF2-40B4-BE49-F238E27FC236}">
              <a16:creationId xmlns:a16="http://schemas.microsoft.com/office/drawing/2014/main" xmlns="" id="{00000000-0008-0000-2700-000064000000}"/>
            </a:ext>
          </a:extLst>
        </xdr:cNvPr>
        <xdr:cNvPicPr>
          <a:picLocks noChangeAspect="1"/>
        </xdr:cNvPicPr>
      </xdr:nvPicPr>
      <xdr:blipFill>
        <a:blip xmlns:r="http://schemas.openxmlformats.org/officeDocument/2006/relationships" r:embed="rId5" cstate="print"/>
        <a:stretch>
          <a:fillRect/>
        </a:stretch>
      </xdr:blipFill>
      <xdr:spPr>
        <a:xfrm>
          <a:off x="3800475" y="2790825"/>
          <a:ext cx="778572" cy="752475"/>
        </a:xfrm>
        <a:prstGeom prst="rect">
          <a:avLst/>
        </a:prstGeom>
      </xdr:spPr>
    </xdr:pic>
    <xdr:clientData/>
  </xdr:oneCellAnchor>
  <xdr:oneCellAnchor>
    <xdr:from>
      <xdr:col>5</xdr:col>
      <xdr:colOff>0</xdr:colOff>
      <xdr:row>15</xdr:row>
      <xdr:rowOff>0</xdr:rowOff>
    </xdr:from>
    <xdr:ext cx="774277" cy="942975"/>
    <xdr:pic>
      <xdr:nvPicPr>
        <xdr:cNvPr id="101" name="100 Imagen" hidden="1">
          <a:extLst>
            <a:ext uri="{FF2B5EF4-FFF2-40B4-BE49-F238E27FC236}">
              <a16:creationId xmlns:a16="http://schemas.microsoft.com/office/drawing/2014/main" xmlns="" id="{00000000-0008-0000-2700-000065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102" name="101 Imagen" hidden="1">
          <a:extLst>
            <a:ext uri="{FF2B5EF4-FFF2-40B4-BE49-F238E27FC236}">
              <a16:creationId xmlns:a16="http://schemas.microsoft.com/office/drawing/2014/main" xmlns="" id="{00000000-0008-0000-2700-000066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0</xdr:colOff>
      <xdr:row>2</xdr:row>
      <xdr:rowOff>0</xdr:rowOff>
    </xdr:from>
    <xdr:ext cx="805905" cy="752475"/>
    <xdr:pic>
      <xdr:nvPicPr>
        <xdr:cNvPr id="103" name="102 Imagen" hidden="1">
          <a:extLst>
            <a:ext uri="{FF2B5EF4-FFF2-40B4-BE49-F238E27FC236}">
              <a16:creationId xmlns:a16="http://schemas.microsoft.com/office/drawing/2014/main" xmlns="" id="{00000000-0008-0000-2700-000067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2</xdr:col>
      <xdr:colOff>9525</xdr:colOff>
      <xdr:row>31</xdr:row>
      <xdr:rowOff>0</xdr:rowOff>
    </xdr:from>
    <xdr:ext cx="774277" cy="942975"/>
    <xdr:pic>
      <xdr:nvPicPr>
        <xdr:cNvPr id="104" name="103 Imagen" hidden="1">
          <a:extLst>
            <a:ext uri="{FF2B5EF4-FFF2-40B4-BE49-F238E27FC236}">
              <a16:creationId xmlns:a16="http://schemas.microsoft.com/office/drawing/2014/main" xmlns="" id="{00000000-0008-0000-2700-000068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2</xdr:col>
      <xdr:colOff>238125</xdr:colOff>
      <xdr:row>31</xdr:row>
      <xdr:rowOff>0</xdr:rowOff>
    </xdr:from>
    <xdr:ext cx="805905" cy="752475"/>
    <xdr:pic>
      <xdr:nvPicPr>
        <xdr:cNvPr id="105" name="104 Imagen" hidden="1">
          <a:extLst>
            <a:ext uri="{FF2B5EF4-FFF2-40B4-BE49-F238E27FC236}">
              <a16:creationId xmlns:a16="http://schemas.microsoft.com/office/drawing/2014/main" xmlns="" id="{00000000-0008-0000-2700-000069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0</xdr:colOff>
      <xdr:row>15</xdr:row>
      <xdr:rowOff>0</xdr:rowOff>
    </xdr:from>
    <xdr:ext cx="774277" cy="942975"/>
    <xdr:pic>
      <xdr:nvPicPr>
        <xdr:cNvPr id="106" name="105 Imagen" hidden="1">
          <a:extLst>
            <a:ext uri="{FF2B5EF4-FFF2-40B4-BE49-F238E27FC236}">
              <a16:creationId xmlns:a16="http://schemas.microsoft.com/office/drawing/2014/main" xmlns="" id="{00000000-0008-0000-2700-00006A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0</xdr:colOff>
      <xdr:row>2</xdr:row>
      <xdr:rowOff>0</xdr:rowOff>
    </xdr:from>
    <xdr:ext cx="805905" cy="752475"/>
    <xdr:pic>
      <xdr:nvPicPr>
        <xdr:cNvPr id="107" name="106 Imagen" hidden="1">
          <a:extLst>
            <a:ext uri="{FF2B5EF4-FFF2-40B4-BE49-F238E27FC236}">
              <a16:creationId xmlns:a16="http://schemas.microsoft.com/office/drawing/2014/main" xmlns="" id="{00000000-0008-0000-2700-00006B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twoCellAnchor editAs="oneCell">
    <xdr:from>
      <xdr:col>8</xdr:col>
      <xdr:colOff>146050</xdr:colOff>
      <xdr:row>32</xdr:row>
      <xdr:rowOff>76200</xdr:rowOff>
    </xdr:from>
    <xdr:to>
      <xdr:col>10</xdr:col>
      <xdr:colOff>566483</xdr:colOff>
      <xdr:row>41</xdr:row>
      <xdr:rowOff>25399</xdr:rowOff>
    </xdr:to>
    <xdr:pic>
      <xdr:nvPicPr>
        <xdr:cNvPr id="120" name="119 Imagen">
          <a:extLst>
            <a:ext uri="{FF2B5EF4-FFF2-40B4-BE49-F238E27FC236}">
              <a16:creationId xmlns:a16="http://schemas.microsoft.com/office/drawing/2014/main" xmlns="" id="{00000000-0008-0000-2700-000078000000}"/>
            </a:ext>
          </a:extLst>
        </xdr:cNvPr>
        <xdr:cNvPicPr>
          <a:picLocks noChangeAspect="1"/>
        </xdr:cNvPicPr>
      </xdr:nvPicPr>
      <xdr:blipFill>
        <a:blip xmlns:r="http://schemas.openxmlformats.org/officeDocument/2006/relationships" r:embed="rId9" cstate="print"/>
        <a:stretch>
          <a:fillRect/>
        </a:stretch>
      </xdr:blipFill>
      <xdr:spPr>
        <a:xfrm>
          <a:off x="6394450" y="8172450"/>
          <a:ext cx="1982533" cy="2006599"/>
        </a:xfrm>
        <a:prstGeom prst="rect">
          <a:avLst/>
        </a:prstGeom>
      </xdr:spPr>
    </xdr:pic>
    <xdr:clientData/>
  </xdr:twoCellAnchor>
  <xdr:twoCellAnchor editAs="oneCell">
    <xdr:from>
      <xdr:col>18</xdr:col>
      <xdr:colOff>291800</xdr:colOff>
      <xdr:row>29</xdr:row>
      <xdr:rowOff>186346</xdr:rowOff>
    </xdr:from>
    <xdr:to>
      <xdr:col>19</xdr:col>
      <xdr:colOff>514587</xdr:colOff>
      <xdr:row>40</xdr:row>
      <xdr:rowOff>161925</xdr:rowOff>
    </xdr:to>
    <xdr:pic>
      <xdr:nvPicPr>
        <xdr:cNvPr id="121" name="120 Imagen">
          <a:extLst>
            <a:ext uri="{FF2B5EF4-FFF2-40B4-BE49-F238E27FC236}">
              <a16:creationId xmlns:a16="http://schemas.microsoft.com/office/drawing/2014/main" xmlns="" id="{00000000-0008-0000-2700-000079000000}"/>
            </a:ext>
          </a:extLst>
        </xdr:cNvPr>
        <xdr:cNvPicPr>
          <a:picLocks noChangeAspect="1"/>
        </xdr:cNvPicPr>
      </xdr:nvPicPr>
      <xdr:blipFill>
        <a:blip xmlns:r="http://schemas.openxmlformats.org/officeDocument/2006/relationships" r:embed="rId10" cstate="print"/>
        <a:stretch>
          <a:fillRect/>
        </a:stretch>
      </xdr:blipFill>
      <xdr:spPr>
        <a:xfrm>
          <a:off x="14350700" y="7596796"/>
          <a:ext cx="1003837" cy="2490179"/>
        </a:xfrm>
        <a:prstGeom prst="rect">
          <a:avLst/>
        </a:prstGeom>
      </xdr:spPr>
    </xdr:pic>
    <xdr:clientData/>
  </xdr:twoCellAnchor>
  <xdr:twoCellAnchor editAs="oneCell">
    <xdr:from>
      <xdr:col>15</xdr:col>
      <xdr:colOff>437908</xdr:colOff>
      <xdr:row>29</xdr:row>
      <xdr:rowOff>149389</xdr:rowOff>
    </xdr:from>
    <xdr:to>
      <xdr:col>16</xdr:col>
      <xdr:colOff>284354</xdr:colOff>
      <xdr:row>40</xdr:row>
      <xdr:rowOff>207984</xdr:rowOff>
    </xdr:to>
    <xdr:pic>
      <xdr:nvPicPr>
        <xdr:cNvPr id="123" name="122 Imagen">
          <a:extLst>
            <a:ext uri="{FF2B5EF4-FFF2-40B4-BE49-F238E27FC236}">
              <a16:creationId xmlns:a16="http://schemas.microsoft.com/office/drawing/2014/main" xmlns="" id="{00000000-0008-0000-2700-00007B000000}"/>
            </a:ext>
          </a:extLst>
        </xdr:cNvPr>
        <xdr:cNvPicPr>
          <a:picLocks noChangeAspect="1"/>
        </xdr:cNvPicPr>
      </xdr:nvPicPr>
      <xdr:blipFill>
        <a:blip xmlns:r="http://schemas.openxmlformats.org/officeDocument/2006/relationships" r:embed="rId11" cstate="print"/>
        <a:stretch>
          <a:fillRect/>
        </a:stretch>
      </xdr:blipFill>
      <xdr:spPr>
        <a:xfrm>
          <a:off x="12153658" y="7559839"/>
          <a:ext cx="627496" cy="2573195"/>
        </a:xfrm>
        <a:prstGeom prst="rect">
          <a:avLst/>
        </a:prstGeom>
      </xdr:spPr>
    </xdr:pic>
    <xdr:clientData/>
  </xdr:twoCellAnchor>
  <xdr:twoCellAnchor editAs="oneCell">
    <xdr:from>
      <xdr:col>12</xdr:col>
      <xdr:colOff>415633</xdr:colOff>
      <xdr:row>29</xdr:row>
      <xdr:rowOff>152400</xdr:rowOff>
    </xdr:from>
    <xdr:to>
      <xdr:col>13</xdr:col>
      <xdr:colOff>457133</xdr:colOff>
      <xdr:row>40</xdr:row>
      <xdr:rowOff>199539</xdr:rowOff>
    </xdr:to>
    <xdr:pic>
      <xdr:nvPicPr>
        <xdr:cNvPr id="127" name="126 Imagen">
          <a:extLst>
            <a:ext uri="{FF2B5EF4-FFF2-40B4-BE49-F238E27FC236}">
              <a16:creationId xmlns:a16="http://schemas.microsoft.com/office/drawing/2014/main" xmlns="" id="{00000000-0008-0000-2700-00007F000000}"/>
            </a:ext>
          </a:extLst>
        </xdr:cNvPr>
        <xdr:cNvPicPr>
          <a:picLocks noChangeAspect="1"/>
        </xdr:cNvPicPr>
      </xdr:nvPicPr>
      <xdr:blipFill>
        <a:blip xmlns:r="http://schemas.openxmlformats.org/officeDocument/2006/relationships" r:embed="rId12" cstate="print"/>
        <a:stretch>
          <a:fillRect/>
        </a:stretch>
      </xdr:blipFill>
      <xdr:spPr>
        <a:xfrm>
          <a:off x="9788233" y="7562850"/>
          <a:ext cx="822550" cy="2561739"/>
        </a:xfrm>
        <a:prstGeom prst="rect">
          <a:avLst/>
        </a:prstGeom>
      </xdr:spPr>
    </xdr:pic>
    <xdr:clientData/>
  </xdr:twoCellAnchor>
  <xdr:oneCellAnchor>
    <xdr:from>
      <xdr:col>5</xdr:col>
      <xdr:colOff>0</xdr:colOff>
      <xdr:row>42</xdr:row>
      <xdr:rowOff>0</xdr:rowOff>
    </xdr:from>
    <xdr:ext cx="767886" cy="666750"/>
    <xdr:pic>
      <xdr:nvPicPr>
        <xdr:cNvPr id="116" name="115 Imagen" hidden="1">
          <a:extLst>
            <a:ext uri="{FF2B5EF4-FFF2-40B4-BE49-F238E27FC236}">
              <a16:creationId xmlns:a16="http://schemas.microsoft.com/office/drawing/2014/main" xmlns="" id="{00000000-0008-0000-2700-000074000000}"/>
            </a:ext>
          </a:extLst>
        </xdr:cNvPr>
        <xdr:cNvPicPr>
          <a:picLocks noChangeAspect="1"/>
        </xdr:cNvPicPr>
      </xdr:nvPicPr>
      <xdr:blipFill>
        <a:blip xmlns:r="http://schemas.openxmlformats.org/officeDocument/2006/relationships" r:embed="rId8" cstate="print"/>
        <a:stretch>
          <a:fillRect/>
        </a:stretch>
      </xdr:blipFill>
      <xdr:spPr>
        <a:xfrm>
          <a:off x="3771900" y="3648075"/>
          <a:ext cx="767886" cy="666750"/>
        </a:xfrm>
        <a:prstGeom prst="rect">
          <a:avLst/>
        </a:prstGeom>
      </xdr:spPr>
    </xdr:pic>
    <xdr:clientData/>
  </xdr:oneCellAnchor>
  <xdr:oneCellAnchor>
    <xdr:from>
      <xdr:col>5</xdr:col>
      <xdr:colOff>9525</xdr:colOff>
      <xdr:row>35</xdr:row>
      <xdr:rowOff>0</xdr:rowOff>
    </xdr:from>
    <xdr:ext cx="774277" cy="942975"/>
    <xdr:pic>
      <xdr:nvPicPr>
        <xdr:cNvPr id="117" name="116 Imagen" hidden="1">
          <a:extLst>
            <a:ext uri="{FF2B5EF4-FFF2-40B4-BE49-F238E27FC236}">
              <a16:creationId xmlns:a16="http://schemas.microsoft.com/office/drawing/2014/main" xmlns="" id="{00000000-0008-0000-2700-000075000000}"/>
            </a:ext>
          </a:extLst>
        </xdr:cNvPr>
        <xdr:cNvPicPr>
          <a:picLocks noChangeAspect="1"/>
        </xdr:cNvPicPr>
      </xdr:nvPicPr>
      <xdr:blipFill>
        <a:blip xmlns:r="http://schemas.openxmlformats.org/officeDocument/2006/relationships" r:embed="rId3" cstate="print"/>
        <a:stretch>
          <a:fillRect/>
        </a:stretch>
      </xdr:blipFill>
      <xdr:spPr>
        <a:xfrm>
          <a:off x="3743325" y="1701800"/>
          <a:ext cx="774277" cy="942975"/>
        </a:xfrm>
        <a:prstGeom prst="rect">
          <a:avLst/>
        </a:prstGeom>
      </xdr:spPr>
    </xdr:pic>
    <xdr:clientData/>
  </xdr:oneCellAnchor>
  <xdr:oneCellAnchor>
    <xdr:from>
      <xdr:col>5</xdr:col>
      <xdr:colOff>238125</xdr:colOff>
      <xdr:row>18</xdr:row>
      <xdr:rowOff>0</xdr:rowOff>
    </xdr:from>
    <xdr:ext cx="805905" cy="752475"/>
    <xdr:pic>
      <xdr:nvPicPr>
        <xdr:cNvPr id="118" name="117 Imagen" hidden="1">
          <a:extLst>
            <a:ext uri="{FF2B5EF4-FFF2-40B4-BE49-F238E27FC236}">
              <a16:creationId xmlns:a16="http://schemas.microsoft.com/office/drawing/2014/main" xmlns="" id="{00000000-0008-0000-2700-000076000000}"/>
            </a:ext>
          </a:extLst>
        </xdr:cNvPr>
        <xdr:cNvPicPr>
          <a:picLocks noChangeAspect="1"/>
        </xdr:cNvPicPr>
      </xdr:nvPicPr>
      <xdr:blipFill>
        <a:blip xmlns:r="http://schemas.openxmlformats.org/officeDocument/2006/relationships" r:embed="rId7" cstate="print"/>
        <a:stretch>
          <a:fillRect/>
        </a:stretch>
      </xdr:blipFill>
      <xdr:spPr>
        <a:xfrm>
          <a:off x="3971925" y="1701800"/>
          <a:ext cx="805905" cy="752475"/>
        </a:xfrm>
        <a:prstGeom prst="rect">
          <a:avLst/>
        </a:prstGeom>
      </xdr:spPr>
    </xdr:pic>
    <xdr:clientData/>
  </xdr:oneCellAnchor>
  <xdr:oneCellAnchor>
    <xdr:from>
      <xdr:col>5</xdr:col>
      <xdr:colOff>238125</xdr:colOff>
      <xdr:row>36</xdr:row>
      <xdr:rowOff>0</xdr:rowOff>
    </xdr:from>
    <xdr:ext cx="805905" cy="752475"/>
    <xdr:pic>
      <xdr:nvPicPr>
        <xdr:cNvPr id="119" name="118 Imagen" hidden="1">
          <a:extLst>
            <a:ext uri="{FF2B5EF4-FFF2-40B4-BE49-F238E27FC236}">
              <a16:creationId xmlns:a16="http://schemas.microsoft.com/office/drawing/2014/main" xmlns="" id="{00000000-0008-0000-2700-000077000000}"/>
            </a:ext>
          </a:extLst>
        </xdr:cNvPr>
        <xdr:cNvPicPr>
          <a:picLocks noChangeAspect="1"/>
        </xdr:cNvPicPr>
      </xdr:nvPicPr>
      <xdr:blipFill>
        <a:blip xmlns:r="http://schemas.openxmlformats.org/officeDocument/2006/relationships" r:embed="rId7" cstate="print"/>
        <a:stretch>
          <a:fillRect/>
        </a:stretch>
      </xdr:blipFill>
      <xdr:spPr>
        <a:xfrm>
          <a:off x="3971925" y="1892300"/>
          <a:ext cx="805905" cy="752475"/>
        </a:xfrm>
        <a:prstGeom prst="rect">
          <a:avLst/>
        </a:prstGeom>
      </xdr:spPr>
    </xdr:pic>
    <xdr:clientData/>
  </xdr:oneCellAnchor>
  <xdr:oneCellAnchor>
    <xdr:from>
      <xdr:col>5</xdr:col>
      <xdr:colOff>76200</xdr:colOff>
      <xdr:row>36</xdr:row>
      <xdr:rowOff>0</xdr:rowOff>
    </xdr:from>
    <xdr:ext cx="778572" cy="752475"/>
    <xdr:pic>
      <xdr:nvPicPr>
        <xdr:cNvPr id="122" name="121 Imagen" hidden="1">
          <a:extLst>
            <a:ext uri="{FF2B5EF4-FFF2-40B4-BE49-F238E27FC236}">
              <a16:creationId xmlns:a16="http://schemas.microsoft.com/office/drawing/2014/main" xmlns="" id="{00000000-0008-0000-2700-00007A000000}"/>
            </a:ext>
          </a:extLst>
        </xdr:cNvPr>
        <xdr:cNvPicPr>
          <a:picLocks noChangeAspect="1"/>
        </xdr:cNvPicPr>
      </xdr:nvPicPr>
      <xdr:blipFill>
        <a:blip xmlns:r="http://schemas.openxmlformats.org/officeDocument/2006/relationships" r:embed="rId5" cstate="print"/>
        <a:stretch>
          <a:fillRect/>
        </a:stretch>
      </xdr:blipFill>
      <xdr:spPr>
        <a:xfrm>
          <a:off x="3810000" y="1892300"/>
          <a:ext cx="778572" cy="752475"/>
        </a:xfrm>
        <a:prstGeom prst="rect">
          <a:avLst/>
        </a:prstGeom>
      </xdr:spPr>
    </xdr:pic>
    <xdr:clientData/>
  </xdr:oneCellAnchor>
  <xdr:oneCellAnchor>
    <xdr:from>
      <xdr:col>5</xdr:col>
      <xdr:colOff>238125</xdr:colOff>
      <xdr:row>36</xdr:row>
      <xdr:rowOff>0</xdr:rowOff>
    </xdr:from>
    <xdr:ext cx="805905" cy="752475"/>
    <xdr:pic>
      <xdr:nvPicPr>
        <xdr:cNvPr id="124" name="123 Imagen" hidden="1">
          <a:extLst>
            <a:ext uri="{FF2B5EF4-FFF2-40B4-BE49-F238E27FC236}">
              <a16:creationId xmlns:a16="http://schemas.microsoft.com/office/drawing/2014/main" xmlns="" id="{00000000-0008-0000-2700-00007C000000}"/>
            </a:ext>
          </a:extLst>
        </xdr:cNvPr>
        <xdr:cNvPicPr>
          <a:picLocks noChangeAspect="1"/>
        </xdr:cNvPicPr>
      </xdr:nvPicPr>
      <xdr:blipFill>
        <a:blip xmlns:r="http://schemas.openxmlformats.org/officeDocument/2006/relationships" r:embed="rId7" cstate="print"/>
        <a:stretch>
          <a:fillRect/>
        </a:stretch>
      </xdr:blipFill>
      <xdr:spPr>
        <a:xfrm>
          <a:off x="3971925" y="1892300"/>
          <a:ext cx="805905" cy="752475"/>
        </a:xfrm>
        <a:prstGeom prst="rect">
          <a:avLst/>
        </a:prstGeom>
      </xdr:spPr>
    </xdr:pic>
    <xdr:clientData/>
  </xdr:oneCellAnchor>
  <xdr:oneCellAnchor>
    <xdr:from>
      <xdr:col>5</xdr:col>
      <xdr:colOff>238125</xdr:colOff>
      <xdr:row>36</xdr:row>
      <xdr:rowOff>0</xdr:rowOff>
    </xdr:from>
    <xdr:ext cx="805905" cy="752475"/>
    <xdr:pic>
      <xdr:nvPicPr>
        <xdr:cNvPr id="125" name="124 Imagen" hidden="1">
          <a:extLst>
            <a:ext uri="{FF2B5EF4-FFF2-40B4-BE49-F238E27FC236}">
              <a16:creationId xmlns:a16="http://schemas.microsoft.com/office/drawing/2014/main" xmlns="" id="{00000000-0008-0000-2700-00007D000000}"/>
            </a:ext>
          </a:extLst>
        </xdr:cNvPr>
        <xdr:cNvPicPr>
          <a:picLocks noChangeAspect="1"/>
        </xdr:cNvPicPr>
      </xdr:nvPicPr>
      <xdr:blipFill>
        <a:blip xmlns:r="http://schemas.openxmlformats.org/officeDocument/2006/relationships" r:embed="rId7" cstate="print"/>
        <a:stretch>
          <a:fillRect/>
        </a:stretch>
      </xdr:blipFill>
      <xdr:spPr>
        <a:xfrm>
          <a:off x="3971925" y="1892300"/>
          <a:ext cx="805905" cy="752475"/>
        </a:xfrm>
        <a:prstGeom prst="rect">
          <a:avLst/>
        </a:prstGeom>
      </xdr:spPr>
    </xdr:pic>
    <xdr:clientData/>
  </xdr:oneCellAnchor>
  <xdr:oneCellAnchor>
    <xdr:from>
      <xdr:col>5</xdr:col>
      <xdr:colOff>0</xdr:colOff>
      <xdr:row>36</xdr:row>
      <xdr:rowOff>0</xdr:rowOff>
    </xdr:from>
    <xdr:ext cx="805905" cy="752475"/>
    <xdr:pic>
      <xdr:nvPicPr>
        <xdr:cNvPr id="126" name="125 Imagen" hidden="1">
          <a:extLst>
            <a:ext uri="{FF2B5EF4-FFF2-40B4-BE49-F238E27FC236}">
              <a16:creationId xmlns:a16="http://schemas.microsoft.com/office/drawing/2014/main" xmlns="" id="{00000000-0008-0000-2700-00007E000000}"/>
            </a:ext>
          </a:extLst>
        </xdr:cNvPr>
        <xdr:cNvPicPr>
          <a:picLocks noChangeAspect="1"/>
        </xdr:cNvPicPr>
      </xdr:nvPicPr>
      <xdr:blipFill>
        <a:blip xmlns:r="http://schemas.openxmlformats.org/officeDocument/2006/relationships" r:embed="rId7" cstate="print"/>
        <a:stretch>
          <a:fillRect/>
        </a:stretch>
      </xdr:blipFill>
      <xdr:spPr>
        <a:xfrm>
          <a:off x="3733800" y="1892300"/>
          <a:ext cx="805905" cy="752475"/>
        </a:xfrm>
        <a:prstGeom prst="rect">
          <a:avLst/>
        </a:prstGeom>
      </xdr:spPr>
    </xdr:pic>
    <xdr:clientData/>
  </xdr:oneCellAnchor>
  <xdr:oneCellAnchor>
    <xdr:from>
      <xdr:col>5</xdr:col>
      <xdr:colOff>0</xdr:colOff>
      <xdr:row>19</xdr:row>
      <xdr:rowOff>9525</xdr:rowOff>
    </xdr:from>
    <xdr:ext cx="767886" cy="666750"/>
    <xdr:pic>
      <xdr:nvPicPr>
        <xdr:cNvPr id="132" name="131 Imagen" hidden="1">
          <a:extLst>
            <a:ext uri="{FF2B5EF4-FFF2-40B4-BE49-F238E27FC236}">
              <a16:creationId xmlns:a16="http://schemas.microsoft.com/office/drawing/2014/main" xmlns="" id="{00000000-0008-0000-2700-000084000000}"/>
            </a:ext>
          </a:extLst>
        </xdr:cNvPr>
        <xdr:cNvPicPr>
          <a:picLocks noChangeAspect="1"/>
        </xdr:cNvPicPr>
      </xdr:nvPicPr>
      <xdr:blipFill>
        <a:blip xmlns:r="http://schemas.openxmlformats.org/officeDocument/2006/relationships" r:embed="rId8" cstate="print"/>
        <a:stretch>
          <a:fillRect/>
        </a:stretch>
      </xdr:blipFill>
      <xdr:spPr>
        <a:xfrm>
          <a:off x="3733800" y="1901825"/>
          <a:ext cx="767886" cy="666750"/>
        </a:xfrm>
        <a:prstGeom prst="rect">
          <a:avLst/>
        </a:prstGeom>
      </xdr:spPr>
    </xdr:pic>
    <xdr:clientData/>
  </xdr:oneCellAnchor>
  <xdr:oneCellAnchor>
    <xdr:from>
      <xdr:col>5</xdr:col>
      <xdr:colOff>0</xdr:colOff>
      <xdr:row>17</xdr:row>
      <xdr:rowOff>0</xdr:rowOff>
    </xdr:from>
    <xdr:ext cx="779826" cy="923924"/>
    <xdr:pic>
      <xdr:nvPicPr>
        <xdr:cNvPr id="133" name="132 Imagen" hidden="1">
          <a:extLst>
            <a:ext uri="{FF2B5EF4-FFF2-40B4-BE49-F238E27FC236}">
              <a16:creationId xmlns:a16="http://schemas.microsoft.com/office/drawing/2014/main" xmlns="" id="{00000000-0008-0000-2700-000085000000}"/>
            </a:ext>
          </a:extLst>
        </xdr:cNvPr>
        <xdr:cNvPicPr>
          <a:picLocks noChangeAspect="1"/>
        </xdr:cNvPicPr>
      </xdr:nvPicPr>
      <xdr:blipFill>
        <a:blip xmlns:r="http://schemas.openxmlformats.org/officeDocument/2006/relationships" r:embed="rId4" cstate="print"/>
        <a:stretch>
          <a:fillRect/>
        </a:stretch>
      </xdr:blipFill>
      <xdr:spPr>
        <a:xfrm>
          <a:off x="3733800" y="1511300"/>
          <a:ext cx="779826" cy="923924"/>
        </a:xfrm>
        <a:prstGeom prst="rect">
          <a:avLst/>
        </a:prstGeom>
      </xdr:spPr>
    </xdr:pic>
    <xdr:clientData/>
  </xdr:oneCellAnchor>
  <xdr:oneCellAnchor>
    <xdr:from>
      <xdr:col>5</xdr:col>
      <xdr:colOff>0</xdr:colOff>
      <xdr:row>36</xdr:row>
      <xdr:rowOff>0</xdr:rowOff>
    </xdr:from>
    <xdr:ext cx="805905" cy="752475"/>
    <xdr:pic>
      <xdr:nvPicPr>
        <xdr:cNvPr id="134" name="133 Imagen" hidden="1">
          <a:extLst>
            <a:ext uri="{FF2B5EF4-FFF2-40B4-BE49-F238E27FC236}">
              <a16:creationId xmlns:a16="http://schemas.microsoft.com/office/drawing/2014/main" xmlns="" id="{00000000-0008-0000-2700-000086000000}"/>
            </a:ext>
          </a:extLst>
        </xdr:cNvPr>
        <xdr:cNvPicPr>
          <a:picLocks noChangeAspect="1"/>
        </xdr:cNvPicPr>
      </xdr:nvPicPr>
      <xdr:blipFill>
        <a:blip xmlns:r="http://schemas.openxmlformats.org/officeDocument/2006/relationships" r:embed="rId7" cstate="print"/>
        <a:stretch>
          <a:fillRect/>
        </a:stretch>
      </xdr:blipFill>
      <xdr:spPr>
        <a:xfrm>
          <a:off x="3733800" y="1892300"/>
          <a:ext cx="805905" cy="752475"/>
        </a:xfrm>
        <a:prstGeom prst="rect">
          <a:avLst/>
        </a:prstGeom>
      </xdr:spPr>
    </xdr:pic>
    <xdr:clientData/>
  </xdr:oneCellAnchor>
  <xdr:oneCellAnchor>
    <xdr:from>
      <xdr:col>5</xdr:col>
      <xdr:colOff>0</xdr:colOff>
      <xdr:row>17</xdr:row>
      <xdr:rowOff>0</xdr:rowOff>
    </xdr:from>
    <xdr:ext cx="774277" cy="942975"/>
    <xdr:pic>
      <xdr:nvPicPr>
        <xdr:cNvPr id="135" name="134 Imagen" hidden="1">
          <a:extLst>
            <a:ext uri="{FF2B5EF4-FFF2-40B4-BE49-F238E27FC236}">
              <a16:creationId xmlns:a16="http://schemas.microsoft.com/office/drawing/2014/main" xmlns="" id="{00000000-0008-0000-2700-000087000000}"/>
            </a:ext>
          </a:extLst>
        </xdr:cNvPr>
        <xdr:cNvPicPr>
          <a:picLocks noChangeAspect="1"/>
        </xdr:cNvPicPr>
      </xdr:nvPicPr>
      <xdr:blipFill>
        <a:blip xmlns:r="http://schemas.openxmlformats.org/officeDocument/2006/relationships" r:embed="rId3" cstate="print"/>
        <a:stretch>
          <a:fillRect/>
        </a:stretch>
      </xdr:blipFill>
      <xdr:spPr>
        <a:xfrm>
          <a:off x="3733800" y="1511300"/>
          <a:ext cx="774277" cy="942975"/>
        </a:xfrm>
        <a:prstGeom prst="rect">
          <a:avLst/>
        </a:prstGeom>
      </xdr:spPr>
    </xdr:pic>
    <xdr:clientData/>
  </xdr:oneCellAnchor>
  <xdr:oneCellAnchor>
    <xdr:from>
      <xdr:col>5</xdr:col>
      <xdr:colOff>0</xdr:colOff>
      <xdr:row>17</xdr:row>
      <xdr:rowOff>0</xdr:rowOff>
    </xdr:from>
    <xdr:ext cx="779826" cy="923924"/>
    <xdr:pic>
      <xdr:nvPicPr>
        <xdr:cNvPr id="136" name="135 Imagen" hidden="1">
          <a:extLst>
            <a:ext uri="{FF2B5EF4-FFF2-40B4-BE49-F238E27FC236}">
              <a16:creationId xmlns:a16="http://schemas.microsoft.com/office/drawing/2014/main" xmlns="" id="{00000000-0008-0000-2700-000088000000}"/>
            </a:ext>
          </a:extLst>
        </xdr:cNvPr>
        <xdr:cNvPicPr>
          <a:picLocks noChangeAspect="1"/>
        </xdr:cNvPicPr>
      </xdr:nvPicPr>
      <xdr:blipFill>
        <a:blip xmlns:r="http://schemas.openxmlformats.org/officeDocument/2006/relationships" r:embed="rId4" cstate="print"/>
        <a:stretch>
          <a:fillRect/>
        </a:stretch>
      </xdr:blipFill>
      <xdr:spPr>
        <a:xfrm>
          <a:off x="3733800" y="1511300"/>
          <a:ext cx="779826" cy="923924"/>
        </a:xfrm>
        <a:prstGeom prst="rect">
          <a:avLst/>
        </a:prstGeom>
      </xdr:spPr>
    </xdr:pic>
    <xdr:clientData/>
  </xdr:oneCellAnchor>
  <xdr:oneCellAnchor>
    <xdr:from>
      <xdr:col>5</xdr:col>
      <xdr:colOff>0</xdr:colOff>
      <xdr:row>17</xdr:row>
      <xdr:rowOff>0</xdr:rowOff>
    </xdr:from>
    <xdr:ext cx="805905" cy="752475"/>
    <xdr:pic>
      <xdr:nvPicPr>
        <xdr:cNvPr id="137" name="136 Imagen" hidden="1">
          <a:extLst>
            <a:ext uri="{FF2B5EF4-FFF2-40B4-BE49-F238E27FC236}">
              <a16:creationId xmlns:a16="http://schemas.microsoft.com/office/drawing/2014/main" xmlns="" id="{00000000-0008-0000-2700-000089000000}"/>
            </a:ext>
          </a:extLst>
        </xdr:cNvPr>
        <xdr:cNvPicPr>
          <a:picLocks noChangeAspect="1"/>
        </xdr:cNvPicPr>
      </xdr:nvPicPr>
      <xdr:blipFill>
        <a:blip xmlns:r="http://schemas.openxmlformats.org/officeDocument/2006/relationships" r:embed="rId7" cstate="print"/>
        <a:stretch>
          <a:fillRect/>
        </a:stretch>
      </xdr:blipFill>
      <xdr:spPr>
        <a:xfrm>
          <a:off x="3733800" y="1511300"/>
          <a:ext cx="805905" cy="752475"/>
        </a:xfrm>
        <a:prstGeom prst="rect">
          <a:avLst/>
        </a:prstGeom>
      </xdr:spPr>
    </xdr:pic>
    <xdr:clientData/>
  </xdr:oneCellAnchor>
  <xdr:oneCellAnchor>
    <xdr:from>
      <xdr:col>5</xdr:col>
      <xdr:colOff>0</xdr:colOff>
      <xdr:row>17</xdr:row>
      <xdr:rowOff>9525</xdr:rowOff>
    </xdr:from>
    <xdr:ext cx="767886" cy="666750"/>
    <xdr:pic>
      <xdr:nvPicPr>
        <xdr:cNvPr id="138" name="137 Imagen" hidden="1">
          <a:extLst>
            <a:ext uri="{FF2B5EF4-FFF2-40B4-BE49-F238E27FC236}">
              <a16:creationId xmlns:a16="http://schemas.microsoft.com/office/drawing/2014/main" xmlns="" id="{00000000-0008-0000-2700-00008A000000}"/>
            </a:ext>
          </a:extLst>
        </xdr:cNvPr>
        <xdr:cNvPicPr>
          <a:picLocks noChangeAspect="1"/>
        </xdr:cNvPicPr>
      </xdr:nvPicPr>
      <xdr:blipFill>
        <a:blip xmlns:r="http://schemas.openxmlformats.org/officeDocument/2006/relationships" r:embed="rId8" cstate="print"/>
        <a:stretch>
          <a:fillRect/>
        </a:stretch>
      </xdr:blipFill>
      <xdr:spPr>
        <a:xfrm>
          <a:off x="3733800" y="1520825"/>
          <a:ext cx="767886" cy="666750"/>
        </a:xfrm>
        <a:prstGeom prst="rect">
          <a:avLst/>
        </a:prstGeom>
      </xdr:spPr>
    </xdr:pic>
    <xdr:clientData/>
  </xdr:oneCellAnchor>
  <xdr:oneCellAnchor>
    <xdr:from>
      <xdr:col>5</xdr:col>
      <xdr:colOff>0</xdr:colOff>
      <xdr:row>15</xdr:row>
      <xdr:rowOff>0</xdr:rowOff>
    </xdr:from>
    <xdr:ext cx="779826" cy="923924"/>
    <xdr:pic>
      <xdr:nvPicPr>
        <xdr:cNvPr id="139" name="138 Imagen" hidden="1">
          <a:extLst>
            <a:ext uri="{FF2B5EF4-FFF2-40B4-BE49-F238E27FC236}">
              <a16:creationId xmlns:a16="http://schemas.microsoft.com/office/drawing/2014/main" xmlns="" id="{00000000-0008-0000-2700-00008B000000}"/>
            </a:ext>
          </a:extLst>
        </xdr:cNvPr>
        <xdr:cNvPicPr>
          <a:picLocks noChangeAspect="1"/>
        </xdr:cNvPicPr>
      </xdr:nvPicPr>
      <xdr:blipFill>
        <a:blip xmlns:r="http://schemas.openxmlformats.org/officeDocument/2006/relationships" r:embed="rId4" cstate="print"/>
        <a:stretch>
          <a:fillRect/>
        </a:stretch>
      </xdr:blipFill>
      <xdr:spPr>
        <a:xfrm>
          <a:off x="3733800" y="901700"/>
          <a:ext cx="779826" cy="923924"/>
        </a:xfrm>
        <a:prstGeom prst="rect">
          <a:avLst/>
        </a:prstGeom>
      </xdr:spPr>
    </xdr:pic>
    <xdr:clientData/>
  </xdr:oneCellAnchor>
  <xdr:oneCellAnchor>
    <xdr:from>
      <xdr:col>5</xdr:col>
      <xdr:colOff>0</xdr:colOff>
      <xdr:row>17</xdr:row>
      <xdr:rowOff>0</xdr:rowOff>
    </xdr:from>
    <xdr:ext cx="805905" cy="752475"/>
    <xdr:pic>
      <xdr:nvPicPr>
        <xdr:cNvPr id="140" name="139 Imagen" hidden="1">
          <a:extLst>
            <a:ext uri="{FF2B5EF4-FFF2-40B4-BE49-F238E27FC236}">
              <a16:creationId xmlns:a16="http://schemas.microsoft.com/office/drawing/2014/main" xmlns="" id="{00000000-0008-0000-2700-00008C000000}"/>
            </a:ext>
          </a:extLst>
        </xdr:cNvPr>
        <xdr:cNvPicPr>
          <a:picLocks noChangeAspect="1"/>
        </xdr:cNvPicPr>
      </xdr:nvPicPr>
      <xdr:blipFill>
        <a:blip xmlns:r="http://schemas.openxmlformats.org/officeDocument/2006/relationships" r:embed="rId7" cstate="print"/>
        <a:stretch>
          <a:fillRect/>
        </a:stretch>
      </xdr:blipFill>
      <xdr:spPr>
        <a:xfrm>
          <a:off x="3733800" y="1511300"/>
          <a:ext cx="805905" cy="752475"/>
        </a:xfrm>
        <a:prstGeom prst="rect">
          <a:avLst/>
        </a:prstGeom>
      </xdr:spPr>
    </xdr:pic>
    <xdr:clientData/>
  </xdr:oneCellAnchor>
  <xdr:oneCellAnchor>
    <xdr:from>
      <xdr:col>5</xdr:col>
      <xdr:colOff>0</xdr:colOff>
      <xdr:row>0</xdr:row>
      <xdr:rowOff>0</xdr:rowOff>
    </xdr:from>
    <xdr:ext cx="805905" cy="752475"/>
    <xdr:pic>
      <xdr:nvPicPr>
        <xdr:cNvPr id="131" name="130 Imagen" hidden="1">
          <a:extLst>
            <a:ext uri="{FF2B5EF4-FFF2-40B4-BE49-F238E27FC236}">
              <a16:creationId xmlns:a16="http://schemas.microsoft.com/office/drawing/2014/main" xmlns="" id="{00000000-0008-0000-2700-000083000000}"/>
            </a:ext>
          </a:extLst>
        </xdr:cNvPr>
        <xdr:cNvPicPr>
          <a:picLocks noChangeAspect="1"/>
        </xdr:cNvPicPr>
      </xdr:nvPicPr>
      <xdr:blipFill>
        <a:blip xmlns:r="http://schemas.openxmlformats.org/officeDocument/2006/relationships" r:embed="rId7" cstate="print"/>
        <a:stretch>
          <a:fillRect/>
        </a:stretch>
      </xdr:blipFill>
      <xdr:spPr>
        <a:xfrm>
          <a:off x="3905250" y="3714750"/>
          <a:ext cx="805905" cy="752475"/>
        </a:xfrm>
        <a:prstGeom prst="rect">
          <a:avLst/>
        </a:prstGeom>
      </xdr:spPr>
    </xdr:pic>
    <xdr:clientData/>
  </xdr:oneCellAnchor>
  <xdr:oneCellAnchor>
    <xdr:from>
      <xdr:col>17</xdr:col>
      <xdr:colOff>177800</xdr:colOff>
      <xdr:row>0</xdr:row>
      <xdr:rowOff>215900</xdr:rowOff>
    </xdr:from>
    <xdr:ext cx="1248902" cy="1210892"/>
    <xdr:pic>
      <xdr:nvPicPr>
        <xdr:cNvPr id="129" name="128 Imagen">
          <a:extLst>
            <a:ext uri="{FF2B5EF4-FFF2-40B4-BE49-F238E27FC236}">
              <a16:creationId xmlns:a16="http://schemas.microsoft.com/office/drawing/2014/main" xmlns="" id="{00000000-0008-0000-2700-000081000000}"/>
            </a:ext>
          </a:extLst>
        </xdr:cNvPr>
        <xdr:cNvPicPr>
          <a:picLocks noChangeAspect="1"/>
        </xdr:cNvPicPr>
      </xdr:nvPicPr>
      <xdr:blipFill>
        <a:blip xmlns:r="http://schemas.openxmlformats.org/officeDocument/2006/relationships" r:embed="rId13" cstate="print"/>
        <a:stretch>
          <a:fillRect/>
        </a:stretch>
      </xdr:blipFill>
      <xdr:spPr>
        <a:xfrm>
          <a:off x="13563600" y="215900"/>
          <a:ext cx="1248902" cy="1210892"/>
        </a:xfrm>
        <a:prstGeom prst="rect">
          <a:avLst/>
        </a:prstGeom>
      </xdr:spPr>
    </xdr:pic>
    <xdr:clientData/>
  </xdr:oneCellAnchor>
  <xdr:oneCellAnchor>
    <xdr:from>
      <xdr:col>5</xdr:col>
      <xdr:colOff>0</xdr:colOff>
      <xdr:row>0</xdr:row>
      <xdr:rowOff>9525</xdr:rowOff>
    </xdr:from>
    <xdr:ext cx="767886" cy="666750"/>
    <xdr:pic>
      <xdr:nvPicPr>
        <xdr:cNvPr id="141" name="140 Imagen" hidden="1">
          <a:extLst>
            <a:ext uri="{FF2B5EF4-FFF2-40B4-BE49-F238E27FC236}">
              <a16:creationId xmlns:a16="http://schemas.microsoft.com/office/drawing/2014/main" xmlns="" id="{00000000-0008-0000-2700-00008D000000}"/>
            </a:ext>
          </a:extLst>
        </xdr:cNvPr>
        <xdr:cNvPicPr>
          <a:picLocks noChangeAspect="1"/>
        </xdr:cNvPicPr>
      </xdr:nvPicPr>
      <xdr:blipFill>
        <a:blip xmlns:r="http://schemas.openxmlformats.org/officeDocument/2006/relationships" r:embed="rId8" cstate="print"/>
        <a:stretch>
          <a:fillRect/>
        </a:stretch>
      </xdr:blipFill>
      <xdr:spPr>
        <a:xfrm>
          <a:off x="3905250" y="3724275"/>
          <a:ext cx="767886" cy="666750"/>
        </a:xfrm>
        <a:prstGeom prst="rect">
          <a:avLst/>
        </a:prstGeom>
      </xdr:spPr>
    </xdr:pic>
    <xdr:clientData/>
  </xdr:oneCellAnchor>
  <xdr:oneCellAnchor>
    <xdr:from>
      <xdr:col>2</xdr:col>
      <xdr:colOff>76200</xdr:colOff>
      <xdr:row>0</xdr:row>
      <xdr:rowOff>161925</xdr:rowOff>
    </xdr:from>
    <xdr:ext cx="778572" cy="752475"/>
    <xdr:pic>
      <xdr:nvPicPr>
        <xdr:cNvPr id="142" name="141 Imagen" hidden="1">
          <a:extLst>
            <a:ext uri="{FF2B5EF4-FFF2-40B4-BE49-F238E27FC236}">
              <a16:creationId xmlns:a16="http://schemas.microsoft.com/office/drawing/2014/main" xmlns="" id="{00000000-0008-0000-2700-00008E000000}"/>
            </a:ext>
          </a:extLst>
        </xdr:cNvPr>
        <xdr:cNvPicPr>
          <a:picLocks noChangeAspect="1"/>
        </xdr:cNvPicPr>
      </xdr:nvPicPr>
      <xdr:blipFill>
        <a:blip xmlns:r="http://schemas.openxmlformats.org/officeDocument/2006/relationships" r:embed="rId5" cstate="print"/>
        <a:stretch>
          <a:fillRect/>
        </a:stretch>
      </xdr:blipFill>
      <xdr:spPr>
        <a:xfrm>
          <a:off x="1638300" y="3876675"/>
          <a:ext cx="778572" cy="752475"/>
        </a:xfrm>
        <a:prstGeom prst="rect">
          <a:avLst/>
        </a:prstGeom>
      </xdr:spPr>
    </xdr:pic>
    <xdr:clientData/>
  </xdr:oneCellAnchor>
  <xdr:oneCellAnchor>
    <xdr:from>
      <xdr:col>3</xdr:col>
      <xdr:colOff>142876</xdr:colOff>
      <xdr:row>0</xdr:row>
      <xdr:rowOff>171449</xdr:rowOff>
    </xdr:from>
    <xdr:ext cx="877302" cy="714375"/>
    <xdr:pic>
      <xdr:nvPicPr>
        <xdr:cNvPr id="143" name="142 Imagen" hidden="1">
          <a:extLst>
            <a:ext uri="{FF2B5EF4-FFF2-40B4-BE49-F238E27FC236}">
              <a16:creationId xmlns:a16="http://schemas.microsoft.com/office/drawing/2014/main" xmlns="" id="{00000000-0008-0000-2700-00008F000000}"/>
            </a:ext>
          </a:extLst>
        </xdr:cNvPr>
        <xdr:cNvPicPr>
          <a:picLocks noChangeAspect="1"/>
        </xdr:cNvPicPr>
      </xdr:nvPicPr>
      <xdr:blipFill>
        <a:blip xmlns:r="http://schemas.openxmlformats.org/officeDocument/2006/relationships" r:embed="rId6" cstate="print"/>
        <a:stretch>
          <a:fillRect/>
        </a:stretch>
      </xdr:blipFill>
      <xdr:spPr>
        <a:xfrm>
          <a:off x="2486026" y="3886199"/>
          <a:ext cx="877302" cy="714375"/>
        </a:xfrm>
        <a:prstGeom prst="rect">
          <a:avLst/>
        </a:prstGeom>
      </xdr:spPr>
    </xdr:pic>
    <xdr:clientData/>
  </xdr:oneCellAnchor>
  <xdr:oneCellAnchor>
    <xdr:from>
      <xdr:col>5</xdr:col>
      <xdr:colOff>0</xdr:colOff>
      <xdr:row>0</xdr:row>
      <xdr:rowOff>0</xdr:rowOff>
    </xdr:from>
    <xdr:ext cx="805905" cy="752475"/>
    <xdr:pic>
      <xdr:nvPicPr>
        <xdr:cNvPr id="144" name="143 Imagen" hidden="1">
          <a:extLst>
            <a:ext uri="{FF2B5EF4-FFF2-40B4-BE49-F238E27FC236}">
              <a16:creationId xmlns:a16="http://schemas.microsoft.com/office/drawing/2014/main" xmlns="" id="{00000000-0008-0000-2700-000090000000}"/>
            </a:ext>
          </a:extLst>
        </xdr:cNvPr>
        <xdr:cNvPicPr>
          <a:picLocks noChangeAspect="1"/>
        </xdr:cNvPicPr>
      </xdr:nvPicPr>
      <xdr:blipFill>
        <a:blip xmlns:r="http://schemas.openxmlformats.org/officeDocument/2006/relationships" r:embed="rId7" cstate="print"/>
        <a:stretch>
          <a:fillRect/>
        </a:stretch>
      </xdr:blipFill>
      <xdr:spPr>
        <a:xfrm>
          <a:off x="3905250" y="3714750"/>
          <a:ext cx="805905" cy="752475"/>
        </a:xfrm>
        <a:prstGeom prst="rect">
          <a:avLst/>
        </a:prstGeom>
      </xdr:spPr>
    </xdr:pic>
    <xdr:clientData/>
  </xdr:oneCellAnchor>
  <xdr:twoCellAnchor>
    <xdr:from>
      <xdr:col>12</xdr:col>
      <xdr:colOff>590550</xdr:colOff>
      <xdr:row>0</xdr:row>
      <xdr:rowOff>57150</xdr:rowOff>
    </xdr:from>
    <xdr:to>
      <xdr:col>17</xdr:col>
      <xdr:colOff>180975</xdr:colOff>
      <xdr:row>0</xdr:row>
      <xdr:rowOff>352425</xdr:rowOff>
    </xdr:to>
    <xdr:sp macro="" textlink="">
      <xdr:nvSpPr>
        <xdr:cNvPr id="109" name="CuadroTexto 108">
          <a:extLst>
            <a:ext uri="{FF2B5EF4-FFF2-40B4-BE49-F238E27FC236}">
              <a16:creationId xmlns:a16="http://schemas.microsoft.com/office/drawing/2014/main" xmlns="" id="{E6B01662-83F8-4763-AA27-9AFAA7EEE415}"/>
            </a:ext>
          </a:extLst>
        </xdr:cNvPr>
        <xdr:cNvSpPr txBox="1"/>
      </xdr:nvSpPr>
      <xdr:spPr>
        <a:xfrm>
          <a:off x="9963150" y="57150"/>
          <a:ext cx="3495675" cy="295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b="1"/>
            <a:t>CERTIFICATES: EN 179 / EN 1125 / EN 1634 / EN 14846</a:t>
          </a:r>
        </a:p>
      </xdr:txBody>
    </xdr:sp>
    <xdr:clientData/>
  </xdr:twoCellAnchor>
  <xdr:twoCellAnchor editAs="oneCell">
    <xdr:from>
      <xdr:col>0</xdr:col>
      <xdr:colOff>0</xdr:colOff>
      <xdr:row>0</xdr:row>
      <xdr:rowOff>0</xdr:rowOff>
    </xdr:from>
    <xdr:to>
      <xdr:col>3</xdr:col>
      <xdr:colOff>596900</xdr:colOff>
      <xdr:row>1</xdr:row>
      <xdr:rowOff>63843</xdr:rowOff>
    </xdr:to>
    <xdr:pic>
      <xdr:nvPicPr>
        <xdr:cNvPr id="146" name="Imagen 145">
          <a:extLst>
            <a:ext uri="{FF2B5EF4-FFF2-40B4-BE49-F238E27FC236}">
              <a16:creationId xmlns:a16="http://schemas.microsoft.com/office/drawing/2014/main" xmlns="" id="{58D6332E-6DA9-4EED-8A38-91968A33312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oneCellAnchor>
    <xdr:from>
      <xdr:col>0</xdr:col>
      <xdr:colOff>28575</xdr:colOff>
      <xdr:row>31</xdr:row>
      <xdr:rowOff>9525</xdr:rowOff>
    </xdr:from>
    <xdr:ext cx="776506" cy="1057275"/>
    <xdr:pic>
      <xdr:nvPicPr>
        <xdr:cNvPr id="3" name="2 Imagen" hidden="1">
          <a:extLst>
            <a:ext uri="{FF2B5EF4-FFF2-40B4-BE49-F238E27FC236}">
              <a16:creationId xmlns:a16="http://schemas.microsoft.com/office/drawing/2014/main" xmlns="" id="{00000000-0008-0000-28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0</xdr:col>
      <xdr:colOff>9525</xdr:colOff>
      <xdr:row>30</xdr:row>
      <xdr:rowOff>0</xdr:rowOff>
    </xdr:from>
    <xdr:ext cx="774277" cy="942975"/>
    <xdr:pic>
      <xdr:nvPicPr>
        <xdr:cNvPr id="4" name="3 Imagen" hidden="1">
          <a:extLst>
            <a:ext uri="{FF2B5EF4-FFF2-40B4-BE49-F238E27FC236}">
              <a16:creationId xmlns:a16="http://schemas.microsoft.com/office/drawing/2014/main" xmlns="" id="{00000000-0008-0000-28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5</xdr:col>
      <xdr:colOff>19050</xdr:colOff>
      <xdr:row>5</xdr:row>
      <xdr:rowOff>1</xdr:rowOff>
    </xdr:from>
    <xdr:ext cx="779826" cy="923924"/>
    <xdr:pic>
      <xdr:nvPicPr>
        <xdr:cNvPr id="5" name="4 Imagen" hidden="1">
          <a:extLst>
            <a:ext uri="{FF2B5EF4-FFF2-40B4-BE49-F238E27FC236}">
              <a16:creationId xmlns:a16="http://schemas.microsoft.com/office/drawing/2014/main" xmlns="" id="{00000000-0008-0000-28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0</xdr:col>
      <xdr:colOff>76200</xdr:colOff>
      <xdr:row>30</xdr:row>
      <xdr:rowOff>161925</xdr:rowOff>
    </xdr:from>
    <xdr:ext cx="778572" cy="752475"/>
    <xdr:pic>
      <xdr:nvPicPr>
        <xdr:cNvPr id="6" name="5 Imagen" hidden="1">
          <a:extLst>
            <a:ext uri="{FF2B5EF4-FFF2-40B4-BE49-F238E27FC236}">
              <a16:creationId xmlns:a16="http://schemas.microsoft.com/office/drawing/2014/main" xmlns="" id="{00000000-0008-0000-28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0</xdr:col>
      <xdr:colOff>142876</xdr:colOff>
      <xdr:row>30</xdr:row>
      <xdr:rowOff>171449</xdr:rowOff>
    </xdr:from>
    <xdr:ext cx="877302" cy="714375"/>
    <xdr:pic>
      <xdr:nvPicPr>
        <xdr:cNvPr id="7" name="6 Imagen" hidden="1">
          <a:extLst>
            <a:ext uri="{FF2B5EF4-FFF2-40B4-BE49-F238E27FC236}">
              <a16:creationId xmlns:a16="http://schemas.microsoft.com/office/drawing/2014/main" xmlns="" id="{00000000-0008-0000-28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0</xdr:col>
      <xdr:colOff>238125</xdr:colOff>
      <xdr:row>30</xdr:row>
      <xdr:rowOff>0</xdr:rowOff>
    </xdr:from>
    <xdr:ext cx="805905" cy="752475"/>
    <xdr:pic>
      <xdr:nvPicPr>
        <xdr:cNvPr id="8" name="7 Imagen" hidden="1">
          <a:extLst>
            <a:ext uri="{FF2B5EF4-FFF2-40B4-BE49-F238E27FC236}">
              <a16:creationId xmlns:a16="http://schemas.microsoft.com/office/drawing/2014/main" xmlns="" id="{00000000-0008-0000-28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5</xdr:row>
      <xdr:rowOff>9525</xdr:rowOff>
    </xdr:from>
    <xdr:ext cx="767886" cy="666750"/>
    <xdr:pic>
      <xdr:nvPicPr>
        <xdr:cNvPr id="9" name="8 Imagen" hidden="1">
          <a:extLst>
            <a:ext uri="{FF2B5EF4-FFF2-40B4-BE49-F238E27FC236}">
              <a16:creationId xmlns:a16="http://schemas.microsoft.com/office/drawing/2014/main" xmlns="" id="{00000000-0008-0000-28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5</xdr:col>
      <xdr:colOff>28575</xdr:colOff>
      <xdr:row>5</xdr:row>
      <xdr:rowOff>9525</xdr:rowOff>
    </xdr:from>
    <xdr:ext cx="776506" cy="1057275"/>
    <xdr:pic>
      <xdr:nvPicPr>
        <xdr:cNvPr id="10" name="9 Imagen" hidden="1">
          <a:extLst>
            <a:ext uri="{FF2B5EF4-FFF2-40B4-BE49-F238E27FC236}">
              <a16:creationId xmlns:a16="http://schemas.microsoft.com/office/drawing/2014/main" xmlns="" id="{00000000-0008-0000-28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5</xdr:col>
      <xdr:colOff>9525</xdr:colOff>
      <xdr:row>4</xdr:row>
      <xdr:rowOff>0</xdr:rowOff>
    </xdr:from>
    <xdr:ext cx="774277" cy="942975"/>
    <xdr:pic>
      <xdr:nvPicPr>
        <xdr:cNvPr id="11" name="10 Imagen" hidden="1">
          <a:extLst>
            <a:ext uri="{FF2B5EF4-FFF2-40B4-BE49-F238E27FC236}">
              <a16:creationId xmlns:a16="http://schemas.microsoft.com/office/drawing/2014/main" xmlns="" id="{00000000-0008-0000-28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5</xdr:col>
      <xdr:colOff>238125</xdr:colOff>
      <xdr:row>4</xdr:row>
      <xdr:rowOff>0</xdr:rowOff>
    </xdr:from>
    <xdr:ext cx="805905" cy="752475"/>
    <xdr:pic>
      <xdr:nvPicPr>
        <xdr:cNvPr id="12" name="11 Imagen" hidden="1">
          <a:extLst>
            <a:ext uri="{FF2B5EF4-FFF2-40B4-BE49-F238E27FC236}">
              <a16:creationId xmlns:a16="http://schemas.microsoft.com/office/drawing/2014/main" xmlns="" id="{00000000-0008-0000-28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0</xdr:col>
      <xdr:colOff>76200</xdr:colOff>
      <xdr:row>31</xdr:row>
      <xdr:rowOff>0</xdr:rowOff>
    </xdr:from>
    <xdr:ext cx="778572" cy="752475"/>
    <xdr:pic>
      <xdr:nvPicPr>
        <xdr:cNvPr id="13" name="12 Imagen" hidden="1">
          <a:extLst>
            <a:ext uri="{FF2B5EF4-FFF2-40B4-BE49-F238E27FC236}">
              <a16:creationId xmlns:a16="http://schemas.microsoft.com/office/drawing/2014/main" xmlns="" id="{00000000-0008-0000-28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0</xdr:col>
      <xdr:colOff>238125</xdr:colOff>
      <xdr:row>31</xdr:row>
      <xdr:rowOff>0</xdr:rowOff>
    </xdr:from>
    <xdr:ext cx="805905" cy="752475"/>
    <xdr:pic>
      <xdr:nvPicPr>
        <xdr:cNvPr id="14" name="13 Imagen" hidden="1">
          <a:extLst>
            <a:ext uri="{FF2B5EF4-FFF2-40B4-BE49-F238E27FC236}">
              <a16:creationId xmlns:a16="http://schemas.microsoft.com/office/drawing/2014/main" xmlns="" id="{00000000-0008-0000-28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5</xdr:col>
      <xdr:colOff>238125</xdr:colOff>
      <xdr:row>5</xdr:row>
      <xdr:rowOff>0</xdr:rowOff>
    </xdr:from>
    <xdr:ext cx="805905" cy="752475"/>
    <xdr:pic>
      <xdr:nvPicPr>
        <xdr:cNvPr id="15" name="14 Imagen" hidden="1">
          <a:extLst>
            <a:ext uri="{FF2B5EF4-FFF2-40B4-BE49-F238E27FC236}">
              <a16:creationId xmlns:a16="http://schemas.microsoft.com/office/drawing/2014/main" xmlns="" id="{00000000-0008-0000-28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0</xdr:col>
      <xdr:colOff>238125</xdr:colOff>
      <xdr:row>31</xdr:row>
      <xdr:rowOff>0</xdr:rowOff>
    </xdr:from>
    <xdr:ext cx="805905" cy="752475"/>
    <xdr:pic>
      <xdr:nvPicPr>
        <xdr:cNvPr id="16" name="15 Imagen" hidden="1">
          <a:extLst>
            <a:ext uri="{FF2B5EF4-FFF2-40B4-BE49-F238E27FC236}">
              <a16:creationId xmlns:a16="http://schemas.microsoft.com/office/drawing/2014/main" xmlns="" id="{00000000-0008-0000-28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5</xdr:col>
      <xdr:colOff>76200</xdr:colOff>
      <xdr:row>5</xdr:row>
      <xdr:rowOff>0</xdr:rowOff>
    </xdr:from>
    <xdr:ext cx="778572" cy="752475"/>
    <xdr:pic>
      <xdr:nvPicPr>
        <xdr:cNvPr id="17" name="16 Imagen" hidden="1">
          <a:extLst>
            <a:ext uri="{FF2B5EF4-FFF2-40B4-BE49-F238E27FC236}">
              <a16:creationId xmlns:a16="http://schemas.microsoft.com/office/drawing/2014/main" xmlns="" id="{00000000-0008-0000-28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5</xdr:col>
      <xdr:colOff>238125</xdr:colOff>
      <xdr:row>5</xdr:row>
      <xdr:rowOff>0</xdr:rowOff>
    </xdr:from>
    <xdr:ext cx="805905" cy="752475"/>
    <xdr:pic>
      <xdr:nvPicPr>
        <xdr:cNvPr id="18" name="17 Imagen" hidden="1">
          <a:extLst>
            <a:ext uri="{FF2B5EF4-FFF2-40B4-BE49-F238E27FC236}">
              <a16:creationId xmlns:a16="http://schemas.microsoft.com/office/drawing/2014/main" xmlns="" id="{00000000-0008-0000-28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5</xdr:col>
      <xdr:colOff>238125</xdr:colOff>
      <xdr:row>5</xdr:row>
      <xdr:rowOff>0</xdr:rowOff>
    </xdr:from>
    <xdr:ext cx="805905" cy="752475"/>
    <xdr:pic>
      <xdr:nvPicPr>
        <xdr:cNvPr id="19" name="18 Imagen" hidden="1">
          <a:extLst>
            <a:ext uri="{FF2B5EF4-FFF2-40B4-BE49-F238E27FC236}">
              <a16:creationId xmlns:a16="http://schemas.microsoft.com/office/drawing/2014/main" xmlns="" id="{00000000-0008-0000-28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3</xdr:col>
      <xdr:colOff>28575</xdr:colOff>
      <xdr:row>5</xdr:row>
      <xdr:rowOff>9525</xdr:rowOff>
    </xdr:from>
    <xdr:ext cx="776506" cy="1057275"/>
    <xdr:pic>
      <xdr:nvPicPr>
        <xdr:cNvPr id="20" name="19 Imagen" hidden="1">
          <a:extLst>
            <a:ext uri="{FF2B5EF4-FFF2-40B4-BE49-F238E27FC236}">
              <a16:creationId xmlns:a16="http://schemas.microsoft.com/office/drawing/2014/main" xmlns="" id="{00000000-0008-0000-28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0</xdr:col>
      <xdr:colOff>9525</xdr:colOff>
      <xdr:row>29</xdr:row>
      <xdr:rowOff>0</xdr:rowOff>
    </xdr:from>
    <xdr:ext cx="774277" cy="942975"/>
    <xdr:pic>
      <xdr:nvPicPr>
        <xdr:cNvPr id="21" name="20 Imagen" hidden="1">
          <a:extLst>
            <a:ext uri="{FF2B5EF4-FFF2-40B4-BE49-F238E27FC236}">
              <a16:creationId xmlns:a16="http://schemas.microsoft.com/office/drawing/2014/main" xmlns="" id="{00000000-0008-0000-28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5</xdr:col>
      <xdr:colOff>0</xdr:colOff>
      <xdr:row>3</xdr:row>
      <xdr:rowOff>0</xdr:rowOff>
    </xdr:from>
    <xdr:ext cx="779826" cy="923924"/>
    <xdr:pic>
      <xdr:nvPicPr>
        <xdr:cNvPr id="22" name="21 Imagen" hidden="1">
          <a:extLst>
            <a:ext uri="{FF2B5EF4-FFF2-40B4-BE49-F238E27FC236}">
              <a16:creationId xmlns:a16="http://schemas.microsoft.com/office/drawing/2014/main" xmlns="" id="{00000000-0008-0000-28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1</xdr:col>
      <xdr:colOff>76200</xdr:colOff>
      <xdr:row>19</xdr:row>
      <xdr:rowOff>0</xdr:rowOff>
    </xdr:from>
    <xdr:ext cx="778572" cy="752475"/>
    <xdr:pic>
      <xdr:nvPicPr>
        <xdr:cNvPr id="23" name="22 Imagen" hidden="1">
          <a:extLst>
            <a:ext uri="{FF2B5EF4-FFF2-40B4-BE49-F238E27FC236}">
              <a16:creationId xmlns:a16="http://schemas.microsoft.com/office/drawing/2014/main" xmlns="" id="{00000000-0008-0000-28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3</xdr:col>
      <xdr:colOff>142876</xdr:colOff>
      <xdr:row>19</xdr:row>
      <xdr:rowOff>0</xdr:rowOff>
    </xdr:from>
    <xdr:ext cx="877302" cy="714375"/>
    <xdr:pic>
      <xdr:nvPicPr>
        <xdr:cNvPr id="24" name="23 Imagen" hidden="1">
          <a:extLst>
            <a:ext uri="{FF2B5EF4-FFF2-40B4-BE49-F238E27FC236}">
              <a16:creationId xmlns:a16="http://schemas.microsoft.com/office/drawing/2014/main" xmlns="" id="{00000000-0008-0000-28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0</xdr:col>
      <xdr:colOff>238125</xdr:colOff>
      <xdr:row>29</xdr:row>
      <xdr:rowOff>0</xdr:rowOff>
    </xdr:from>
    <xdr:ext cx="805905" cy="752475"/>
    <xdr:pic>
      <xdr:nvPicPr>
        <xdr:cNvPr id="25" name="24 Imagen" hidden="1">
          <a:extLst>
            <a:ext uri="{FF2B5EF4-FFF2-40B4-BE49-F238E27FC236}">
              <a16:creationId xmlns:a16="http://schemas.microsoft.com/office/drawing/2014/main" xmlns="" id="{00000000-0008-0000-28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0</xdr:col>
      <xdr:colOff>0</xdr:colOff>
      <xdr:row>29</xdr:row>
      <xdr:rowOff>9525</xdr:rowOff>
    </xdr:from>
    <xdr:ext cx="767886" cy="666750"/>
    <xdr:pic>
      <xdr:nvPicPr>
        <xdr:cNvPr id="26" name="25 Imagen" hidden="1">
          <a:extLst>
            <a:ext uri="{FF2B5EF4-FFF2-40B4-BE49-F238E27FC236}">
              <a16:creationId xmlns:a16="http://schemas.microsoft.com/office/drawing/2014/main" xmlns="" id="{00000000-0008-0000-28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4</xdr:col>
      <xdr:colOff>9525</xdr:colOff>
      <xdr:row>6</xdr:row>
      <xdr:rowOff>0</xdr:rowOff>
    </xdr:from>
    <xdr:ext cx="774277" cy="942975"/>
    <xdr:pic>
      <xdr:nvPicPr>
        <xdr:cNvPr id="27" name="26 Imagen" hidden="1">
          <a:extLst>
            <a:ext uri="{FF2B5EF4-FFF2-40B4-BE49-F238E27FC236}">
              <a16:creationId xmlns:a16="http://schemas.microsoft.com/office/drawing/2014/main" xmlns="" id="{00000000-0008-0000-28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5</xdr:col>
      <xdr:colOff>0</xdr:colOff>
      <xdr:row>1</xdr:row>
      <xdr:rowOff>0</xdr:rowOff>
    </xdr:from>
    <xdr:ext cx="779826" cy="923924"/>
    <xdr:pic>
      <xdr:nvPicPr>
        <xdr:cNvPr id="28" name="27 Imagen" hidden="1">
          <a:extLst>
            <a:ext uri="{FF2B5EF4-FFF2-40B4-BE49-F238E27FC236}">
              <a16:creationId xmlns:a16="http://schemas.microsoft.com/office/drawing/2014/main" xmlns="" id="{00000000-0008-0000-28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0</xdr:col>
      <xdr:colOff>76200</xdr:colOff>
      <xdr:row>29</xdr:row>
      <xdr:rowOff>161925</xdr:rowOff>
    </xdr:from>
    <xdr:ext cx="778572" cy="752475"/>
    <xdr:pic>
      <xdr:nvPicPr>
        <xdr:cNvPr id="29" name="28 Imagen" hidden="1">
          <a:extLst>
            <a:ext uri="{FF2B5EF4-FFF2-40B4-BE49-F238E27FC236}">
              <a16:creationId xmlns:a16="http://schemas.microsoft.com/office/drawing/2014/main" xmlns="" id="{00000000-0008-0000-28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0</xdr:col>
      <xdr:colOff>142876</xdr:colOff>
      <xdr:row>29</xdr:row>
      <xdr:rowOff>171449</xdr:rowOff>
    </xdr:from>
    <xdr:ext cx="877302" cy="714375"/>
    <xdr:pic>
      <xdr:nvPicPr>
        <xdr:cNvPr id="30" name="29 Imagen" hidden="1">
          <a:extLst>
            <a:ext uri="{FF2B5EF4-FFF2-40B4-BE49-F238E27FC236}">
              <a16:creationId xmlns:a16="http://schemas.microsoft.com/office/drawing/2014/main" xmlns="" id="{00000000-0008-0000-28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0</xdr:col>
      <xdr:colOff>238125</xdr:colOff>
      <xdr:row>29</xdr:row>
      <xdr:rowOff>0</xdr:rowOff>
    </xdr:from>
    <xdr:ext cx="805905" cy="752475"/>
    <xdr:pic>
      <xdr:nvPicPr>
        <xdr:cNvPr id="31" name="30 Imagen" hidden="1">
          <a:extLst>
            <a:ext uri="{FF2B5EF4-FFF2-40B4-BE49-F238E27FC236}">
              <a16:creationId xmlns:a16="http://schemas.microsoft.com/office/drawing/2014/main" xmlns="" id="{00000000-0008-0000-28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0</xdr:col>
      <xdr:colOff>0</xdr:colOff>
      <xdr:row>32</xdr:row>
      <xdr:rowOff>9525</xdr:rowOff>
    </xdr:from>
    <xdr:ext cx="767886" cy="666750"/>
    <xdr:pic>
      <xdr:nvPicPr>
        <xdr:cNvPr id="32" name="31 Imagen" hidden="1">
          <a:extLst>
            <a:ext uri="{FF2B5EF4-FFF2-40B4-BE49-F238E27FC236}">
              <a16:creationId xmlns:a16="http://schemas.microsoft.com/office/drawing/2014/main" xmlns="" id="{00000000-0008-0000-28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0</xdr:col>
      <xdr:colOff>9525</xdr:colOff>
      <xdr:row>30</xdr:row>
      <xdr:rowOff>0</xdr:rowOff>
    </xdr:from>
    <xdr:ext cx="774277" cy="942975"/>
    <xdr:pic>
      <xdr:nvPicPr>
        <xdr:cNvPr id="33" name="32 Imagen" hidden="1">
          <a:extLst>
            <a:ext uri="{FF2B5EF4-FFF2-40B4-BE49-F238E27FC236}">
              <a16:creationId xmlns:a16="http://schemas.microsoft.com/office/drawing/2014/main" xmlns="" id="{00000000-0008-0000-28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0</xdr:col>
      <xdr:colOff>238125</xdr:colOff>
      <xdr:row>30</xdr:row>
      <xdr:rowOff>0</xdr:rowOff>
    </xdr:from>
    <xdr:ext cx="805905" cy="752475"/>
    <xdr:pic>
      <xdr:nvPicPr>
        <xdr:cNvPr id="34" name="33 Imagen" hidden="1">
          <a:extLst>
            <a:ext uri="{FF2B5EF4-FFF2-40B4-BE49-F238E27FC236}">
              <a16:creationId xmlns:a16="http://schemas.microsoft.com/office/drawing/2014/main" xmlns="" id="{00000000-0008-0000-28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17</xdr:row>
      <xdr:rowOff>0</xdr:rowOff>
    </xdr:from>
    <xdr:ext cx="774277" cy="942975"/>
    <xdr:pic>
      <xdr:nvPicPr>
        <xdr:cNvPr id="35" name="34 Imagen" hidden="1">
          <a:extLst>
            <a:ext uri="{FF2B5EF4-FFF2-40B4-BE49-F238E27FC236}">
              <a16:creationId xmlns:a16="http://schemas.microsoft.com/office/drawing/2014/main" xmlns="" id="{00000000-0008-0000-28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36" name="35 Imagen" hidden="1">
          <a:extLst>
            <a:ext uri="{FF2B5EF4-FFF2-40B4-BE49-F238E27FC236}">
              <a16:creationId xmlns:a16="http://schemas.microsoft.com/office/drawing/2014/main" xmlns="" id="{00000000-0008-0000-28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0</xdr:col>
      <xdr:colOff>238125</xdr:colOff>
      <xdr:row>30</xdr:row>
      <xdr:rowOff>0</xdr:rowOff>
    </xdr:from>
    <xdr:ext cx="805905" cy="752475"/>
    <xdr:pic>
      <xdr:nvPicPr>
        <xdr:cNvPr id="37" name="36 Imagen" hidden="1">
          <a:extLst>
            <a:ext uri="{FF2B5EF4-FFF2-40B4-BE49-F238E27FC236}">
              <a16:creationId xmlns:a16="http://schemas.microsoft.com/office/drawing/2014/main" xmlns="" id="{00000000-0008-0000-28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6</xdr:row>
      <xdr:rowOff>161925</xdr:rowOff>
    </xdr:from>
    <xdr:ext cx="778572" cy="752475"/>
    <xdr:pic>
      <xdr:nvPicPr>
        <xdr:cNvPr id="38" name="37 Imagen" hidden="1">
          <a:extLst>
            <a:ext uri="{FF2B5EF4-FFF2-40B4-BE49-F238E27FC236}">
              <a16:creationId xmlns:a16="http://schemas.microsoft.com/office/drawing/2014/main" xmlns="" id="{00000000-0008-0000-28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5</xdr:col>
      <xdr:colOff>0</xdr:colOff>
      <xdr:row>17</xdr:row>
      <xdr:rowOff>0</xdr:rowOff>
    </xdr:from>
    <xdr:ext cx="774277" cy="942975"/>
    <xdr:pic>
      <xdr:nvPicPr>
        <xdr:cNvPr id="39" name="38 Imagen" hidden="1">
          <a:extLst>
            <a:ext uri="{FF2B5EF4-FFF2-40B4-BE49-F238E27FC236}">
              <a16:creationId xmlns:a16="http://schemas.microsoft.com/office/drawing/2014/main" xmlns="" id="{00000000-0008-0000-28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40" name="39 Imagen" hidden="1">
          <a:extLst>
            <a:ext uri="{FF2B5EF4-FFF2-40B4-BE49-F238E27FC236}">
              <a16:creationId xmlns:a16="http://schemas.microsoft.com/office/drawing/2014/main" xmlns="" id="{00000000-0008-0000-28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17</xdr:row>
      <xdr:rowOff>0</xdr:rowOff>
    </xdr:from>
    <xdr:ext cx="805905" cy="752475"/>
    <xdr:pic>
      <xdr:nvPicPr>
        <xdr:cNvPr id="41" name="40 Imagen" hidden="1">
          <a:extLst>
            <a:ext uri="{FF2B5EF4-FFF2-40B4-BE49-F238E27FC236}">
              <a16:creationId xmlns:a16="http://schemas.microsoft.com/office/drawing/2014/main" xmlns="" id="{00000000-0008-0000-28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0</xdr:col>
      <xdr:colOff>9525</xdr:colOff>
      <xdr:row>30</xdr:row>
      <xdr:rowOff>0</xdr:rowOff>
    </xdr:from>
    <xdr:ext cx="774277" cy="942975"/>
    <xdr:pic>
      <xdr:nvPicPr>
        <xdr:cNvPr id="42" name="41 Imagen" hidden="1">
          <a:extLst>
            <a:ext uri="{FF2B5EF4-FFF2-40B4-BE49-F238E27FC236}">
              <a16:creationId xmlns:a16="http://schemas.microsoft.com/office/drawing/2014/main" xmlns="" id="{00000000-0008-0000-28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0</xdr:col>
      <xdr:colOff>238125</xdr:colOff>
      <xdr:row>30</xdr:row>
      <xdr:rowOff>0</xdr:rowOff>
    </xdr:from>
    <xdr:ext cx="805905" cy="752475"/>
    <xdr:pic>
      <xdr:nvPicPr>
        <xdr:cNvPr id="43" name="42 Imagen" hidden="1">
          <a:extLst>
            <a:ext uri="{FF2B5EF4-FFF2-40B4-BE49-F238E27FC236}">
              <a16:creationId xmlns:a16="http://schemas.microsoft.com/office/drawing/2014/main" xmlns="" id="{00000000-0008-0000-28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17</xdr:row>
      <xdr:rowOff>0</xdr:rowOff>
    </xdr:from>
    <xdr:ext cx="774277" cy="942975"/>
    <xdr:pic>
      <xdr:nvPicPr>
        <xdr:cNvPr id="44" name="43 Imagen" hidden="1">
          <a:extLst>
            <a:ext uri="{FF2B5EF4-FFF2-40B4-BE49-F238E27FC236}">
              <a16:creationId xmlns:a16="http://schemas.microsoft.com/office/drawing/2014/main" xmlns="" id="{00000000-0008-0000-28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45" name="44 Imagen" hidden="1">
          <a:extLst>
            <a:ext uri="{FF2B5EF4-FFF2-40B4-BE49-F238E27FC236}">
              <a16:creationId xmlns:a16="http://schemas.microsoft.com/office/drawing/2014/main" xmlns="" id="{00000000-0008-0000-28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18</xdr:row>
      <xdr:rowOff>1</xdr:rowOff>
    </xdr:from>
    <xdr:ext cx="779826" cy="923924"/>
    <xdr:pic>
      <xdr:nvPicPr>
        <xdr:cNvPr id="46" name="45 Imagen" hidden="1">
          <a:extLst>
            <a:ext uri="{FF2B5EF4-FFF2-40B4-BE49-F238E27FC236}">
              <a16:creationId xmlns:a16="http://schemas.microsoft.com/office/drawing/2014/main" xmlns="" id="{00000000-0008-0000-28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0</xdr:col>
      <xdr:colOff>238125</xdr:colOff>
      <xdr:row>31</xdr:row>
      <xdr:rowOff>0</xdr:rowOff>
    </xdr:from>
    <xdr:ext cx="805905" cy="752475"/>
    <xdr:pic>
      <xdr:nvPicPr>
        <xdr:cNvPr id="47" name="46 Imagen" hidden="1">
          <a:extLst>
            <a:ext uri="{FF2B5EF4-FFF2-40B4-BE49-F238E27FC236}">
              <a16:creationId xmlns:a16="http://schemas.microsoft.com/office/drawing/2014/main" xmlns="" id="{00000000-0008-0000-28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0</xdr:col>
      <xdr:colOff>0</xdr:colOff>
      <xdr:row>31</xdr:row>
      <xdr:rowOff>9525</xdr:rowOff>
    </xdr:from>
    <xdr:ext cx="767886" cy="666750"/>
    <xdr:pic>
      <xdr:nvPicPr>
        <xdr:cNvPr id="48" name="47 Imagen" hidden="1">
          <a:extLst>
            <a:ext uri="{FF2B5EF4-FFF2-40B4-BE49-F238E27FC236}">
              <a16:creationId xmlns:a16="http://schemas.microsoft.com/office/drawing/2014/main" xmlns="" id="{00000000-0008-0000-28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1</xdr:col>
      <xdr:colOff>76200</xdr:colOff>
      <xdr:row>19</xdr:row>
      <xdr:rowOff>0</xdr:rowOff>
    </xdr:from>
    <xdr:ext cx="778572" cy="752475"/>
    <xdr:pic>
      <xdr:nvPicPr>
        <xdr:cNvPr id="49" name="48 Imagen" hidden="1">
          <a:extLst>
            <a:ext uri="{FF2B5EF4-FFF2-40B4-BE49-F238E27FC236}">
              <a16:creationId xmlns:a16="http://schemas.microsoft.com/office/drawing/2014/main" xmlns="" id="{00000000-0008-0000-28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3</xdr:col>
      <xdr:colOff>142876</xdr:colOff>
      <xdr:row>19</xdr:row>
      <xdr:rowOff>0</xdr:rowOff>
    </xdr:from>
    <xdr:ext cx="877302" cy="714375"/>
    <xdr:pic>
      <xdr:nvPicPr>
        <xdr:cNvPr id="50" name="49 Imagen" hidden="1">
          <a:extLst>
            <a:ext uri="{FF2B5EF4-FFF2-40B4-BE49-F238E27FC236}">
              <a16:creationId xmlns:a16="http://schemas.microsoft.com/office/drawing/2014/main" xmlns="" id="{00000000-0008-0000-28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1</xdr:col>
      <xdr:colOff>9525</xdr:colOff>
      <xdr:row>19</xdr:row>
      <xdr:rowOff>0</xdr:rowOff>
    </xdr:from>
    <xdr:ext cx="774277" cy="942975"/>
    <xdr:pic>
      <xdr:nvPicPr>
        <xdr:cNvPr id="51" name="50 Imagen" hidden="1">
          <a:extLst>
            <a:ext uri="{FF2B5EF4-FFF2-40B4-BE49-F238E27FC236}">
              <a16:creationId xmlns:a16="http://schemas.microsoft.com/office/drawing/2014/main" xmlns="" id="{00000000-0008-0000-28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1</xdr:col>
      <xdr:colOff>238125</xdr:colOff>
      <xdr:row>19</xdr:row>
      <xdr:rowOff>0</xdr:rowOff>
    </xdr:from>
    <xdr:ext cx="805905" cy="752475"/>
    <xdr:pic>
      <xdr:nvPicPr>
        <xdr:cNvPr id="52" name="51 Imagen" hidden="1">
          <a:extLst>
            <a:ext uri="{FF2B5EF4-FFF2-40B4-BE49-F238E27FC236}">
              <a16:creationId xmlns:a16="http://schemas.microsoft.com/office/drawing/2014/main" xmlns="" id="{00000000-0008-0000-28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17</xdr:row>
      <xdr:rowOff>0</xdr:rowOff>
    </xdr:from>
    <xdr:ext cx="774277" cy="942975"/>
    <xdr:pic>
      <xdr:nvPicPr>
        <xdr:cNvPr id="53" name="52 Imagen" hidden="1">
          <a:extLst>
            <a:ext uri="{FF2B5EF4-FFF2-40B4-BE49-F238E27FC236}">
              <a16:creationId xmlns:a16="http://schemas.microsoft.com/office/drawing/2014/main" xmlns="" id="{00000000-0008-0000-28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54" name="53 Imagen" hidden="1">
          <a:extLst>
            <a:ext uri="{FF2B5EF4-FFF2-40B4-BE49-F238E27FC236}">
              <a16:creationId xmlns:a16="http://schemas.microsoft.com/office/drawing/2014/main" xmlns="" id="{00000000-0008-0000-28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238125</xdr:colOff>
      <xdr:row>19</xdr:row>
      <xdr:rowOff>0</xdr:rowOff>
    </xdr:from>
    <xdr:ext cx="805905" cy="752475"/>
    <xdr:pic>
      <xdr:nvPicPr>
        <xdr:cNvPr id="55" name="54 Imagen" hidden="1">
          <a:extLst>
            <a:ext uri="{FF2B5EF4-FFF2-40B4-BE49-F238E27FC236}">
              <a16:creationId xmlns:a16="http://schemas.microsoft.com/office/drawing/2014/main" xmlns="" id="{00000000-0008-0000-28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17</xdr:row>
      <xdr:rowOff>0</xdr:rowOff>
    </xdr:from>
    <xdr:ext cx="778572" cy="752475"/>
    <xdr:pic>
      <xdr:nvPicPr>
        <xdr:cNvPr id="56" name="55 Imagen" hidden="1">
          <a:extLst>
            <a:ext uri="{FF2B5EF4-FFF2-40B4-BE49-F238E27FC236}">
              <a16:creationId xmlns:a16="http://schemas.microsoft.com/office/drawing/2014/main" xmlns="" id="{00000000-0008-0000-28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5</xdr:col>
      <xdr:colOff>0</xdr:colOff>
      <xdr:row>17</xdr:row>
      <xdr:rowOff>0</xdr:rowOff>
    </xdr:from>
    <xdr:ext cx="774277" cy="942975"/>
    <xdr:pic>
      <xdr:nvPicPr>
        <xdr:cNvPr id="57" name="56 Imagen" hidden="1">
          <a:extLst>
            <a:ext uri="{FF2B5EF4-FFF2-40B4-BE49-F238E27FC236}">
              <a16:creationId xmlns:a16="http://schemas.microsoft.com/office/drawing/2014/main" xmlns="" id="{00000000-0008-0000-28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58" name="57 Imagen" hidden="1">
          <a:extLst>
            <a:ext uri="{FF2B5EF4-FFF2-40B4-BE49-F238E27FC236}">
              <a16:creationId xmlns:a16="http://schemas.microsoft.com/office/drawing/2014/main" xmlns="" id="{00000000-0008-0000-28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17</xdr:row>
      <xdr:rowOff>0</xdr:rowOff>
    </xdr:from>
    <xdr:ext cx="805905" cy="752475"/>
    <xdr:pic>
      <xdr:nvPicPr>
        <xdr:cNvPr id="59" name="58 Imagen" hidden="1">
          <a:extLst>
            <a:ext uri="{FF2B5EF4-FFF2-40B4-BE49-F238E27FC236}">
              <a16:creationId xmlns:a16="http://schemas.microsoft.com/office/drawing/2014/main" xmlns="" id="{00000000-0008-0000-28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9525</xdr:colOff>
      <xdr:row>19</xdr:row>
      <xdr:rowOff>0</xdr:rowOff>
    </xdr:from>
    <xdr:ext cx="774277" cy="942975"/>
    <xdr:pic>
      <xdr:nvPicPr>
        <xdr:cNvPr id="60" name="59 Imagen" hidden="1">
          <a:extLst>
            <a:ext uri="{FF2B5EF4-FFF2-40B4-BE49-F238E27FC236}">
              <a16:creationId xmlns:a16="http://schemas.microsoft.com/office/drawing/2014/main" xmlns="" id="{00000000-0008-0000-28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1</xdr:col>
      <xdr:colOff>238125</xdr:colOff>
      <xdr:row>19</xdr:row>
      <xdr:rowOff>0</xdr:rowOff>
    </xdr:from>
    <xdr:ext cx="805905" cy="752475"/>
    <xdr:pic>
      <xdr:nvPicPr>
        <xdr:cNvPr id="61" name="60 Imagen" hidden="1">
          <a:extLst>
            <a:ext uri="{FF2B5EF4-FFF2-40B4-BE49-F238E27FC236}">
              <a16:creationId xmlns:a16="http://schemas.microsoft.com/office/drawing/2014/main" xmlns="" id="{00000000-0008-0000-28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17</xdr:row>
      <xdr:rowOff>0</xdr:rowOff>
    </xdr:from>
    <xdr:ext cx="774277" cy="942975"/>
    <xdr:pic>
      <xdr:nvPicPr>
        <xdr:cNvPr id="62" name="61 Imagen" hidden="1">
          <a:extLst>
            <a:ext uri="{FF2B5EF4-FFF2-40B4-BE49-F238E27FC236}">
              <a16:creationId xmlns:a16="http://schemas.microsoft.com/office/drawing/2014/main" xmlns="" id="{00000000-0008-0000-28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17</xdr:row>
      <xdr:rowOff>0</xdr:rowOff>
    </xdr:from>
    <xdr:ext cx="805905" cy="752475"/>
    <xdr:pic>
      <xdr:nvPicPr>
        <xdr:cNvPr id="63" name="62 Imagen" hidden="1">
          <a:extLst>
            <a:ext uri="{FF2B5EF4-FFF2-40B4-BE49-F238E27FC236}">
              <a16:creationId xmlns:a16="http://schemas.microsoft.com/office/drawing/2014/main" xmlns="" id="{00000000-0008-0000-28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0</xdr:col>
      <xdr:colOff>28575</xdr:colOff>
      <xdr:row>29</xdr:row>
      <xdr:rowOff>9525</xdr:rowOff>
    </xdr:from>
    <xdr:ext cx="776506" cy="1057275"/>
    <xdr:pic>
      <xdr:nvPicPr>
        <xdr:cNvPr id="64" name="63 Imagen" hidden="1">
          <a:extLst>
            <a:ext uri="{FF2B5EF4-FFF2-40B4-BE49-F238E27FC236}">
              <a16:creationId xmlns:a16="http://schemas.microsoft.com/office/drawing/2014/main" xmlns="" id="{00000000-0008-0000-28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4</xdr:col>
      <xdr:colOff>9525</xdr:colOff>
      <xdr:row>1</xdr:row>
      <xdr:rowOff>0</xdr:rowOff>
    </xdr:from>
    <xdr:ext cx="774277" cy="942975"/>
    <xdr:pic>
      <xdr:nvPicPr>
        <xdr:cNvPr id="65" name="64 Imagen" hidden="1">
          <a:extLst>
            <a:ext uri="{FF2B5EF4-FFF2-40B4-BE49-F238E27FC236}">
              <a16:creationId xmlns:a16="http://schemas.microsoft.com/office/drawing/2014/main" xmlns="" id="{00000000-0008-0000-28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5</xdr:col>
      <xdr:colOff>0</xdr:colOff>
      <xdr:row>1</xdr:row>
      <xdr:rowOff>0</xdr:rowOff>
    </xdr:from>
    <xdr:ext cx="779826" cy="923924"/>
    <xdr:pic>
      <xdr:nvPicPr>
        <xdr:cNvPr id="66" name="65 Imagen" hidden="1">
          <a:extLst>
            <a:ext uri="{FF2B5EF4-FFF2-40B4-BE49-F238E27FC236}">
              <a16:creationId xmlns:a16="http://schemas.microsoft.com/office/drawing/2014/main" xmlns="" id="{00000000-0008-0000-28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1</xdr:col>
      <xdr:colOff>76200</xdr:colOff>
      <xdr:row>17</xdr:row>
      <xdr:rowOff>0</xdr:rowOff>
    </xdr:from>
    <xdr:ext cx="778572" cy="752475"/>
    <xdr:pic>
      <xdr:nvPicPr>
        <xdr:cNvPr id="67" name="66 Imagen" hidden="1">
          <a:extLst>
            <a:ext uri="{FF2B5EF4-FFF2-40B4-BE49-F238E27FC236}">
              <a16:creationId xmlns:a16="http://schemas.microsoft.com/office/drawing/2014/main" xmlns="" id="{00000000-0008-0000-28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3</xdr:col>
      <xdr:colOff>142876</xdr:colOff>
      <xdr:row>17</xdr:row>
      <xdr:rowOff>0</xdr:rowOff>
    </xdr:from>
    <xdr:ext cx="877302" cy="714375"/>
    <xdr:pic>
      <xdr:nvPicPr>
        <xdr:cNvPr id="68" name="67 Imagen" hidden="1">
          <a:extLst>
            <a:ext uri="{FF2B5EF4-FFF2-40B4-BE49-F238E27FC236}">
              <a16:creationId xmlns:a16="http://schemas.microsoft.com/office/drawing/2014/main" xmlns="" id="{00000000-0008-0000-28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4</xdr:col>
      <xdr:colOff>238125</xdr:colOff>
      <xdr:row>1</xdr:row>
      <xdr:rowOff>0</xdr:rowOff>
    </xdr:from>
    <xdr:ext cx="805905" cy="752475"/>
    <xdr:pic>
      <xdr:nvPicPr>
        <xdr:cNvPr id="69" name="68 Imagen" hidden="1">
          <a:extLst>
            <a:ext uri="{FF2B5EF4-FFF2-40B4-BE49-F238E27FC236}">
              <a16:creationId xmlns:a16="http://schemas.microsoft.com/office/drawing/2014/main" xmlns="" id="{00000000-0008-0000-28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4</xdr:col>
      <xdr:colOff>0</xdr:colOff>
      <xdr:row>1</xdr:row>
      <xdr:rowOff>0</xdr:rowOff>
    </xdr:from>
    <xdr:ext cx="767886" cy="666750"/>
    <xdr:pic>
      <xdr:nvPicPr>
        <xdr:cNvPr id="70" name="69 Imagen" hidden="1">
          <a:extLst>
            <a:ext uri="{FF2B5EF4-FFF2-40B4-BE49-F238E27FC236}">
              <a16:creationId xmlns:a16="http://schemas.microsoft.com/office/drawing/2014/main" xmlns="" id="{00000000-0008-0000-28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0</xdr:col>
      <xdr:colOff>9525</xdr:colOff>
      <xdr:row>30</xdr:row>
      <xdr:rowOff>0</xdr:rowOff>
    </xdr:from>
    <xdr:ext cx="774277" cy="942975"/>
    <xdr:pic>
      <xdr:nvPicPr>
        <xdr:cNvPr id="71" name="70 Imagen" hidden="1">
          <a:extLst>
            <a:ext uri="{FF2B5EF4-FFF2-40B4-BE49-F238E27FC236}">
              <a16:creationId xmlns:a16="http://schemas.microsoft.com/office/drawing/2014/main" xmlns="" id="{00000000-0008-0000-28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5</xdr:col>
      <xdr:colOff>0</xdr:colOff>
      <xdr:row>1</xdr:row>
      <xdr:rowOff>0</xdr:rowOff>
    </xdr:from>
    <xdr:ext cx="779826" cy="923924"/>
    <xdr:pic>
      <xdr:nvPicPr>
        <xdr:cNvPr id="72" name="71 Imagen" hidden="1">
          <a:extLst>
            <a:ext uri="{FF2B5EF4-FFF2-40B4-BE49-F238E27FC236}">
              <a16:creationId xmlns:a16="http://schemas.microsoft.com/office/drawing/2014/main" xmlns="" id="{00000000-0008-0000-28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0</xdr:col>
      <xdr:colOff>76200</xdr:colOff>
      <xdr:row>1</xdr:row>
      <xdr:rowOff>0</xdr:rowOff>
    </xdr:from>
    <xdr:ext cx="778572" cy="752475"/>
    <xdr:pic>
      <xdr:nvPicPr>
        <xdr:cNvPr id="73" name="72 Imagen" hidden="1">
          <a:extLst>
            <a:ext uri="{FF2B5EF4-FFF2-40B4-BE49-F238E27FC236}">
              <a16:creationId xmlns:a16="http://schemas.microsoft.com/office/drawing/2014/main" xmlns="" id="{00000000-0008-0000-28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3</xdr:col>
      <xdr:colOff>142876</xdr:colOff>
      <xdr:row>1</xdr:row>
      <xdr:rowOff>0</xdr:rowOff>
    </xdr:from>
    <xdr:ext cx="877302" cy="714375"/>
    <xdr:pic>
      <xdr:nvPicPr>
        <xdr:cNvPr id="74" name="73 Imagen" hidden="1">
          <a:extLst>
            <a:ext uri="{FF2B5EF4-FFF2-40B4-BE49-F238E27FC236}">
              <a16:creationId xmlns:a16="http://schemas.microsoft.com/office/drawing/2014/main" xmlns="" id="{00000000-0008-0000-28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4</xdr:col>
      <xdr:colOff>238125</xdr:colOff>
      <xdr:row>1</xdr:row>
      <xdr:rowOff>0</xdr:rowOff>
    </xdr:from>
    <xdr:ext cx="805905" cy="752475"/>
    <xdr:pic>
      <xdr:nvPicPr>
        <xdr:cNvPr id="75" name="74 Imagen" hidden="1">
          <a:extLst>
            <a:ext uri="{FF2B5EF4-FFF2-40B4-BE49-F238E27FC236}">
              <a16:creationId xmlns:a16="http://schemas.microsoft.com/office/drawing/2014/main" xmlns="" id="{00000000-0008-0000-28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0</xdr:col>
      <xdr:colOff>0</xdr:colOff>
      <xdr:row>30</xdr:row>
      <xdr:rowOff>9525</xdr:rowOff>
    </xdr:from>
    <xdr:ext cx="767886" cy="666750"/>
    <xdr:pic>
      <xdr:nvPicPr>
        <xdr:cNvPr id="76" name="75 Imagen" hidden="1">
          <a:extLst>
            <a:ext uri="{FF2B5EF4-FFF2-40B4-BE49-F238E27FC236}">
              <a16:creationId xmlns:a16="http://schemas.microsoft.com/office/drawing/2014/main" xmlns="" id="{00000000-0008-0000-28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1</xdr:col>
      <xdr:colOff>9525</xdr:colOff>
      <xdr:row>1</xdr:row>
      <xdr:rowOff>0</xdr:rowOff>
    </xdr:from>
    <xdr:ext cx="774277" cy="942975"/>
    <xdr:pic>
      <xdr:nvPicPr>
        <xdr:cNvPr id="77" name="76 Imagen" hidden="1">
          <a:extLst>
            <a:ext uri="{FF2B5EF4-FFF2-40B4-BE49-F238E27FC236}">
              <a16:creationId xmlns:a16="http://schemas.microsoft.com/office/drawing/2014/main" xmlns="" id="{00000000-0008-0000-28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0</xdr:col>
      <xdr:colOff>238125</xdr:colOff>
      <xdr:row>1</xdr:row>
      <xdr:rowOff>0</xdr:rowOff>
    </xdr:from>
    <xdr:ext cx="805905" cy="752475"/>
    <xdr:pic>
      <xdr:nvPicPr>
        <xdr:cNvPr id="78" name="77 Imagen" hidden="1">
          <a:extLst>
            <a:ext uri="{FF2B5EF4-FFF2-40B4-BE49-F238E27FC236}">
              <a16:creationId xmlns:a16="http://schemas.microsoft.com/office/drawing/2014/main" xmlns="" id="{00000000-0008-0000-28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5</xdr:row>
      <xdr:rowOff>0</xdr:rowOff>
    </xdr:from>
    <xdr:ext cx="774277" cy="942975"/>
    <xdr:pic>
      <xdr:nvPicPr>
        <xdr:cNvPr id="79" name="78 Imagen" hidden="1">
          <a:extLst>
            <a:ext uri="{FF2B5EF4-FFF2-40B4-BE49-F238E27FC236}">
              <a16:creationId xmlns:a16="http://schemas.microsoft.com/office/drawing/2014/main" xmlns="" id="{00000000-0008-0000-28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80" name="79 Imagen" hidden="1">
          <a:extLst>
            <a:ext uri="{FF2B5EF4-FFF2-40B4-BE49-F238E27FC236}">
              <a16:creationId xmlns:a16="http://schemas.microsoft.com/office/drawing/2014/main" xmlns="" id="{00000000-0008-0000-28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0</xdr:col>
      <xdr:colOff>238125</xdr:colOff>
      <xdr:row>1</xdr:row>
      <xdr:rowOff>0</xdr:rowOff>
    </xdr:from>
    <xdr:ext cx="805905" cy="752475"/>
    <xdr:pic>
      <xdr:nvPicPr>
        <xdr:cNvPr id="81" name="80 Imagen" hidden="1">
          <a:extLst>
            <a:ext uri="{FF2B5EF4-FFF2-40B4-BE49-F238E27FC236}">
              <a16:creationId xmlns:a16="http://schemas.microsoft.com/office/drawing/2014/main" xmlns="" id="{00000000-0008-0000-28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4</xdr:row>
      <xdr:rowOff>161925</xdr:rowOff>
    </xdr:from>
    <xdr:ext cx="778572" cy="752475"/>
    <xdr:pic>
      <xdr:nvPicPr>
        <xdr:cNvPr id="82" name="81 Imagen" hidden="1">
          <a:extLst>
            <a:ext uri="{FF2B5EF4-FFF2-40B4-BE49-F238E27FC236}">
              <a16:creationId xmlns:a16="http://schemas.microsoft.com/office/drawing/2014/main" xmlns="" id="{00000000-0008-0000-28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5</xdr:col>
      <xdr:colOff>0</xdr:colOff>
      <xdr:row>5</xdr:row>
      <xdr:rowOff>0</xdr:rowOff>
    </xdr:from>
    <xdr:ext cx="774277" cy="942975"/>
    <xdr:pic>
      <xdr:nvPicPr>
        <xdr:cNvPr id="83" name="82 Imagen" hidden="1">
          <a:extLst>
            <a:ext uri="{FF2B5EF4-FFF2-40B4-BE49-F238E27FC236}">
              <a16:creationId xmlns:a16="http://schemas.microsoft.com/office/drawing/2014/main" xmlns="" id="{00000000-0008-0000-28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84" name="83 Imagen" hidden="1">
          <a:extLst>
            <a:ext uri="{FF2B5EF4-FFF2-40B4-BE49-F238E27FC236}">
              <a16:creationId xmlns:a16="http://schemas.microsoft.com/office/drawing/2014/main" xmlns="" id="{00000000-0008-0000-28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5</xdr:row>
      <xdr:rowOff>0</xdr:rowOff>
    </xdr:from>
    <xdr:ext cx="805905" cy="752475"/>
    <xdr:pic>
      <xdr:nvPicPr>
        <xdr:cNvPr id="85" name="84 Imagen" hidden="1">
          <a:extLst>
            <a:ext uri="{FF2B5EF4-FFF2-40B4-BE49-F238E27FC236}">
              <a16:creationId xmlns:a16="http://schemas.microsoft.com/office/drawing/2014/main" xmlns="" id="{00000000-0008-0000-28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9525</xdr:colOff>
      <xdr:row>1</xdr:row>
      <xdr:rowOff>0</xdr:rowOff>
    </xdr:from>
    <xdr:ext cx="774277" cy="942975"/>
    <xdr:pic>
      <xdr:nvPicPr>
        <xdr:cNvPr id="86" name="85 Imagen" hidden="1">
          <a:extLst>
            <a:ext uri="{FF2B5EF4-FFF2-40B4-BE49-F238E27FC236}">
              <a16:creationId xmlns:a16="http://schemas.microsoft.com/office/drawing/2014/main" xmlns="" id="{00000000-0008-0000-28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0</xdr:col>
      <xdr:colOff>238125</xdr:colOff>
      <xdr:row>1</xdr:row>
      <xdr:rowOff>0</xdr:rowOff>
    </xdr:from>
    <xdr:ext cx="805905" cy="752475"/>
    <xdr:pic>
      <xdr:nvPicPr>
        <xdr:cNvPr id="87" name="86 Imagen" hidden="1">
          <a:extLst>
            <a:ext uri="{FF2B5EF4-FFF2-40B4-BE49-F238E27FC236}">
              <a16:creationId xmlns:a16="http://schemas.microsoft.com/office/drawing/2014/main" xmlns="" id="{00000000-0008-0000-28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5</xdr:row>
      <xdr:rowOff>0</xdr:rowOff>
    </xdr:from>
    <xdr:ext cx="774277" cy="942975"/>
    <xdr:pic>
      <xdr:nvPicPr>
        <xdr:cNvPr id="88" name="87 Imagen" hidden="1">
          <a:extLst>
            <a:ext uri="{FF2B5EF4-FFF2-40B4-BE49-F238E27FC236}">
              <a16:creationId xmlns:a16="http://schemas.microsoft.com/office/drawing/2014/main" xmlns="" id="{00000000-0008-0000-28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89" name="88 Imagen" hidden="1">
          <a:extLst>
            <a:ext uri="{FF2B5EF4-FFF2-40B4-BE49-F238E27FC236}">
              <a16:creationId xmlns:a16="http://schemas.microsoft.com/office/drawing/2014/main" xmlns="" id="{00000000-0008-0000-28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6</xdr:row>
      <xdr:rowOff>1</xdr:rowOff>
    </xdr:from>
    <xdr:ext cx="779826" cy="923924"/>
    <xdr:pic>
      <xdr:nvPicPr>
        <xdr:cNvPr id="90" name="89 Imagen" hidden="1">
          <a:extLst>
            <a:ext uri="{FF2B5EF4-FFF2-40B4-BE49-F238E27FC236}">
              <a16:creationId xmlns:a16="http://schemas.microsoft.com/office/drawing/2014/main" xmlns="" id="{00000000-0008-0000-28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4</xdr:col>
      <xdr:colOff>238125</xdr:colOff>
      <xdr:row>19</xdr:row>
      <xdr:rowOff>0</xdr:rowOff>
    </xdr:from>
    <xdr:ext cx="805905" cy="752475"/>
    <xdr:pic>
      <xdr:nvPicPr>
        <xdr:cNvPr id="91" name="90 Imagen" hidden="1">
          <a:extLst>
            <a:ext uri="{FF2B5EF4-FFF2-40B4-BE49-F238E27FC236}">
              <a16:creationId xmlns:a16="http://schemas.microsoft.com/office/drawing/2014/main" xmlns="" id="{00000000-0008-0000-28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4</xdr:col>
      <xdr:colOff>0</xdr:colOff>
      <xdr:row>19</xdr:row>
      <xdr:rowOff>0</xdr:rowOff>
    </xdr:from>
    <xdr:ext cx="767886" cy="666750"/>
    <xdr:pic>
      <xdr:nvPicPr>
        <xdr:cNvPr id="92" name="91 Imagen" hidden="1">
          <a:extLst>
            <a:ext uri="{FF2B5EF4-FFF2-40B4-BE49-F238E27FC236}">
              <a16:creationId xmlns:a16="http://schemas.microsoft.com/office/drawing/2014/main" xmlns="" id="{00000000-0008-0000-28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1</xdr:col>
      <xdr:colOff>76200</xdr:colOff>
      <xdr:row>17</xdr:row>
      <xdr:rowOff>0</xdr:rowOff>
    </xdr:from>
    <xdr:ext cx="778572" cy="752475"/>
    <xdr:pic>
      <xdr:nvPicPr>
        <xdr:cNvPr id="93" name="92 Imagen" hidden="1">
          <a:extLst>
            <a:ext uri="{FF2B5EF4-FFF2-40B4-BE49-F238E27FC236}">
              <a16:creationId xmlns:a16="http://schemas.microsoft.com/office/drawing/2014/main" xmlns="" id="{00000000-0008-0000-28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3</xdr:col>
      <xdr:colOff>142876</xdr:colOff>
      <xdr:row>17</xdr:row>
      <xdr:rowOff>0</xdr:rowOff>
    </xdr:from>
    <xdr:ext cx="877302" cy="714375"/>
    <xdr:pic>
      <xdr:nvPicPr>
        <xdr:cNvPr id="94" name="93 Imagen" hidden="1">
          <a:extLst>
            <a:ext uri="{FF2B5EF4-FFF2-40B4-BE49-F238E27FC236}">
              <a16:creationId xmlns:a16="http://schemas.microsoft.com/office/drawing/2014/main" xmlns="" id="{00000000-0008-0000-28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1</xdr:col>
      <xdr:colOff>9525</xdr:colOff>
      <xdr:row>17</xdr:row>
      <xdr:rowOff>0</xdr:rowOff>
    </xdr:from>
    <xdr:ext cx="774277" cy="942975"/>
    <xdr:pic>
      <xdr:nvPicPr>
        <xdr:cNvPr id="95" name="94 Imagen" hidden="1">
          <a:extLst>
            <a:ext uri="{FF2B5EF4-FFF2-40B4-BE49-F238E27FC236}">
              <a16:creationId xmlns:a16="http://schemas.microsoft.com/office/drawing/2014/main" xmlns="" id="{00000000-0008-0000-28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1</xdr:col>
      <xdr:colOff>238125</xdr:colOff>
      <xdr:row>17</xdr:row>
      <xdr:rowOff>0</xdr:rowOff>
    </xdr:from>
    <xdr:ext cx="805905" cy="752475"/>
    <xdr:pic>
      <xdr:nvPicPr>
        <xdr:cNvPr id="96" name="95 Imagen" hidden="1">
          <a:extLst>
            <a:ext uri="{FF2B5EF4-FFF2-40B4-BE49-F238E27FC236}">
              <a16:creationId xmlns:a16="http://schemas.microsoft.com/office/drawing/2014/main" xmlns="" id="{00000000-0008-0000-28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5</xdr:row>
      <xdr:rowOff>0</xdr:rowOff>
    </xdr:from>
    <xdr:ext cx="774277" cy="942975"/>
    <xdr:pic>
      <xdr:nvPicPr>
        <xdr:cNvPr id="97" name="96 Imagen" hidden="1">
          <a:extLst>
            <a:ext uri="{FF2B5EF4-FFF2-40B4-BE49-F238E27FC236}">
              <a16:creationId xmlns:a16="http://schemas.microsoft.com/office/drawing/2014/main" xmlns="" id="{00000000-0008-0000-28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98" name="97 Imagen" hidden="1">
          <a:extLst>
            <a:ext uri="{FF2B5EF4-FFF2-40B4-BE49-F238E27FC236}">
              <a16:creationId xmlns:a16="http://schemas.microsoft.com/office/drawing/2014/main" xmlns="" id="{00000000-0008-0000-28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238125</xdr:colOff>
      <xdr:row>17</xdr:row>
      <xdr:rowOff>0</xdr:rowOff>
    </xdr:from>
    <xdr:ext cx="805905" cy="752475"/>
    <xdr:pic>
      <xdr:nvPicPr>
        <xdr:cNvPr id="99" name="98 Imagen" hidden="1">
          <a:extLst>
            <a:ext uri="{FF2B5EF4-FFF2-40B4-BE49-F238E27FC236}">
              <a16:creationId xmlns:a16="http://schemas.microsoft.com/office/drawing/2014/main" xmlns="" id="{00000000-0008-0000-28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5</xdr:row>
      <xdr:rowOff>0</xdr:rowOff>
    </xdr:from>
    <xdr:ext cx="778572" cy="752475"/>
    <xdr:pic>
      <xdr:nvPicPr>
        <xdr:cNvPr id="100" name="99 Imagen" hidden="1">
          <a:extLst>
            <a:ext uri="{FF2B5EF4-FFF2-40B4-BE49-F238E27FC236}">
              <a16:creationId xmlns:a16="http://schemas.microsoft.com/office/drawing/2014/main" xmlns="" id="{00000000-0008-0000-28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5</xdr:col>
      <xdr:colOff>0</xdr:colOff>
      <xdr:row>5</xdr:row>
      <xdr:rowOff>0</xdr:rowOff>
    </xdr:from>
    <xdr:ext cx="774277" cy="942975"/>
    <xdr:pic>
      <xdr:nvPicPr>
        <xdr:cNvPr id="101" name="100 Imagen" hidden="1">
          <a:extLst>
            <a:ext uri="{FF2B5EF4-FFF2-40B4-BE49-F238E27FC236}">
              <a16:creationId xmlns:a16="http://schemas.microsoft.com/office/drawing/2014/main" xmlns="" id="{00000000-0008-0000-28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102" name="101 Imagen" hidden="1">
          <a:extLst>
            <a:ext uri="{FF2B5EF4-FFF2-40B4-BE49-F238E27FC236}">
              <a16:creationId xmlns:a16="http://schemas.microsoft.com/office/drawing/2014/main" xmlns="" id="{00000000-0008-0000-28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5</xdr:row>
      <xdr:rowOff>0</xdr:rowOff>
    </xdr:from>
    <xdr:ext cx="805905" cy="752475"/>
    <xdr:pic>
      <xdr:nvPicPr>
        <xdr:cNvPr id="103" name="102 Imagen" hidden="1">
          <a:extLst>
            <a:ext uri="{FF2B5EF4-FFF2-40B4-BE49-F238E27FC236}">
              <a16:creationId xmlns:a16="http://schemas.microsoft.com/office/drawing/2014/main" xmlns="" id="{00000000-0008-0000-28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9525</xdr:colOff>
      <xdr:row>17</xdr:row>
      <xdr:rowOff>0</xdr:rowOff>
    </xdr:from>
    <xdr:ext cx="774277" cy="942975"/>
    <xdr:pic>
      <xdr:nvPicPr>
        <xdr:cNvPr id="104" name="103 Imagen" hidden="1">
          <a:extLst>
            <a:ext uri="{FF2B5EF4-FFF2-40B4-BE49-F238E27FC236}">
              <a16:creationId xmlns:a16="http://schemas.microsoft.com/office/drawing/2014/main" xmlns="" id="{00000000-0008-0000-28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1</xdr:col>
      <xdr:colOff>238125</xdr:colOff>
      <xdr:row>17</xdr:row>
      <xdr:rowOff>0</xdr:rowOff>
    </xdr:from>
    <xdr:ext cx="805905" cy="752475"/>
    <xdr:pic>
      <xdr:nvPicPr>
        <xdr:cNvPr id="105" name="104 Imagen" hidden="1">
          <a:extLst>
            <a:ext uri="{FF2B5EF4-FFF2-40B4-BE49-F238E27FC236}">
              <a16:creationId xmlns:a16="http://schemas.microsoft.com/office/drawing/2014/main" xmlns="" id="{00000000-0008-0000-28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5</xdr:row>
      <xdr:rowOff>0</xdr:rowOff>
    </xdr:from>
    <xdr:ext cx="774277" cy="942975"/>
    <xdr:pic>
      <xdr:nvPicPr>
        <xdr:cNvPr id="106" name="105 Imagen" hidden="1">
          <a:extLst>
            <a:ext uri="{FF2B5EF4-FFF2-40B4-BE49-F238E27FC236}">
              <a16:creationId xmlns:a16="http://schemas.microsoft.com/office/drawing/2014/main" xmlns="" id="{00000000-0008-0000-28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5</xdr:row>
      <xdr:rowOff>0</xdr:rowOff>
    </xdr:from>
    <xdr:ext cx="805905" cy="752475"/>
    <xdr:pic>
      <xdr:nvPicPr>
        <xdr:cNvPr id="107" name="106 Imagen" hidden="1">
          <a:extLst>
            <a:ext uri="{FF2B5EF4-FFF2-40B4-BE49-F238E27FC236}">
              <a16:creationId xmlns:a16="http://schemas.microsoft.com/office/drawing/2014/main" xmlns="" id="{00000000-0008-0000-28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14</xdr:col>
      <xdr:colOff>176761</xdr:colOff>
      <xdr:row>10</xdr:row>
      <xdr:rowOff>9524</xdr:rowOff>
    </xdr:from>
    <xdr:ext cx="4144408" cy="4410075"/>
    <xdr:pic>
      <xdr:nvPicPr>
        <xdr:cNvPr id="111" name="110 Imagen">
          <a:extLst>
            <a:ext uri="{FF2B5EF4-FFF2-40B4-BE49-F238E27FC236}">
              <a16:creationId xmlns:a16="http://schemas.microsoft.com/office/drawing/2014/main" xmlns="" id="{00000000-0008-0000-2800-00006F000000}"/>
            </a:ext>
          </a:extLst>
        </xdr:cNvPr>
        <xdr:cNvPicPr>
          <a:picLocks noChangeAspect="1"/>
        </xdr:cNvPicPr>
      </xdr:nvPicPr>
      <xdr:blipFill>
        <a:blip xmlns:r="http://schemas.openxmlformats.org/officeDocument/2006/relationships" r:embed="rId8" cstate="print"/>
        <a:stretch>
          <a:fillRect/>
        </a:stretch>
      </xdr:blipFill>
      <xdr:spPr>
        <a:xfrm>
          <a:off x="11111461" y="3076574"/>
          <a:ext cx="4144408" cy="4410075"/>
        </a:xfrm>
        <a:prstGeom prst="rect">
          <a:avLst/>
        </a:prstGeom>
      </xdr:spPr>
    </xdr:pic>
    <xdr:clientData/>
  </xdr:oneCellAnchor>
  <xdr:oneCellAnchor>
    <xdr:from>
      <xdr:col>11</xdr:col>
      <xdr:colOff>152400</xdr:colOff>
      <xdr:row>21</xdr:row>
      <xdr:rowOff>114300</xdr:rowOff>
    </xdr:from>
    <xdr:ext cx="1349918" cy="3191666"/>
    <xdr:pic>
      <xdr:nvPicPr>
        <xdr:cNvPr id="117" name="116 Imagen">
          <a:extLst>
            <a:ext uri="{FF2B5EF4-FFF2-40B4-BE49-F238E27FC236}">
              <a16:creationId xmlns:a16="http://schemas.microsoft.com/office/drawing/2014/main" xmlns="" id="{00000000-0008-0000-2800-000075000000}"/>
            </a:ext>
          </a:extLst>
        </xdr:cNvPr>
        <xdr:cNvPicPr>
          <a:picLocks noChangeAspect="1"/>
        </xdr:cNvPicPr>
      </xdr:nvPicPr>
      <xdr:blipFill>
        <a:blip xmlns:r="http://schemas.openxmlformats.org/officeDocument/2006/relationships" r:embed="rId9" cstate="print"/>
        <a:stretch>
          <a:fillRect/>
        </a:stretch>
      </xdr:blipFill>
      <xdr:spPr>
        <a:xfrm>
          <a:off x="8743950" y="5695950"/>
          <a:ext cx="1349918" cy="3191666"/>
        </a:xfrm>
        <a:prstGeom prst="rect">
          <a:avLst/>
        </a:prstGeom>
      </xdr:spPr>
    </xdr:pic>
    <xdr:clientData/>
  </xdr:oneCellAnchor>
  <xdr:oneCellAnchor>
    <xdr:from>
      <xdr:col>0</xdr:col>
      <xdr:colOff>323850</xdr:colOff>
      <xdr:row>3</xdr:row>
      <xdr:rowOff>142875</xdr:rowOff>
    </xdr:from>
    <xdr:ext cx="4057650" cy="6113709"/>
    <xdr:pic>
      <xdr:nvPicPr>
        <xdr:cNvPr id="118" name="117 Imagen">
          <a:extLst>
            <a:ext uri="{FF2B5EF4-FFF2-40B4-BE49-F238E27FC236}">
              <a16:creationId xmlns:a16="http://schemas.microsoft.com/office/drawing/2014/main" xmlns="" id="{00000000-0008-0000-2800-000076000000}"/>
            </a:ext>
          </a:extLst>
        </xdr:cNvPr>
        <xdr:cNvPicPr>
          <a:picLocks noChangeAspect="1"/>
        </xdr:cNvPicPr>
      </xdr:nvPicPr>
      <xdr:blipFill>
        <a:blip xmlns:r="http://schemas.openxmlformats.org/officeDocument/2006/relationships" r:embed="rId10" cstate="print"/>
        <a:stretch>
          <a:fillRect/>
        </a:stretch>
      </xdr:blipFill>
      <xdr:spPr>
        <a:xfrm>
          <a:off x="323850" y="1609725"/>
          <a:ext cx="4057650" cy="6113709"/>
        </a:xfrm>
        <a:prstGeom prst="rect">
          <a:avLst/>
        </a:prstGeom>
      </xdr:spPr>
    </xdr:pic>
    <xdr:clientData/>
  </xdr:oneCellAnchor>
  <xdr:oneCellAnchor>
    <xdr:from>
      <xdr:col>7</xdr:col>
      <xdr:colOff>199655</xdr:colOff>
      <xdr:row>3</xdr:row>
      <xdr:rowOff>142876</xdr:rowOff>
    </xdr:from>
    <xdr:ext cx="1088305" cy="2930054"/>
    <xdr:pic>
      <xdr:nvPicPr>
        <xdr:cNvPr id="119" name="118 Imagen">
          <a:extLst>
            <a:ext uri="{FF2B5EF4-FFF2-40B4-BE49-F238E27FC236}">
              <a16:creationId xmlns:a16="http://schemas.microsoft.com/office/drawing/2014/main" xmlns="" id="{00000000-0008-0000-2800-000077000000}"/>
            </a:ext>
          </a:extLst>
        </xdr:cNvPr>
        <xdr:cNvPicPr>
          <a:picLocks noChangeAspect="1"/>
        </xdr:cNvPicPr>
      </xdr:nvPicPr>
      <xdr:blipFill>
        <a:blip xmlns:r="http://schemas.openxmlformats.org/officeDocument/2006/relationships" r:embed="rId11" cstate="print"/>
        <a:stretch>
          <a:fillRect/>
        </a:stretch>
      </xdr:blipFill>
      <xdr:spPr>
        <a:xfrm>
          <a:off x="5667005" y="1609726"/>
          <a:ext cx="1088305" cy="2930054"/>
        </a:xfrm>
        <a:prstGeom prst="rect">
          <a:avLst/>
        </a:prstGeom>
      </xdr:spPr>
    </xdr:pic>
    <xdr:clientData/>
  </xdr:oneCellAnchor>
  <xdr:oneCellAnchor>
    <xdr:from>
      <xdr:col>8</xdr:col>
      <xdr:colOff>615579</xdr:colOff>
      <xdr:row>10</xdr:row>
      <xdr:rowOff>85727</xdr:rowOff>
    </xdr:from>
    <xdr:ext cx="1538278" cy="3610244"/>
    <xdr:pic>
      <xdr:nvPicPr>
        <xdr:cNvPr id="120" name="119 Imagen">
          <a:extLst>
            <a:ext uri="{FF2B5EF4-FFF2-40B4-BE49-F238E27FC236}">
              <a16:creationId xmlns:a16="http://schemas.microsoft.com/office/drawing/2014/main" xmlns="" id="{00000000-0008-0000-2800-000078000000}"/>
            </a:ext>
          </a:extLst>
        </xdr:cNvPr>
        <xdr:cNvPicPr>
          <a:picLocks noChangeAspect="1"/>
        </xdr:cNvPicPr>
      </xdr:nvPicPr>
      <xdr:blipFill>
        <a:blip xmlns:r="http://schemas.openxmlformats.org/officeDocument/2006/relationships" r:embed="rId12" cstate="print"/>
        <a:stretch>
          <a:fillRect/>
        </a:stretch>
      </xdr:blipFill>
      <xdr:spPr>
        <a:xfrm>
          <a:off x="6863979" y="3152777"/>
          <a:ext cx="1538278" cy="3610244"/>
        </a:xfrm>
        <a:prstGeom prst="rect">
          <a:avLst/>
        </a:prstGeom>
      </xdr:spPr>
    </xdr:pic>
    <xdr:clientData/>
  </xdr:oneCellAnchor>
  <xdr:twoCellAnchor editAs="oneCell">
    <xdr:from>
      <xdr:col>18</xdr:col>
      <xdr:colOff>355300</xdr:colOff>
      <xdr:row>36</xdr:row>
      <xdr:rowOff>137582</xdr:rowOff>
    </xdr:from>
    <xdr:to>
      <xdr:col>19</xdr:col>
      <xdr:colOff>533848</xdr:colOff>
      <xdr:row>40</xdr:row>
      <xdr:rowOff>178844</xdr:rowOff>
    </xdr:to>
    <xdr:pic>
      <xdr:nvPicPr>
        <xdr:cNvPr id="108" name="Imagen 107">
          <a:extLst>
            <a:ext uri="{FF2B5EF4-FFF2-40B4-BE49-F238E27FC236}">
              <a16:creationId xmlns:a16="http://schemas.microsoft.com/office/drawing/2014/main" xmlns="" id="{4EA1D7BA-A03B-4CB8-AD0E-8C24F5462CD4}"/>
            </a:ext>
          </a:extLst>
        </xdr:cNvPr>
        <xdr:cNvPicPr>
          <a:picLocks noChangeAspect="1"/>
        </xdr:cNvPicPr>
      </xdr:nvPicPr>
      <xdr:blipFill>
        <a:blip xmlns:r="http://schemas.openxmlformats.org/officeDocument/2006/relationships" r:embed="rId13" cstate="print"/>
        <a:stretch>
          <a:fillRect/>
        </a:stretch>
      </xdr:blipFill>
      <xdr:spPr>
        <a:xfrm>
          <a:off x="15214300" y="9302749"/>
          <a:ext cx="1004048" cy="972595"/>
        </a:xfrm>
        <a:prstGeom prst="rect">
          <a:avLst/>
        </a:prstGeom>
      </xdr:spPr>
    </xdr:pic>
    <xdr:clientData/>
  </xdr:twoCellAnchor>
  <xdr:twoCellAnchor editAs="oneCell">
    <xdr:from>
      <xdr:col>11</xdr:col>
      <xdr:colOff>470202</xdr:colOff>
      <xdr:row>35</xdr:row>
      <xdr:rowOff>154524</xdr:rowOff>
    </xdr:from>
    <xdr:to>
      <xdr:col>12</xdr:col>
      <xdr:colOff>560917</xdr:colOff>
      <xdr:row>39</xdr:row>
      <xdr:rowOff>173118</xdr:rowOff>
    </xdr:to>
    <xdr:pic>
      <xdr:nvPicPr>
        <xdr:cNvPr id="109" name="Imagen 108">
          <a:extLst>
            <a:ext uri="{FF2B5EF4-FFF2-40B4-BE49-F238E27FC236}">
              <a16:creationId xmlns:a16="http://schemas.microsoft.com/office/drawing/2014/main" xmlns="" id="{FD3D9FF1-43D8-4CF3-9AAD-4D83D44CB44D}"/>
            </a:ext>
          </a:extLst>
        </xdr:cNvPr>
        <xdr:cNvPicPr>
          <a:picLocks noChangeAspect="1"/>
        </xdr:cNvPicPr>
      </xdr:nvPicPr>
      <xdr:blipFill>
        <a:blip xmlns:r="http://schemas.openxmlformats.org/officeDocument/2006/relationships" r:embed="rId14" cstate="print"/>
        <a:stretch>
          <a:fillRect/>
        </a:stretch>
      </xdr:blipFill>
      <xdr:spPr>
        <a:xfrm>
          <a:off x="9550702" y="9086857"/>
          <a:ext cx="916215" cy="949928"/>
        </a:xfrm>
        <a:prstGeom prst="rect">
          <a:avLst/>
        </a:prstGeom>
      </xdr:spPr>
    </xdr:pic>
    <xdr:clientData/>
  </xdr:twoCellAnchor>
  <xdr:twoCellAnchor editAs="oneCell">
    <xdr:from>
      <xdr:col>4</xdr:col>
      <xdr:colOff>461132</xdr:colOff>
      <xdr:row>36</xdr:row>
      <xdr:rowOff>164386</xdr:rowOff>
    </xdr:from>
    <xdr:to>
      <xdr:col>5</xdr:col>
      <xdr:colOff>497418</xdr:colOff>
      <xdr:row>40</xdr:row>
      <xdr:rowOff>128296</xdr:rowOff>
    </xdr:to>
    <xdr:pic>
      <xdr:nvPicPr>
        <xdr:cNvPr id="121" name="Imagen 120">
          <a:extLst>
            <a:ext uri="{FF2B5EF4-FFF2-40B4-BE49-F238E27FC236}">
              <a16:creationId xmlns:a16="http://schemas.microsoft.com/office/drawing/2014/main" xmlns="" id="{DD4D87AA-E884-4835-8DD6-79C538C8D0B1}"/>
            </a:ext>
          </a:extLst>
        </xdr:cNvPr>
        <xdr:cNvPicPr>
          <a:picLocks noChangeAspect="1"/>
        </xdr:cNvPicPr>
      </xdr:nvPicPr>
      <xdr:blipFill>
        <a:blip xmlns:r="http://schemas.openxmlformats.org/officeDocument/2006/relationships" r:embed="rId15" cstate="print"/>
        <a:stretch>
          <a:fillRect/>
        </a:stretch>
      </xdr:blipFill>
      <xdr:spPr>
        <a:xfrm>
          <a:off x="3763132" y="9329553"/>
          <a:ext cx="861786" cy="895243"/>
        </a:xfrm>
        <a:prstGeom prst="rect">
          <a:avLst/>
        </a:prstGeom>
      </xdr:spPr>
    </xdr:pic>
    <xdr:clientData/>
  </xdr:twoCellAnchor>
  <xdr:twoCellAnchor editAs="oneCell">
    <xdr:from>
      <xdr:col>0</xdr:col>
      <xdr:colOff>0</xdr:colOff>
      <xdr:row>0</xdr:row>
      <xdr:rowOff>0</xdr:rowOff>
    </xdr:from>
    <xdr:to>
      <xdr:col>3</xdr:col>
      <xdr:colOff>596900</xdr:colOff>
      <xdr:row>1</xdr:row>
      <xdr:rowOff>63843</xdr:rowOff>
    </xdr:to>
    <xdr:pic>
      <xdr:nvPicPr>
        <xdr:cNvPr id="123" name="Imagen 122">
          <a:extLst>
            <a:ext uri="{FF2B5EF4-FFF2-40B4-BE49-F238E27FC236}">
              <a16:creationId xmlns:a16="http://schemas.microsoft.com/office/drawing/2014/main" xmlns="" id="{5B13DBA8-9C80-4A9D-A782-2D98EA6ACE5F}"/>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625665</xdr:colOff>
      <xdr:row>0</xdr:row>
      <xdr:rowOff>914400</xdr:rowOff>
    </xdr:to>
    <xdr:pic>
      <xdr:nvPicPr>
        <xdr:cNvPr id="2" name="1 Imagen">
          <a:extLst>
            <a:ext uri="{FF2B5EF4-FFF2-40B4-BE49-F238E27FC236}">
              <a16:creationId xmlns:a16="http://schemas.microsoft.com/office/drawing/2014/main" xmlns="" id="{00000000-0008-0000-29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0" y="0"/>
          <a:ext cx="3216465" cy="914400"/>
        </a:xfrm>
        <a:prstGeom prst="rect">
          <a:avLst/>
        </a:prstGeom>
      </xdr:spPr>
    </xdr:pic>
    <xdr:clientData/>
  </xdr:twoCellAnchor>
  <xdr:oneCellAnchor>
    <xdr:from>
      <xdr:col>1</xdr:col>
      <xdr:colOff>28575</xdr:colOff>
      <xdr:row>11</xdr:row>
      <xdr:rowOff>9525</xdr:rowOff>
    </xdr:from>
    <xdr:ext cx="776506" cy="1057275"/>
    <xdr:pic>
      <xdr:nvPicPr>
        <xdr:cNvPr id="3" name="2 Imagen" hidden="1">
          <a:extLst>
            <a:ext uri="{FF2B5EF4-FFF2-40B4-BE49-F238E27FC236}">
              <a16:creationId xmlns:a16="http://schemas.microsoft.com/office/drawing/2014/main" xmlns="" id="{00000000-0008-0000-2900-000003000000}"/>
            </a:ext>
          </a:extLst>
        </xdr:cNvPr>
        <xdr:cNvPicPr>
          <a:picLocks noChangeAspect="1"/>
        </xdr:cNvPicPr>
      </xdr:nvPicPr>
      <xdr:blipFill>
        <a:blip xmlns:r="http://schemas.openxmlformats.org/officeDocument/2006/relationships" r:embed="rId2" cstate="print"/>
        <a:stretch>
          <a:fillRect/>
        </a:stretch>
      </xdr:blipFill>
      <xdr:spPr>
        <a:xfrm>
          <a:off x="666750" y="2800350"/>
          <a:ext cx="776506" cy="1057275"/>
        </a:xfrm>
        <a:prstGeom prst="rect">
          <a:avLst/>
        </a:prstGeom>
      </xdr:spPr>
    </xdr:pic>
    <xdr:clientData/>
  </xdr:oneCellAnchor>
  <xdr:oneCellAnchor>
    <xdr:from>
      <xdr:col>1</xdr:col>
      <xdr:colOff>9525</xdr:colOff>
      <xdr:row>10</xdr:row>
      <xdr:rowOff>0</xdr:rowOff>
    </xdr:from>
    <xdr:ext cx="774277" cy="942975"/>
    <xdr:pic>
      <xdr:nvPicPr>
        <xdr:cNvPr id="4" name="3 Imagen" hidden="1">
          <a:extLst>
            <a:ext uri="{FF2B5EF4-FFF2-40B4-BE49-F238E27FC236}">
              <a16:creationId xmlns:a16="http://schemas.microsoft.com/office/drawing/2014/main" xmlns="" id="{00000000-0008-0000-2900-000004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7</xdr:col>
      <xdr:colOff>19050</xdr:colOff>
      <xdr:row>11</xdr:row>
      <xdr:rowOff>1</xdr:rowOff>
    </xdr:from>
    <xdr:ext cx="779826" cy="923924"/>
    <xdr:pic>
      <xdr:nvPicPr>
        <xdr:cNvPr id="5" name="4 Imagen" hidden="1">
          <a:extLst>
            <a:ext uri="{FF2B5EF4-FFF2-40B4-BE49-F238E27FC236}">
              <a16:creationId xmlns:a16="http://schemas.microsoft.com/office/drawing/2014/main" xmlns="" id="{00000000-0008-0000-2900-000005000000}"/>
            </a:ext>
          </a:extLst>
        </xdr:cNvPr>
        <xdr:cNvPicPr>
          <a:picLocks noChangeAspect="1"/>
        </xdr:cNvPicPr>
      </xdr:nvPicPr>
      <xdr:blipFill>
        <a:blip xmlns:r="http://schemas.openxmlformats.org/officeDocument/2006/relationships" r:embed="rId4" cstate="print"/>
        <a:stretch>
          <a:fillRect/>
        </a:stretch>
      </xdr:blipFill>
      <xdr:spPr>
        <a:xfrm>
          <a:off x="5419725" y="2790826"/>
          <a:ext cx="779826" cy="923924"/>
        </a:xfrm>
        <a:prstGeom prst="rect">
          <a:avLst/>
        </a:prstGeom>
      </xdr:spPr>
    </xdr:pic>
    <xdr:clientData/>
  </xdr:oneCellAnchor>
  <xdr:oneCellAnchor>
    <xdr:from>
      <xdr:col>1</xdr:col>
      <xdr:colOff>76200</xdr:colOff>
      <xdr:row>10</xdr:row>
      <xdr:rowOff>161925</xdr:rowOff>
    </xdr:from>
    <xdr:ext cx="778572" cy="752475"/>
    <xdr:pic>
      <xdr:nvPicPr>
        <xdr:cNvPr id="6" name="5 Imagen" hidden="1">
          <a:extLst>
            <a:ext uri="{FF2B5EF4-FFF2-40B4-BE49-F238E27FC236}">
              <a16:creationId xmlns:a16="http://schemas.microsoft.com/office/drawing/2014/main" xmlns="" id="{00000000-0008-0000-2900-000006000000}"/>
            </a:ext>
          </a:extLst>
        </xdr:cNvPr>
        <xdr:cNvPicPr>
          <a:picLocks noChangeAspect="1"/>
        </xdr:cNvPicPr>
      </xdr:nvPicPr>
      <xdr:blipFill>
        <a:blip xmlns:r="http://schemas.openxmlformats.org/officeDocument/2006/relationships" r:embed="rId5" cstate="print"/>
        <a:stretch>
          <a:fillRect/>
        </a:stretch>
      </xdr:blipFill>
      <xdr:spPr>
        <a:xfrm>
          <a:off x="714375" y="2752725"/>
          <a:ext cx="778572" cy="752475"/>
        </a:xfrm>
        <a:prstGeom prst="rect">
          <a:avLst/>
        </a:prstGeom>
      </xdr:spPr>
    </xdr:pic>
    <xdr:clientData/>
  </xdr:oneCellAnchor>
  <xdr:oneCellAnchor>
    <xdr:from>
      <xdr:col>4</xdr:col>
      <xdr:colOff>142876</xdr:colOff>
      <xdr:row>10</xdr:row>
      <xdr:rowOff>171449</xdr:rowOff>
    </xdr:from>
    <xdr:ext cx="877302" cy="714375"/>
    <xdr:pic>
      <xdr:nvPicPr>
        <xdr:cNvPr id="7" name="6 Imagen" hidden="1">
          <a:extLst>
            <a:ext uri="{FF2B5EF4-FFF2-40B4-BE49-F238E27FC236}">
              <a16:creationId xmlns:a16="http://schemas.microsoft.com/office/drawing/2014/main" xmlns="" id="{00000000-0008-0000-2900-000007000000}"/>
            </a:ext>
          </a:extLst>
        </xdr:cNvPr>
        <xdr:cNvPicPr>
          <a:picLocks noChangeAspect="1"/>
        </xdr:cNvPicPr>
      </xdr:nvPicPr>
      <xdr:blipFill>
        <a:blip xmlns:r="http://schemas.openxmlformats.org/officeDocument/2006/relationships" r:embed="rId6" cstate="print"/>
        <a:stretch>
          <a:fillRect/>
        </a:stretch>
      </xdr:blipFill>
      <xdr:spPr>
        <a:xfrm>
          <a:off x="3095626" y="2762249"/>
          <a:ext cx="877302" cy="714375"/>
        </a:xfrm>
        <a:prstGeom prst="rect">
          <a:avLst/>
        </a:prstGeom>
      </xdr:spPr>
    </xdr:pic>
    <xdr:clientData/>
  </xdr:oneCellAnchor>
  <xdr:oneCellAnchor>
    <xdr:from>
      <xdr:col>1</xdr:col>
      <xdr:colOff>238125</xdr:colOff>
      <xdr:row>10</xdr:row>
      <xdr:rowOff>0</xdr:rowOff>
    </xdr:from>
    <xdr:ext cx="805905" cy="752475"/>
    <xdr:pic>
      <xdr:nvPicPr>
        <xdr:cNvPr id="8" name="7 Imagen" hidden="1">
          <a:extLst>
            <a:ext uri="{FF2B5EF4-FFF2-40B4-BE49-F238E27FC236}">
              <a16:creationId xmlns:a16="http://schemas.microsoft.com/office/drawing/2014/main" xmlns="" id="{00000000-0008-0000-2900-000008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11</xdr:row>
      <xdr:rowOff>9525</xdr:rowOff>
    </xdr:from>
    <xdr:ext cx="767886" cy="666750"/>
    <xdr:pic>
      <xdr:nvPicPr>
        <xdr:cNvPr id="9" name="8 Imagen" hidden="1">
          <a:extLst>
            <a:ext uri="{FF2B5EF4-FFF2-40B4-BE49-F238E27FC236}">
              <a16:creationId xmlns:a16="http://schemas.microsoft.com/office/drawing/2014/main" xmlns="" id="{00000000-0008-0000-2900-000009000000}"/>
            </a:ext>
          </a:extLst>
        </xdr:cNvPr>
        <xdr:cNvPicPr>
          <a:picLocks noChangeAspect="1"/>
        </xdr:cNvPicPr>
      </xdr:nvPicPr>
      <xdr:blipFill>
        <a:blip xmlns:r="http://schemas.openxmlformats.org/officeDocument/2006/relationships" r:embed="rId8" cstate="print"/>
        <a:stretch>
          <a:fillRect/>
        </a:stretch>
      </xdr:blipFill>
      <xdr:spPr>
        <a:xfrm>
          <a:off x="3724275" y="2800350"/>
          <a:ext cx="767886" cy="666750"/>
        </a:xfrm>
        <a:prstGeom prst="rect">
          <a:avLst/>
        </a:prstGeom>
      </xdr:spPr>
    </xdr:pic>
    <xdr:clientData/>
  </xdr:oneCellAnchor>
  <xdr:oneCellAnchor>
    <xdr:from>
      <xdr:col>7</xdr:col>
      <xdr:colOff>28575</xdr:colOff>
      <xdr:row>11</xdr:row>
      <xdr:rowOff>9525</xdr:rowOff>
    </xdr:from>
    <xdr:ext cx="776506" cy="1057275"/>
    <xdr:pic>
      <xdr:nvPicPr>
        <xdr:cNvPr id="10" name="9 Imagen" hidden="1">
          <a:extLst>
            <a:ext uri="{FF2B5EF4-FFF2-40B4-BE49-F238E27FC236}">
              <a16:creationId xmlns:a16="http://schemas.microsoft.com/office/drawing/2014/main" xmlns="" id="{00000000-0008-0000-2900-00000A000000}"/>
            </a:ext>
          </a:extLst>
        </xdr:cNvPr>
        <xdr:cNvPicPr>
          <a:picLocks noChangeAspect="1"/>
        </xdr:cNvPicPr>
      </xdr:nvPicPr>
      <xdr:blipFill>
        <a:blip xmlns:r="http://schemas.openxmlformats.org/officeDocument/2006/relationships" r:embed="rId2" cstate="print"/>
        <a:stretch>
          <a:fillRect/>
        </a:stretch>
      </xdr:blipFill>
      <xdr:spPr>
        <a:xfrm>
          <a:off x="5429250" y="2800350"/>
          <a:ext cx="776506" cy="1057275"/>
        </a:xfrm>
        <a:prstGeom prst="rect">
          <a:avLst/>
        </a:prstGeom>
      </xdr:spPr>
    </xdr:pic>
    <xdr:clientData/>
  </xdr:oneCellAnchor>
  <xdr:oneCellAnchor>
    <xdr:from>
      <xdr:col>7</xdr:col>
      <xdr:colOff>9525</xdr:colOff>
      <xdr:row>10</xdr:row>
      <xdr:rowOff>0</xdr:rowOff>
    </xdr:from>
    <xdr:ext cx="774277" cy="942975"/>
    <xdr:pic>
      <xdr:nvPicPr>
        <xdr:cNvPr id="11" name="10 Imagen" hidden="1">
          <a:extLst>
            <a:ext uri="{FF2B5EF4-FFF2-40B4-BE49-F238E27FC236}">
              <a16:creationId xmlns:a16="http://schemas.microsoft.com/office/drawing/2014/main" xmlns="" id="{00000000-0008-0000-2900-00000B000000}"/>
            </a:ext>
          </a:extLst>
        </xdr:cNvPr>
        <xdr:cNvPicPr>
          <a:picLocks noChangeAspect="1"/>
        </xdr:cNvPicPr>
      </xdr:nvPicPr>
      <xdr:blipFill>
        <a:blip xmlns:r="http://schemas.openxmlformats.org/officeDocument/2006/relationships" r:embed="rId3" cstate="print"/>
        <a:stretch>
          <a:fillRect/>
        </a:stretch>
      </xdr:blipFill>
      <xdr:spPr>
        <a:xfrm>
          <a:off x="5410200" y="2590800"/>
          <a:ext cx="774277" cy="942975"/>
        </a:xfrm>
        <a:prstGeom prst="rect">
          <a:avLst/>
        </a:prstGeom>
      </xdr:spPr>
    </xdr:pic>
    <xdr:clientData/>
  </xdr:oneCellAnchor>
  <xdr:oneCellAnchor>
    <xdr:from>
      <xdr:col>7</xdr:col>
      <xdr:colOff>238125</xdr:colOff>
      <xdr:row>10</xdr:row>
      <xdr:rowOff>0</xdr:rowOff>
    </xdr:from>
    <xdr:ext cx="805905" cy="752475"/>
    <xdr:pic>
      <xdr:nvPicPr>
        <xdr:cNvPr id="12" name="11 Imagen" hidden="1">
          <a:extLst>
            <a:ext uri="{FF2B5EF4-FFF2-40B4-BE49-F238E27FC236}">
              <a16:creationId xmlns:a16="http://schemas.microsoft.com/office/drawing/2014/main" xmlns="" id="{00000000-0008-0000-2900-00000C000000}"/>
            </a:ext>
          </a:extLst>
        </xdr:cNvPr>
        <xdr:cNvPicPr>
          <a:picLocks noChangeAspect="1"/>
        </xdr:cNvPicPr>
      </xdr:nvPicPr>
      <xdr:blipFill>
        <a:blip xmlns:r="http://schemas.openxmlformats.org/officeDocument/2006/relationships" r:embed="rId7" cstate="print"/>
        <a:stretch>
          <a:fillRect/>
        </a:stretch>
      </xdr:blipFill>
      <xdr:spPr>
        <a:xfrm>
          <a:off x="5638800" y="2590800"/>
          <a:ext cx="805905" cy="752475"/>
        </a:xfrm>
        <a:prstGeom prst="rect">
          <a:avLst/>
        </a:prstGeom>
      </xdr:spPr>
    </xdr:pic>
    <xdr:clientData/>
  </xdr:oneCellAnchor>
  <xdr:oneCellAnchor>
    <xdr:from>
      <xdr:col>1</xdr:col>
      <xdr:colOff>76200</xdr:colOff>
      <xdr:row>11</xdr:row>
      <xdr:rowOff>0</xdr:rowOff>
    </xdr:from>
    <xdr:ext cx="778572" cy="752475"/>
    <xdr:pic>
      <xdr:nvPicPr>
        <xdr:cNvPr id="13" name="12 Imagen" hidden="1">
          <a:extLst>
            <a:ext uri="{FF2B5EF4-FFF2-40B4-BE49-F238E27FC236}">
              <a16:creationId xmlns:a16="http://schemas.microsoft.com/office/drawing/2014/main" xmlns="" id="{00000000-0008-0000-2900-00000D000000}"/>
            </a:ext>
          </a:extLst>
        </xdr:cNvPr>
        <xdr:cNvPicPr>
          <a:picLocks noChangeAspect="1"/>
        </xdr:cNvPicPr>
      </xdr:nvPicPr>
      <xdr:blipFill>
        <a:blip xmlns:r="http://schemas.openxmlformats.org/officeDocument/2006/relationships" r:embed="rId5" cstate="print"/>
        <a:stretch>
          <a:fillRect/>
        </a:stretch>
      </xdr:blipFill>
      <xdr:spPr>
        <a:xfrm>
          <a:off x="714375" y="2790825"/>
          <a:ext cx="778572" cy="752475"/>
        </a:xfrm>
        <a:prstGeom prst="rect">
          <a:avLst/>
        </a:prstGeom>
      </xdr:spPr>
    </xdr:pic>
    <xdr:clientData/>
  </xdr:oneCellAnchor>
  <xdr:oneCellAnchor>
    <xdr:from>
      <xdr:col>1</xdr:col>
      <xdr:colOff>238125</xdr:colOff>
      <xdr:row>11</xdr:row>
      <xdr:rowOff>0</xdr:rowOff>
    </xdr:from>
    <xdr:ext cx="805905" cy="752475"/>
    <xdr:pic>
      <xdr:nvPicPr>
        <xdr:cNvPr id="14" name="13 Imagen" hidden="1">
          <a:extLst>
            <a:ext uri="{FF2B5EF4-FFF2-40B4-BE49-F238E27FC236}">
              <a16:creationId xmlns:a16="http://schemas.microsoft.com/office/drawing/2014/main" xmlns="" id="{00000000-0008-0000-2900-00000E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7</xdr:col>
      <xdr:colOff>238125</xdr:colOff>
      <xdr:row>11</xdr:row>
      <xdr:rowOff>0</xdr:rowOff>
    </xdr:from>
    <xdr:ext cx="805905" cy="752475"/>
    <xdr:pic>
      <xdr:nvPicPr>
        <xdr:cNvPr id="15" name="14 Imagen" hidden="1">
          <a:extLst>
            <a:ext uri="{FF2B5EF4-FFF2-40B4-BE49-F238E27FC236}">
              <a16:creationId xmlns:a16="http://schemas.microsoft.com/office/drawing/2014/main" xmlns="" id="{00000000-0008-0000-2900-00000F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1</xdr:col>
      <xdr:colOff>238125</xdr:colOff>
      <xdr:row>11</xdr:row>
      <xdr:rowOff>0</xdr:rowOff>
    </xdr:from>
    <xdr:ext cx="805905" cy="752475"/>
    <xdr:pic>
      <xdr:nvPicPr>
        <xdr:cNvPr id="16" name="15 Imagen" hidden="1">
          <a:extLst>
            <a:ext uri="{FF2B5EF4-FFF2-40B4-BE49-F238E27FC236}">
              <a16:creationId xmlns:a16="http://schemas.microsoft.com/office/drawing/2014/main" xmlns="" id="{00000000-0008-0000-2900-000010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7</xdr:col>
      <xdr:colOff>76200</xdr:colOff>
      <xdr:row>11</xdr:row>
      <xdr:rowOff>0</xdr:rowOff>
    </xdr:from>
    <xdr:ext cx="778572" cy="752475"/>
    <xdr:pic>
      <xdr:nvPicPr>
        <xdr:cNvPr id="17" name="16 Imagen" hidden="1">
          <a:extLst>
            <a:ext uri="{FF2B5EF4-FFF2-40B4-BE49-F238E27FC236}">
              <a16:creationId xmlns:a16="http://schemas.microsoft.com/office/drawing/2014/main" xmlns="" id="{00000000-0008-0000-2900-000011000000}"/>
            </a:ext>
          </a:extLst>
        </xdr:cNvPr>
        <xdr:cNvPicPr>
          <a:picLocks noChangeAspect="1"/>
        </xdr:cNvPicPr>
      </xdr:nvPicPr>
      <xdr:blipFill>
        <a:blip xmlns:r="http://schemas.openxmlformats.org/officeDocument/2006/relationships" r:embed="rId5" cstate="print"/>
        <a:stretch>
          <a:fillRect/>
        </a:stretch>
      </xdr:blipFill>
      <xdr:spPr>
        <a:xfrm>
          <a:off x="5476875" y="2790825"/>
          <a:ext cx="778572" cy="752475"/>
        </a:xfrm>
        <a:prstGeom prst="rect">
          <a:avLst/>
        </a:prstGeom>
      </xdr:spPr>
    </xdr:pic>
    <xdr:clientData/>
  </xdr:oneCellAnchor>
  <xdr:oneCellAnchor>
    <xdr:from>
      <xdr:col>7</xdr:col>
      <xdr:colOff>238125</xdr:colOff>
      <xdr:row>11</xdr:row>
      <xdr:rowOff>0</xdr:rowOff>
    </xdr:from>
    <xdr:ext cx="805905" cy="752475"/>
    <xdr:pic>
      <xdr:nvPicPr>
        <xdr:cNvPr id="18" name="17 Imagen" hidden="1">
          <a:extLst>
            <a:ext uri="{FF2B5EF4-FFF2-40B4-BE49-F238E27FC236}">
              <a16:creationId xmlns:a16="http://schemas.microsoft.com/office/drawing/2014/main" xmlns="" id="{00000000-0008-0000-2900-000012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7</xdr:col>
      <xdr:colOff>238125</xdr:colOff>
      <xdr:row>11</xdr:row>
      <xdr:rowOff>0</xdr:rowOff>
    </xdr:from>
    <xdr:ext cx="805905" cy="752475"/>
    <xdr:pic>
      <xdr:nvPicPr>
        <xdr:cNvPr id="19" name="18 Imagen" hidden="1">
          <a:extLst>
            <a:ext uri="{FF2B5EF4-FFF2-40B4-BE49-F238E27FC236}">
              <a16:creationId xmlns:a16="http://schemas.microsoft.com/office/drawing/2014/main" xmlns="" id="{00000000-0008-0000-2900-000013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3</xdr:col>
      <xdr:colOff>28575</xdr:colOff>
      <xdr:row>11</xdr:row>
      <xdr:rowOff>9525</xdr:rowOff>
    </xdr:from>
    <xdr:ext cx="776506" cy="1057275"/>
    <xdr:pic>
      <xdr:nvPicPr>
        <xdr:cNvPr id="20" name="19 Imagen" hidden="1">
          <a:extLst>
            <a:ext uri="{FF2B5EF4-FFF2-40B4-BE49-F238E27FC236}">
              <a16:creationId xmlns:a16="http://schemas.microsoft.com/office/drawing/2014/main" xmlns="" id="{00000000-0008-0000-2900-000014000000}"/>
            </a:ext>
          </a:extLst>
        </xdr:cNvPr>
        <xdr:cNvPicPr>
          <a:picLocks noChangeAspect="1"/>
        </xdr:cNvPicPr>
      </xdr:nvPicPr>
      <xdr:blipFill>
        <a:blip xmlns:r="http://schemas.openxmlformats.org/officeDocument/2006/relationships" r:embed="rId2" cstate="print"/>
        <a:stretch>
          <a:fillRect/>
        </a:stretch>
      </xdr:blipFill>
      <xdr:spPr>
        <a:xfrm>
          <a:off x="2209800" y="2800350"/>
          <a:ext cx="776506" cy="1057275"/>
        </a:xfrm>
        <a:prstGeom prst="rect">
          <a:avLst/>
        </a:prstGeom>
      </xdr:spPr>
    </xdr:pic>
    <xdr:clientData/>
  </xdr:oneCellAnchor>
  <xdr:oneCellAnchor>
    <xdr:from>
      <xdr:col>4</xdr:col>
      <xdr:colOff>9525</xdr:colOff>
      <xdr:row>9</xdr:row>
      <xdr:rowOff>0</xdr:rowOff>
    </xdr:from>
    <xdr:ext cx="774277" cy="942975"/>
    <xdr:pic>
      <xdr:nvPicPr>
        <xdr:cNvPr id="21" name="20 Imagen" hidden="1">
          <a:extLst>
            <a:ext uri="{FF2B5EF4-FFF2-40B4-BE49-F238E27FC236}">
              <a16:creationId xmlns:a16="http://schemas.microsoft.com/office/drawing/2014/main" xmlns="" id="{00000000-0008-0000-2900-000015000000}"/>
            </a:ext>
          </a:extLst>
        </xdr:cNvPr>
        <xdr:cNvPicPr>
          <a:picLocks noChangeAspect="1"/>
        </xdr:cNvPicPr>
      </xdr:nvPicPr>
      <xdr:blipFill>
        <a:blip xmlns:r="http://schemas.openxmlformats.org/officeDocument/2006/relationships" r:embed="rId3" cstate="print"/>
        <a:stretch>
          <a:fillRect/>
        </a:stretch>
      </xdr:blipFill>
      <xdr:spPr>
        <a:xfrm>
          <a:off x="2962275" y="2390775"/>
          <a:ext cx="774277" cy="942975"/>
        </a:xfrm>
        <a:prstGeom prst="rect">
          <a:avLst/>
        </a:prstGeom>
      </xdr:spPr>
    </xdr:pic>
    <xdr:clientData/>
  </xdr:oneCellAnchor>
  <xdr:oneCellAnchor>
    <xdr:from>
      <xdr:col>5</xdr:col>
      <xdr:colOff>19050</xdr:colOff>
      <xdr:row>9</xdr:row>
      <xdr:rowOff>0</xdr:rowOff>
    </xdr:from>
    <xdr:ext cx="779826" cy="923924"/>
    <xdr:pic>
      <xdr:nvPicPr>
        <xdr:cNvPr id="22" name="21 Imagen" hidden="1">
          <a:extLst>
            <a:ext uri="{FF2B5EF4-FFF2-40B4-BE49-F238E27FC236}">
              <a16:creationId xmlns:a16="http://schemas.microsoft.com/office/drawing/2014/main" xmlns="" id="{00000000-0008-0000-2900-000016000000}"/>
            </a:ext>
          </a:extLst>
        </xdr:cNvPr>
        <xdr:cNvPicPr>
          <a:picLocks noChangeAspect="1"/>
        </xdr:cNvPicPr>
      </xdr:nvPicPr>
      <xdr:blipFill>
        <a:blip xmlns:r="http://schemas.openxmlformats.org/officeDocument/2006/relationships" r:embed="rId4" cstate="print"/>
        <a:stretch>
          <a:fillRect/>
        </a:stretch>
      </xdr:blipFill>
      <xdr:spPr>
        <a:xfrm>
          <a:off x="3743325" y="2390775"/>
          <a:ext cx="779826" cy="923924"/>
        </a:xfrm>
        <a:prstGeom prst="rect">
          <a:avLst/>
        </a:prstGeom>
      </xdr:spPr>
    </xdr:pic>
    <xdr:clientData/>
  </xdr:oneCellAnchor>
  <xdr:oneCellAnchor>
    <xdr:from>
      <xdr:col>1</xdr:col>
      <xdr:colOff>76200</xdr:colOff>
      <xdr:row>16</xdr:row>
      <xdr:rowOff>0</xdr:rowOff>
    </xdr:from>
    <xdr:ext cx="778572" cy="752475"/>
    <xdr:pic>
      <xdr:nvPicPr>
        <xdr:cNvPr id="23" name="22 Imagen" hidden="1">
          <a:extLst>
            <a:ext uri="{FF2B5EF4-FFF2-40B4-BE49-F238E27FC236}">
              <a16:creationId xmlns:a16="http://schemas.microsoft.com/office/drawing/2014/main" xmlns="" id="{00000000-0008-0000-2900-000017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16</xdr:row>
      <xdr:rowOff>0</xdr:rowOff>
    </xdr:from>
    <xdr:ext cx="877302" cy="714375"/>
    <xdr:pic>
      <xdr:nvPicPr>
        <xdr:cNvPr id="24" name="23 Imagen" hidden="1">
          <a:extLst>
            <a:ext uri="{FF2B5EF4-FFF2-40B4-BE49-F238E27FC236}">
              <a16:creationId xmlns:a16="http://schemas.microsoft.com/office/drawing/2014/main" xmlns="" id="{00000000-0008-0000-2900-000018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4</xdr:col>
      <xdr:colOff>238125</xdr:colOff>
      <xdr:row>9</xdr:row>
      <xdr:rowOff>0</xdr:rowOff>
    </xdr:from>
    <xdr:ext cx="805905" cy="752475"/>
    <xdr:pic>
      <xdr:nvPicPr>
        <xdr:cNvPr id="25" name="24 Imagen" hidden="1">
          <a:extLst>
            <a:ext uri="{FF2B5EF4-FFF2-40B4-BE49-F238E27FC236}">
              <a16:creationId xmlns:a16="http://schemas.microsoft.com/office/drawing/2014/main" xmlns="" id="{00000000-0008-0000-2900-000019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4</xdr:col>
      <xdr:colOff>0</xdr:colOff>
      <xdr:row>9</xdr:row>
      <xdr:rowOff>9525</xdr:rowOff>
    </xdr:from>
    <xdr:ext cx="767886" cy="666750"/>
    <xdr:pic>
      <xdr:nvPicPr>
        <xdr:cNvPr id="26" name="25 Imagen" hidden="1">
          <a:extLst>
            <a:ext uri="{FF2B5EF4-FFF2-40B4-BE49-F238E27FC236}">
              <a16:creationId xmlns:a16="http://schemas.microsoft.com/office/drawing/2014/main" xmlns="" id="{00000000-0008-0000-2900-00001A000000}"/>
            </a:ext>
          </a:extLst>
        </xdr:cNvPr>
        <xdr:cNvPicPr>
          <a:picLocks noChangeAspect="1"/>
        </xdr:cNvPicPr>
      </xdr:nvPicPr>
      <xdr:blipFill>
        <a:blip xmlns:r="http://schemas.openxmlformats.org/officeDocument/2006/relationships" r:embed="rId8" cstate="print"/>
        <a:stretch>
          <a:fillRect/>
        </a:stretch>
      </xdr:blipFill>
      <xdr:spPr>
        <a:xfrm>
          <a:off x="2952750" y="2400300"/>
          <a:ext cx="767886" cy="666750"/>
        </a:xfrm>
        <a:prstGeom prst="rect">
          <a:avLst/>
        </a:prstGeom>
      </xdr:spPr>
    </xdr:pic>
    <xdr:clientData/>
  </xdr:oneCellAnchor>
  <xdr:oneCellAnchor>
    <xdr:from>
      <xdr:col>4</xdr:col>
      <xdr:colOff>9525</xdr:colOff>
      <xdr:row>13</xdr:row>
      <xdr:rowOff>0</xdr:rowOff>
    </xdr:from>
    <xdr:ext cx="774277" cy="942975"/>
    <xdr:pic>
      <xdr:nvPicPr>
        <xdr:cNvPr id="27" name="26 Imagen" hidden="1">
          <a:extLst>
            <a:ext uri="{FF2B5EF4-FFF2-40B4-BE49-F238E27FC236}">
              <a16:creationId xmlns:a16="http://schemas.microsoft.com/office/drawing/2014/main" xmlns="" id="{00000000-0008-0000-2900-00001B000000}"/>
            </a:ext>
          </a:extLst>
        </xdr:cNvPr>
        <xdr:cNvPicPr>
          <a:picLocks noChangeAspect="1"/>
        </xdr:cNvPicPr>
      </xdr:nvPicPr>
      <xdr:blipFill>
        <a:blip xmlns:r="http://schemas.openxmlformats.org/officeDocument/2006/relationships" r:embed="rId3" cstate="print"/>
        <a:stretch>
          <a:fillRect/>
        </a:stretch>
      </xdr:blipFill>
      <xdr:spPr>
        <a:xfrm>
          <a:off x="2962275" y="2990850"/>
          <a:ext cx="774277" cy="942975"/>
        </a:xfrm>
        <a:prstGeom prst="rect">
          <a:avLst/>
        </a:prstGeom>
      </xdr:spPr>
    </xdr:pic>
    <xdr:clientData/>
  </xdr:oneCellAnchor>
  <xdr:oneCellAnchor>
    <xdr:from>
      <xdr:col>5</xdr:col>
      <xdr:colOff>19050</xdr:colOff>
      <xdr:row>7</xdr:row>
      <xdr:rowOff>0</xdr:rowOff>
    </xdr:from>
    <xdr:ext cx="779826" cy="923924"/>
    <xdr:pic>
      <xdr:nvPicPr>
        <xdr:cNvPr id="28" name="27 Imagen" hidden="1">
          <a:extLst>
            <a:ext uri="{FF2B5EF4-FFF2-40B4-BE49-F238E27FC236}">
              <a16:creationId xmlns:a16="http://schemas.microsoft.com/office/drawing/2014/main" xmlns="" id="{00000000-0008-0000-2900-00001C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1</xdr:col>
      <xdr:colOff>76200</xdr:colOff>
      <xdr:row>9</xdr:row>
      <xdr:rowOff>161925</xdr:rowOff>
    </xdr:from>
    <xdr:ext cx="778572" cy="752475"/>
    <xdr:pic>
      <xdr:nvPicPr>
        <xdr:cNvPr id="29" name="28 Imagen" hidden="1">
          <a:extLst>
            <a:ext uri="{FF2B5EF4-FFF2-40B4-BE49-F238E27FC236}">
              <a16:creationId xmlns:a16="http://schemas.microsoft.com/office/drawing/2014/main" xmlns="" id="{00000000-0008-0000-2900-00001D000000}"/>
            </a:ext>
          </a:extLst>
        </xdr:cNvPr>
        <xdr:cNvPicPr>
          <a:picLocks noChangeAspect="1"/>
        </xdr:cNvPicPr>
      </xdr:nvPicPr>
      <xdr:blipFill>
        <a:blip xmlns:r="http://schemas.openxmlformats.org/officeDocument/2006/relationships" r:embed="rId5" cstate="print"/>
        <a:stretch>
          <a:fillRect/>
        </a:stretch>
      </xdr:blipFill>
      <xdr:spPr>
        <a:xfrm>
          <a:off x="714375" y="2552700"/>
          <a:ext cx="778572" cy="752475"/>
        </a:xfrm>
        <a:prstGeom prst="rect">
          <a:avLst/>
        </a:prstGeom>
      </xdr:spPr>
    </xdr:pic>
    <xdr:clientData/>
  </xdr:oneCellAnchor>
  <xdr:oneCellAnchor>
    <xdr:from>
      <xdr:col>3</xdr:col>
      <xdr:colOff>142876</xdr:colOff>
      <xdr:row>9</xdr:row>
      <xdr:rowOff>171449</xdr:rowOff>
    </xdr:from>
    <xdr:ext cx="877302" cy="714375"/>
    <xdr:pic>
      <xdr:nvPicPr>
        <xdr:cNvPr id="30" name="29 Imagen" hidden="1">
          <a:extLst>
            <a:ext uri="{FF2B5EF4-FFF2-40B4-BE49-F238E27FC236}">
              <a16:creationId xmlns:a16="http://schemas.microsoft.com/office/drawing/2014/main" xmlns="" id="{00000000-0008-0000-2900-00001E000000}"/>
            </a:ext>
          </a:extLst>
        </xdr:cNvPr>
        <xdr:cNvPicPr>
          <a:picLocks noChangeAspect="1"/>
        </xdr:cNvPicPr>
      </xdr:nvPicPr>
      <xdr:blipFill>
        <a:blip xmlns:r="http://schemas.openxmlformats.org/officeDocument/2006/relationships" r:embed="rId6" cstate="print"/>
        <a:stretch>
          <a:fillRect/>
        </a:stretch>
      </xdr:blipFill>
      <xdr:spPr>
        <a:xfrm>
          <a:off x="2324101" y="2562224"/>
          <a:ext cx="877302" cy="714375"/>
        </a:xfrm>
        <a:prstGeom prst="rect">
          <a:avLst/>
        </a:prstGeom>
      </xdr:spPr>
    </xdr:pic>
    <xdr:clientData/>
  </xdr:oneCellAnchor>
  <xdr:oneCellAnchor>
    <xdr:from>
      <xdr:col>4</xdr:col>
      <xdr:colOff>238125</xdr:colOff>
      <xdr:row>9</xdr:row>
      <xdr:rowOff>0</xdr:rowOff>
    </xdr:from>
    <xdr:ext cx="805905" cy="752475"/>
    <xdr:pic>
      <xdr:nvPicPr>
        <xdr:cNvPr id="31" name="30 Imagen" hidden="1">
          <a:extLst>
            <a:ext uri="{FF2B5EF4-FFF2-40B4-BE49-F238E27FC236}">
              <a16:creationId xmlns:a16="http://schemas.microsoft.com/office/drawing/2014/main" xmlns="" id="{00000000-0008-0000-2900-00001F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4</xdr:col>
      <xdr:colOff>0</xdr:colOff>
      <xdr:row>13</xdr:row>
      <xdr:rowOff>9525</xdr:rowOff>
    </xdr:from>
    <xdr:ext cx="767886" cy="666750"/>
    <xdr:pic>
      <xdr:nvPicPr>
        <xdr:cNvPr id="32" name="31 Imagen" hidden="1">
          <a:extLst>
            <a:ext uri="{FF2B5EF4-FFF2-40B4-BE49-F238E27FC236}">
              <a16:creationId xmlns:a16="http://schemas.microsoft.com/office/drawing/2014/main" xmlns="" id="{00000000-0008-0000-2900-000020000000}"/>
            </a:ext>
          </a:extLst>
        </xdr:cNvPr>
        <xdr:cNvPicPr>
          <a:picLocks noChangeAspect="1"/>
        </xdr:cNvPicPr>
      </xdr:nvPicPr>
      <xdr:blipFill>
        <a:blip xmlns:r="http://schemas.openxmlformats.org/officeDocument/2006/relationships" r:embed="rId8" cstate="print"/>
        <a:stretch>
          <a:fillRect/>
        </a:stretch>
      </xdr:blipFill>
      <xdr:spPr>
        <a:xfrm>
          <a:off x="2952750" y="3000375"/>
          <a:ext cx="767886" cy="666750"/>
        </a:xfrm>
        <a:prstGeom prst="rect">
          <a:avLst/>
        </a:prstGeom>
      </xdr:spPr>
    </xdr:pic>
    <xdr:clientData/>
  </xdr:oneCellAnchor>
  <xdr:oneCellAnchor>
    <xdr:from>
      <xdr:col>1</xdr:col>
      <xdr:colOff>9525</xdr:colOff>
      <xdr:row>10</xdr:row>
      <xdr:rowOff>0</xdr:rowOff>
    </xdr:from>
    <xdr:ext cx="774277" cy="942975"/>
    <xdr:pic>
      <xdr:nvPicPr>
        <xdr:cNvPr id="33" name="32 Imagen" hidden="1">
          <a:extLst>
            <a:ext uri="{FF2B5EF4-FFF2-40B4-BE49-F238E27FC236}">
              <a16:creationId xmlns:a16="http://schemas.microsoft.com/office/drawing/2014/main" xmlns="" id="{00000000-0008-0000-2900-000021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1</xdr:col>
      <xdr:colOff>238125</xdr:colOff>
      <xdr:row>10</xdr:row>
      <xdr:rowOff>0</xdr:rowOff>
    </xdr:from>
    <xdr:ext cx="805905" cy="752475"/>
    <xdr:pic>
      <xdr:nvPicPr>
        <xdr:cNvPr id="34" name="33 Imagen" hidden="1">
          <a:extLst>
            <a:ext uri="{FF2B5EF4-FFF2-40B4-BE49-F238E27FC236}">
              <a16:creationId xmlns:a16="http://schemas.microsoft.com/office/drawing/2014/main" xmlns="" id="{00000000-0008-0000-2900-000022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9525</xdr:colOff>
      <xdr:row>14</xdr:row>
      <xdr:rowOff>0</xdr:rowOff>
    </xdr:from>
    <xdr:ext cx="774277" cy="942975"/>
    <xdr:pic>
      <xdr:nvPicPr>
        <xdr:cNvPr id="35" name="34 Imagen" hidden="1">
          <a:extLst>
            <a:ext uri="{FF2B5EF4-FFF2-40B4-BE49-F238E27FC236}">
              <a16:creationId xmlns:a16="http://schemas.microsoft.com/office/drawing/2014/main" xmlns="" id="{00000000-0008-0000-2900-000023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36" name="35 Imagen" hidden="1">
          <a:extLst>
            <a:ext uri="{FF2B5EF4-FFF2-40B4-BE49-F238E27FC236}">
              <a16:creationId xmlns:a16="http://schemas.microsoft.com/office/drawing/2014/main" xmlns="" id="{00000000-0008-0000-2900-000024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238125</xdr:colOff>
      <xdr:row>10</xdr:row>
      <xdr:rowOff>0</xdr:rowOff>
    </xdr:from>
    <xdr:ext cx="805905" cy="752475"/>
    <xdr:pic>
      <xdr:nvPicPr>
        <xdr:cNvPr id="37" name="36 Imagen" hidden="1">
          <a:extLst>
            <a:ext uri="{FF2B5EF4-FFF2-40B4-BE49-F238E27FC236}">
              <a16:creationId xmlns:a16="http://schemas.microsoft.com/office/drawing/2014/main" xmlns="" id="{00000000-0008-0000-2900-000025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76200</xdr:colOff>
      <xdr:row>13</xdr:row>
      <xdr:rowOff>161925</xdr:rowOff>
    </xdr:from>
    <xdr:ext cx="778572" cy="752475"/>
    <xdr:pic>
      <xdr:nvPicPr>
        <xdr:cNvPr id="38" name="37 Imagen" hidden="1">
          <a:extLst>
            <a:ext uri="{FF2B5EF4-FFF2-40B4-BE49-F238E27FC236}">
              <a16:creationId xmlns:a16="http://schemas.microsoft.com/office/drawing/2014/main" xmlns="" id="{00000000-0008-0000-2900-000026000000}"/>
            </a:ext>
          </a:extLst>
        </xdr:cNvPr>
        <xdr:cNvPicPr>
          <a:picLocks noChangeAspect="1"/>
        </xdr:cNvPicPr>
      </xdr:nvPicPr>
      <xdr:blipFill>
        <a:blip xmlns:r="http://schemas.openxmlformats.org/officeDocument/2006/relationships" r:embed="rId5" cstate="print"/>
        <a:stretch>
          <a:fillRect/>
        </a:stretch>
      </xdr:blipFill>
      <xdr:spPr>
        <a:xfrm>
          <a:off x="3800475" y="3152775"/>
          <a:ext cx="778572" cy="752475"/>
        </a:xfrm>
        <a:prstGeom prst="rect">
          <a:avLst/>
        </a:prstGeom>
      </xdr:spPr>
    </xdr:pic>
    <xdr:clientData/>
  </xdr:oneCellAnchor>
  <xdr:oneCellAnchor>
    <xdr:from>
      <xdr:col>5</xdr:col>
      <xdr:colOff>9525</xdr:colOff>
      <xdr:row>14</xdr:row>
      <xdr:rowOff>0</xdr:rowOff>
    </xdr:from>
    <xdr:ext cx="774277" cy="942975"/>
    <xdr:pic>
      <xdr:nvPicPr>
        <xdr:cNvPr id="39" name="38 Imagen" hidden="1">
          <a:extLst>
            <a:ext uri="{FF2B5EF4-FFF2-40B4-BE49-F238E27FC236}">
              <a16:creationId xmlns:a16="http://schemas.microsoft.com/office/drawing/2014/main" xmlns="" id="{00000000-0008-0000-2900-000027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40" name="39 Imagen" hidden="1">
          <a:extLst>
            <a:ext uri="{FF2B5EF4-FFF2-40B4-BE49-F238E27FC236}">
              <a16:creationId xmlns:a16="http://schemas.microsoft.com/office/drawing/2014/main" xmlns="" id="{00000000-0008-0000-2900-000028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238125</xdr:colOff>
      <xdr:row>14</xdr:row>
      <xdr:rowOff>0</xdr:rowOff>
    </xdr:from>
    <xdr:ext cx="805905" cy="752475"/>
    <xdr:pic>
      <xdr:nvPicPr>
        <xdr:cNvPr id="41" name="40 Imagen" hidden="1">
          <a:extLst>
            <a:ext uri="{FF2B5EF4-FFF2-40B4-BE49-F238E27FC236}">
              <a16:creationId xmlns:a16="http://schemas.microsoft.com/office/drawing/2014/main" xmlns="" id="{00000000-0008-0000-2900-000029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9525</xdr:colOff>
      <xdr:row>10</xdr:row>
      <xdr:rowOff>0</xdr:rowOff>
    </xdr:from>
    <xdr:ext cx="774277" cy="942975"/>
    <xdr:pic>
      <xdr:nvPicPr>
        <xdr:cNvPr id="42" name="41 Imagen" hidden="1">
          <a:extLst>
            <a:ext uri="{FF2B5EF4-FFF2-40B4-BE49-F238E27FC236}">
              <a16:creationId xmlns:a16="http://schemas.microsoft.com/office/drawing/2014/main" xmlns="" id="{00000000-0008-0000-2900-00002A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1</xdr:col>
      <xdr:colOff>238125</xdr:colOff>
      <xdr:row>10</xdr:row>
      <xdr:rowOff>0</xdr:rowOff>
    </xdr:from>
    <xdr:ext cx="805905" cy="752475"/>
    <xdr:pic>
      <xdr:nvPicPr>
        <xdr:cNvPr id="43" name="42 Imagen" hidden="1">
          <a:extLst>
            <a:ext uri="{FF2B5EF4-FFF2-40B4-BE49-F238E27FC236}">
              <a16:creationId xmlns:a16="http://schemas.microsoft.com/office/drawing/2014/main" xmlns="" id="{00000000-0008-0000-2900-00002B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9525</xdr:colOff>
      <xdr:row>14</xdr:row>
      <xdr:rowOff>0</xdr:rowOff>
    </xdr:from>
    <xdr:ext cx="774277" cy="942975"/>
    <xdr:pic>
      <xdr:nvPicPr>
        <xdr:cNvPr id="44" name="43 Imagen" hidden="1">
          <a:extLst>
            <a:ext uri="{FF2B5EF4-FFF2-40B4-BE49-F238E27FC236}">
              <a16:creationId xmlns:a16="http://schemas.microsoft.com/office/drawing/2014/main" xmlns="" id="{00000000-0008-0000-2900-00002C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45" name="44 Imagen" hidden="1">
          <a:extLst>
            <a:ext uri="{FF2B5EF4-FFF2-40B4-BE49-F238E27FC236}">
              <a16:creationId xmlns:a16="http://schemas.microsoft.com/office/drawing/2014/main" xmlns="" id="{00000000-0008-0000-2900-00002D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19050</xdr:colOff>
      <xdr:row>15</xdr:row>
      <xdr:rowOff>1</xdr:rowOff>
    </xdr:from>
    <xdr:ext cx="779826" cy="923924"/>
    <xdr:pic>
      <xdr:nvPicPr>
        <xdr:cNvPr id="46" name="45 Imagen" hidden="1">
          <a:extLst>
            <a:ext uri="{FF2B5EF4-FFF2-40B4-BE49-F238E27FC236}">
              <a16:creationId xmlns:a16="http://schemas.microsoft.com/office/drawing/2014/main" xmlns="" id="{00000000-0008-0000-2900-00002E000000}"/>
            </a:ext>
          </a:extLst>
        </xdr:cNvPr>
        <xdr:cNvPicPr>
          <a:picLocks noChangeAspect="1"/>
        </xdr:cNvPicPr>
      </xdr:nvPicPr>
      <xdr:blipFill>
        <a:blip xmlns:r="http://schemas.openxmlformats.org/officeDocument/2006/relationships" r:embed="rId4" cstate="print"/>
        <a:stretch>
          <a:fillRect/>
        </a:stretch>
      </xdr:blipFill>
      <xdr:spPr>
        <a:xfrm>
          <a:off x="3743325" y="3390901"/>
          <a:ext cx="779826" cy="923924"/>
        </a:xfrm>
        <a:prstGeom prst="rect">
          <a:avLst/>
        </a:prstGeom>
      </xdr:spPr>
    </xdr:pic>
    <xdr:clientData/>
  </xdr:oneCellAnchor>
  <xdr:oneCellAnchor>
    <xdr:from>
      <xdr:col>4</xdr:col>
      <xdr:colOff>238125</xdr:colOff>
      <xdr:row>11</xdr:row>
      <xdr:rowOff>0</xdr:rowOff>
    </xdr:from>
    <xdr:ext cx="805905" cy="752475"/>
    <xdr:pic>
      <xdr:nvPicPr>
        <xdr:cNvPr id="47" name="46 Imagen" hidden="1">
          <a:extLst>
            <a:ext uri="{FF2B5EF4-FFF2-40B4-BE49-F238E27FC236}">
              <a16:creationId xmlns:a16="http://schemas.microsoft.com/office/drawing/2014/main" xmlns="" id="{00000000-0008-0000-2900-00002F000000}"/>
            </a:ext>
          </a:extLst>
        </xdr:cNvPr>
        <xdr:cNvPicPr>
          <a:picLocks noChangeAspect="1"/>
        </xdr:cNvPicPr>
      </xdr:nvPicPr>
      <xdr:blipFill>
        <a:blip xmlns:r="http://schemas.openxmlformats.org/officeDocument/2006/relationships" r:embed="rId7" cstate="print"/>
        <a:stretch>
          <a:fillRect/>
        </a:stretch>
      </xdr:blipFill>
      <xdr:spPr>
        <a:xfrm>
          <a:off x="3190875" y="2790825"/>
          <a:ext cx="805905" cy="752475"/>
        </a:xfrm>
        <a:prstGeom prst="rect">
          <a:avLst/>
        </a:prstGeom>
      </xdr:spPr>
    </xdr:pic>
    <xdr:clientData/>
  </xdr:oneCellAnchor>
  <xdr:oneCellAnchor>
    <xdr:from>
      <xdr:col>4</xdr:col>
      <xdr:colOff>0</xdr:colOff>
      <xdr:row>11</xdr:row>
      <xdr:rowOff>9525</xdr:rowOff>
    </xdr:from>
    <xdr:ext cx="767886" cy="666750"/>
    <xdr:pic>
      <xdr:nvPicPr>
        <xdr:cNvPr id="48" name="47 Imagen" hidden="1">
          <a:extLst>
            <a:ext uri="{FF2B5EF4-FFF2-40B4-BE49-F238E27FC236}">
              <a16:creationId xmlns:a16="http://schemas.microsoft.com/office/drawing/2014/main" xmlns="" id="{00000000-0008-0000-2900-000030000000}"/>
            </a:ext>
          </a:extLst>
        </xdr:cNvPr>
        <xdr:cNvPicPr>
          <a:picLocks noChangeAspect="1"/>
        </xdr:cNvPicPr>
      </xdr:nvPicPr>
      <xdr:blipFill>
        <a:blip xmlns:r="http://schemas.openxmlformats.org/officeDocument/2006/relationships" r:embed="rId8" cstate="print"/>
        <a:stretch>
          <a:fillRect/>
        </a:stretch>
      </xdr:blipFill>
      <xdr:spPr>
        <a:xfrm>
          <a:off x="2952750" y="2800350"/>
          <a:ext cx="767886" cy="666750"/>
        </a:xfrm>
        <a:prstGeom prst="rect">
          <a:avLst/>
        </a:prstGeom>
      </xdr:spPr>
    </xdr:pic>
    <xdr:clientData/>
  </xdr:oneCellAnchor>
  <xdr:oneCellAnchor>
    <xdr:from>
      <xdr:col>1</xdr:col>
      <xdr:colOff>76200</xdr:colOff>
      <xdr:row>16</xdr:row>
      <xdr:rowOff>0</xdr:rowOff>
    </xdr:from>
    <xdr:ext cx="778572" cy="752475"/>
    <xdr:pic>
      <xdr:nvPicPr>
        <xdr:cNvPr id="49" name="48 Imagen" hidden="1">
          <a:extLst>
            <a:ext uri="{FF2B5EF4-FFF2-40B4-BE49-F238E27FC236}">
              <a16:creationId xmlns:a16="http://schemas.microsoft.com/office/drawing/2014/main" xmlns="" id="{00000000-0008-0000-2900-000031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16</xdr:row>
      <xdr:rowOff>0</xdr:rowOff>
    </xdr:from>
    <xdr:ext cx="877302" cy="714375"/>
    <xdr:pic>
      <xdr:nvPicPr>
        <xdr:cNvPr id="50" name="49 Imagen" hidden="1">
          <a:extLst>
            <a:ext uri="{FF2B5EF4-FFF2-40B4-BE49-F238E27FC236}">
              <a16:creationId xmlns:a16="http://schemas.microsoft.com/office/drawing/2014/main" xmlns="" id="{00000000-0008-0000-2900-000032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1</xdr:col>
      <xdr:colOff>9525</xdr:colOff>
      <xdr:row>16</xdr:row>
      <xdr:rowOff>0</xdr:rowOff>
    </xdr:from>
    <xdr:ext cx="774277" cy="942975"/>
    <xdr:pic>
      <xdr:nvPicPr>
        <xdr:cNvPr id="51" name="50 Imagen" hidden="1">
          <a:extLst>
            <a:ext uri="{FF2B5EF4-FFF2-40B4-BE49-F238E27FC236}">
              <a16:creationId xmlns:a16="http://schemas.microsoft.com/office/drawing/2014/main" xmlns="" id="{00000000-0008-0000-2900-000033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1</xdr:col>
      <xdr:colOff>238125</xdr:colOff>
      <xdr:row>16</xdr:row>
      <xdr:rowOff>0</xdr:rowOff>
    </xdr:from>
    <xdr:ext cx="805905" cy="752475"/>
    <xdr:pic>
      <xdr:nvPicPr>
        <xdr:cNvPr id="52" name="51 Imagen" hidden="1">
          <a:extLst>
            <a:ext uri="{FF2B5EF4-FFF2-40B4-BE49-F238E27FC236}">
              <a16:creationId xmlns:a16="http://schemas.microsoft.com/office/drawing/2014/main" xmlns="" id="{00000000-0008-0000-2900-000034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9525</xdr:colOff>
      <xdr:row>14</xdr:row>
      <xdr:rowOff>0</xdr:rowOff>
    </xdr:from>
    <xdr:ext cx="774277" cy="942975"/>
    <xdr:pic>
      <xdr:nvPicPr>
        <xdr:cNvPr id="53" name="52 Imagen" hidden="1">
          <a:extLst>
            <a:ext uri="{FF2B5EF4-FFF2-40B4-BE49-F238E27FC236}">
              <a16:creationId xmlns:a16="http://schemas.microsoft.com/office/drawing/2014/main" xmlns="" id="{00000000-0008-0000-2900-000035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54" name="53 Imagen" hidden="1">
          <a:extLst>
            <a:ext uri="{FF2B5EF4-FFF2-40B4-BE49-F238E27FC236}">
              <a16:creationId xmlns:a16="http://schemas.microsoft.com/office/drawing/2014/main" xmlns="" id="{00000000-0008-0000-2900-000036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238125</xdr:colOff>
      <xdr:row>16</xdr:row>
      <xdr:rowOff>0</xdr:rowOff>
    </xdr:from>
    <xdr:ext cx="805905" cy="752475"/>
    <xdr:pic>
      <xdr:nvPicPr>
        <xdr:cNvPr id="55" name="54 Imagen" hidden="1">
          <a:extLst>
            <a:ext uri="{FF2B5EF4-FFF2-40B4-BE49-F238E27FC236}">
              <a16:creationId xmlns:a16="http://schemas.microsoft.com/office/drawing/2014/main" xmlns="" id="{00000000-0008-0000-2900-000037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76200</xdr:colOff>
      <xdr:row>14</xdr:row>
      <xdr:rowOff>0</xdr:rowOff>
    </xdr:from>
    <xdr:ext cx="778572" cy="752475"/>
    <xdr:pic>
      <xdr:nvPicPr>
        <xdr:cNvPr id="56" name="55 Imagen" hidden="1">
          <a:extLst>
            <a:ext uri="{FF2B5EF4-FFF2-40B4-BE49-F238E27FC236}">
              <a16:creationId xmlns:a16="http://schemas.microsoft.com/office/drawing/2014/main" xmlns="" id="{00000000-0008-0000-2900-000038000000}"/>
            </a:ext>
          </a:extLst>
        </xdr:cNvPr>
        <xdr:cNvPicPr>
          <a:picLocks noChangeAspect="1"/>
        </xdr:cNvPicPr>
      </xdr:nvPicPr>
      <xdr:blipFill>
        <a:blip xmlns:r="http://schemas.openxmlformats.org/officeDocument/2006/relationships" r:embed="rId5" cstate="print"/>
        <a:stretch>
          <a:fillRect/>
        </a:stretch>
      </xdr:blipFill>
      <xdr:spPr>
        <a:xfrm>
          <a:off x="3800475" y="3190875"/>
          <a:ext cx="778572" cy="752475"/>
        </a:xfrm>
        <a:prstGeom prst="rect">
          <a:avLst/>
        </a:prstGeom>
      </xdr:spPr>
    </xdr:pic>
    <xdr:clientData/>
  </xdr:oneCellAnchor>
  <xdr:oneCellAnchor>
    <xdr:from>
      <xdr:col>5</xdr:col>
      <xdr:colOff>9525</xdr:colOff>
      <xdr:row>14</xdr:row>
      <xdr:rowOff>0</xdr:rowOff>
    </xdr:from>
    <xdr:ext cx="774277" cy="942975"/>
    <xdr:pic>
      <xdr:nvPicPr>
        <xdr:cNvPr id="57" name="56 Imagen" hidden="1">
          <a:extLst>
            <a:ext uri="{FF2B5EF4-FFF2-40B4-BE49-F238E27FC236}">
              <a16:creationId xmlns:a16="http://schemas.microsoft.com/office/drawing/2014/main" xmlns="" id="{00000000-0008-0000-2900-000039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58" name="57 Imagen" hidden="1">
          <a:extLst>
            <a:ext uri="{FF2B5EF4-FFF2-40B4-BE49-F238E27FC236}">
              <a16:creationId xmlns:a16="http://schemas.microsoft.com/office/drawing/2014/main" xmlns="" id="{00000000-0008-0000-2900-00003A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238125</xdr:colOff>
      <xdr:row>14</xdr:row>
      <xdr:rowOff>0</xdr:rowOff>
    </xdr:from>
    <xdr:ext cx="805905" cy="752475"/>
    <xdr:pic>
      <xdr:nvPicPr>
        <xdr:cNvPr id="59" name="58 Imagen" hidden="1">
          <a:extLst>
            <a:ext uri="{FF2B5EF4-FFF2-40B4-BE49-F238E27FC236}">
              <a16:creationId xmlns:a16="http://schemas.microsoft.com/office/drawing/2014/main" xmlns="" id="{00000000-0008-0000-2900-00003B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9525</xdr:colOff>
      <xdr:row>16</xdr:row>
      <xdr:rowOff>0</xdr:rowOff>
    </xdr:from>
    <xdr:ext cx="774277" cy="942975"/>
    <xdr:pic>
      <xdr:nvPicPr>
        <xdr:cNvPr id="60" name="59 Imagen" hidden="1">
          <a:extLst>
            <a:ext uri="{FF2B5EF4-FFF2-40B4-BE49-F238E27FC236}">
              <a16:creationId xmlns:a16="http://schemas.microsoft.com/office/drawing/2014/main" xmlns="" id="{00000000-0008-0000-2900-00003C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1</xdr:col>
      <xdr:colOff>238125</xdr:colOff>
      <xdr:row>16</xdr:row>
      <xdr:rowOff>0</xdr:rowOff>
    </xdr:from>
    <xdr:ext cx="805905" cy="752475"/>
    <xdr:pic>
      <xdr:nvPicPr>
        <xdr:cNvPr id="61" name="60 Imagen" hidden="1">
          <a:extLst>
            <a:ext uri="{FF2B5EF4-FFF2-40B4-BE49-F238E27FC236}">
              <a16:creationId xmlns:a16="http://schemas.microsoft.com/office/drawing/2014/main" xmlns="" id="{00000000-0008-0000-2900-00003D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9525</xdr:colOff>
      <xdr:row>14</xdr:row>
      <xdr:rowOff>0</xdr:rowOff>
    </xdr:from>
    <xdr:ext cx="774277" cy="942975"/>
    <xdr:pic>
      <xdr:nvPicPr>
        <xdr:cNvPr id="62" name="61 Imagen" hidden="1">
          <a:extLst>
            <a:ext uri="{FF2B5EF4-FFF2-40B4-BE49-F238E27FC236}">
              <a16:creationId xmlns:a16="http://schemas.microsoft.com/office/drawing/2014/main" xmlns="" id="{00000000-0008-0000-2900-00003E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63" name="62 Imagen" hidden="1">
          <a:extLst>
            <a:ext uri="{FF2B5EF4-FFF2-40B4-BE49-F238E27FC236}">
              <a16:creationId xmlns:a16="http://schemas.microsoft.com/office/drawing/2014/main" xmlns="" id="{00000000-0008-0000-2900-00003F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3</xdr:col>
      <xdr:colOff>28575</xdr:colOff>
      <xdr:row>9</xdr:row>
      <xdr:rowOff>9525</xdr:rowOff>
    </xdr:from>
    <xdr:ext cx="776506" cy="1057275"/>
    <xdr:pic>
      <xdr:nvPicPr>
        <xdr:cNvPr id="64" name="63 Imagen" hidden="1">
          <a:extLst>
            <a:ext uri="{FF2B5EF4-FFF2-40B4-BE49-F238E27FC236}">
              <a16:creationId xmlns:a16="http://schemas.microsoft.com/office/drawing/2014/main" xmlns="" id="{00000000-0008-0000-2900-000040000000}"/>
            </a:ext>
          </a:extLst>
        </xdr:cNvPr>
        <xdr:cNvPicPr>
          <a:picLocks noChangeAspect="1"/>
        </xdr:cNvPicPr>
      </xdr:nvPicPr>
      <xdr:blipFill>
        <a:blip xmlns:r="http://schemas.openxmlformats.org/officeDocument/2006/relationships" r:embed="rId2" cstate="print"/>
        <a:stretch>
          <a:fillRect/>
        </a:stretch>
      </xdr:blipFill>
      <xdr:spPr>
        <a:xfrm>
          <a:off x="2209800" y="2400300"/>
          <a:ext cx="776506" cy="1057275"/>
        </a:xfrm>
        <a:prstGeom prst="rect">
          <a:avLst/>
        </a:prstGeom>
      </xdr:spPr>
    </xdr:pic>
    <xdr:clientData/>
  </xdr:oneCellAnchor>
  <xdr:oneCellAnchor>
    <xdr:from>
      <xdr:col>4</xdr:col>
      <xdr:colOff>9525</xdr:colOff>
      <xdr:row>7</xdr:row>
      <xdr:rowOff>0</xdr:rowOff>
    </xdr:from>
    <xdr:ext cx="774277" cy="942975"/>
    <xdr:pic>
      <xdr:nvPicPr>
        <xdr:cNvPr id="65" name="64 Imagen" hidden="1">
          <a:extLst>
            <a:ext uri="{FF2B5EF4-FFF2-40B4-BE49-F238E27FC236}">
              <a16:creationId xmlns:a16="http://schemas.microsoft.com/office/drawing/2014/main" xmlns="" id="{00000000-0008-0000-2900-000041000000}"/>
            </a:ext>
          </a:extLst>
        </xdr:cNvPr>
        <xdr:cNvPicPr>
          <a:picLocks noChangeAspect="1"/>
        </xdr:cNvPicPr>
      </xdr:nvPicPr>
      <xdr:blipFill>
        <a:blip xmlns:r="http://schemas.openxmlformats.org/officeDocument/2006/relationships" r:embed="rId3" cstate="print"/>
        <a:stretch>
          <a:fillRect/>
        </a:stretch>
      </xdr:blipFill>
      <xdr:spPr>
        <a:xfrm>
          <a:off x="2962275" y="1990725"/>
          <a:ext cx="774277" cy="942975"/>
        </a:xfrm>
        <a:prstGeom prst="rect">
          <a:avLst/>
        </a:prstGeom>
      </xdr:spPr>
    </xdr:pic>
    <xdr:clientData/>
  </xdr:oneCellAnchor>
  <xdr:oneCellAnchor>
    <xdr:from>
      <xdr:col>5</xdr:col>
      <xdr:colOff>19050</xdr:colOff>
      <xdr:row>7</xdr:row>
      <xdr:rowOff>0</xdr:rowOff>
    </xdr:from>
    <xdr:ext cx="779826" cy="923924"/>
    <xdr:pic>
      <xdr:nvPicPr>
        <xdr:cNvPr id="66" name="65 Imagen" hidden="1">
          <a:extLst>
            <a:ext uri="{FF2B5EF4-FFF2-40B4-BE49-F238E27FC236}">
              <a16:creationId xmlns:a16="http://schemas.microsoft.com/office/drawing/2014/main" xmlns="" id="{00000000-0008-0000-2900-000042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1</xdr:col>
      <xdr:colOff>76200</xdr:colOff>
      <xdr:row>14</xdr:row>
      <xdr:rowOff>0</xdr:rowOff>
    </xdr:from>
    <xdr:ext cx="778572" cy="752475"/>
    <xdr:pic>
      <xdr:nvPicPr>
        <xdr:cNvPr id="67" name="66 Imagen" hidden="1">
          <a:extLst>
            <a:ext uri="{FF2B5EF4-FFF2-40B4-BE49-F238E27FC236}">
              <a16:creationId xmlns:a16="http://schemas.microsoft.com/office/drawing/2014/main" xmlns="" id="{00000000-0008-0000-2900-000043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14</xdr:row>
      <xdr:rowOff>0</xdr:rowOff>
    </xdr:from>
    <xdr:ext cx="877302" cy="714375"/>
    <xdr:pic>
      <xdr:nvPicPr>
        <xdr:cNvPr id="68" name="67 Imagen" hidden="1">
          <a:extLst>
            <a:ext uri="{FF2B5EF4-FFF2-40B4-BE49-F238E27FC236}">
              <a16:creationId xmlns:a16="http://schemas.microsoft.com/office/drawing/2014/main" xmlns="" id="{00000000-0008-0000-2900-000044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4</xdr:col>
      <xdr:colOff>238125</xdr:colOff>
      <xdr:row>7</xdr:row>
      <xdr:rowOff>0</xdr:rowOff>
    </xdr:from>
    <xdr:ext cx="805905" cy="752475"/>
    <xdr:pic>
      <xdr:nvPicPr>
        <xdr:cNvPr id="69" name="68 Imagen" hidden="1">
          <a:extLst>
            <a:ext uri="{FF2B5EF4-FFF2-40B4-BE49-F238E27FC236}">
              <a16:creationId xmlns:a16="http://schemas.microsoft.com/office/drawing/2014/main" xmlns="" id="{00000000-0008-0000-2900-000045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4</xdr:col>
      <xdr:colOff>0</xdr:colOff>
      <xdr:row>7</xdr:row>
      <xdr:rowOff>9525</xdr:rowOff>
    </xdr:from>
    <xdr:ext cx="767886" cy="666750"/>
    <xdr:pic>
      <xdr:nvPicPr>
        <xdr:cNvPr id="70" name="69 Imagen" hidden="1">
          <a:extLst>
            <a:ext uri="{FF2B5EF4-FFF2-40B4-BE49-F238E27FC236}">
              <a16:creationId xmlns:a16="http://schemas.microsoft.com/office/drawing/2014/main" xmlns="" id="{00000000-0008-0000-2900-000046000000}"/>
            </a:ext>
          </a:extLst>
        </xdr:cNvPr>
        <xdr:cNvPicPr>
          <a:picLocks noChangeAspect="1"/>
        </xdr:cNvPicPr>
      </xdr:nvPicPr>
      <xdr:blipFill>
        <a:blip xmlns:r="http://schemas.openxmlformats.org/officeDocument/2006/relationships" r:embed="rId8" cstate="print"/>
        <a:stretch>
          <a:fillRect/>
        </a:stretch>
      </xdr:blipFill>
      <xdr:spPr>
        <a:xfrm>
          <a:off x="2952750" y="2000250"/>
          <a:ext cx="767886" cy="666750"/>
        </a:xfrm>
        <a:prstGeom prst="rect">
          <a:avLst/>
        </a:prstGeom>
      </xdr:spPr>
    </xdr:pic>
    <xdr:clientData/>
  </xdr:oneCellAnchor>
  <xdr:oneCellAnchor>
    <xdr:from>
      <xdr:col>4</xdr:col>
      <xdr:colOff>9525</xdr:colOff>
      <xdr:row>10</xdr:row>
      <xdr:rowOff>0</xdr:rowOff>
    </xdr:from>
    <xdr:ext cx="774277" cy="942975"/>
    <xdr:pic>
      <xdr:nvPicPr>
        <xdr:cNvPr id="71" name="70 Imagen" hidden="1">
          <a:extLst>
            <a:ext uri="{FF2B5EF4-FFF2-40B4-BE49-F238E27FC236}">
              <a16:creationId xmlns:a16="http://schemas.microsoft.com/office/drawing/2014/main" xmlns="" id="{00000000-0008-0000-2900-000047000000}"/>
            </a:ext>
          </a:extLst>
        </xdr:cNvPr>
        <xdr:cNvPicPr>
          <a:picLocks noChangeAspect="1"/>
        </xdr:cNvPicPr>
      </xdr:nvPicPr>
      <xdr:blipFill>
        <a:blip xmlns:r="http://schemas.openxmlformats.org/officeDocument/2006/relationships" r:embed="rId3" cstate="print"/>
        <a:stretch>
          <a:fillRect/>
        </a:stretch>
      </xdr:blipFill>
      <xdr:spPr>
        <a:xfrm>
          <a:off x="2962275" y="2590800"/>
          <a:ext cx="774277" cy="942975"/>
        </a:xfrm>
        <a:prstGeom prst="rect">
          <a:avLst/>
        </a:prstGeom>
      </xdr:spPr>
    </xdr:pic>
    <xdr:clientData/>
  </xdr:oneCellAnchor>
  <xdr:oneCellAnchor>
    <xdr:from>
      <xdr:col>5</xdr:col>
      <xdr:colOff>19050</xdr:colOff>
      <xdr:row>5</xdr:row>
      <xdr:rowOff>0</xdr:rowOff>
    </xdr:from>
    <xdr:ext cx="779826" cy="923924"/>
    <xdr:pic>
      <xdr:nvPicPr>
        <xdr:cNvPr id="72" name="71 Imagen" hidden="1">
          <a:extLst>
            <a:ext uri="{FF2B5EF4-FFF2-40B4-BE49-F238E27FC236}">
              <a16:creationId xmlns:a16="http://schemas.microsoft.com/office/drawing/2014/main" xmlns="" id="{00000000-0008-0000-2900-000048000000}"/>
            </a:ext>
          </a:extLst>
        </xdr:cNvPr>
        <xdr:cNvPicPr>
          <a:picLocks noChangeAspect="1"/>
        </xdr:cNvPicPr>
      </xdr:nvPicPr>
      <xdr:blipFill>
        <a:blip xmlns:r="http://schemas.openxmlformats.org/officeDocument/2006/relationships" r:embed="rId4" cstate="print"/>
        <a:stretch>
          <a:fillRect/>
        </a:stretch>
      </xdr:blipFill>
      <xdr:spPr>
        <a:xfrm>
          <a:off x="3743325" y="1590675"/>
          <a:ext cx="779826" cy="923924"/>
        </a:xfrm>
        <a:prstGeom prst="rect">
          <a:avLst/>
        </a:prstGeom>
      </xdr:spPr>
    </xdr:pic>
    <xdr:clientData/>
  </xdr:oneCellAnchor>
  <xdr:oneCellAnchor>
    <xdr:from>
      <xdr:col>1</xdr:col>
      <xdr:colOff>76200</xdr:colOff>
      <xdr:row>7</xdr:row>
      <xdr:rowOff>161925</xdr:rowOff>
    </xdr:from>
    <xdr:ext cx="778572" cy="752475"/>
    <xdr:pic>
      <xdr:nvPicPr>
        <xdr:cNvPr id="73" name="72 Imagen" hidden="1">
          <a:extLst>
            <a:ext uri="{FF2B5EF4-FFF2-40B4-BE49-F238E27FC236}">
              <a16:creationId xmlns:a16="http://schemas.microsoft.com/office/drawing/2014/main" xmlns="" id="{00000000-0008-0000-2900-000049000000}"/>
            </a:ext>
          </a:extLst>
        </xdr:cNvPr>
        <xdr:cNvPicPr>
          <a:picLocks noChangeAspect="1"/>
        </xdr:cNvPicPr>
      </xdr:nvPicPr>
      <xdr:blipFill>
        <a:blip xmlns:r="http://schemas.openxmlformats.org/officeDocument/2006/relationships" r:embed="rId5" cstate="print"/>
        <a:stretch>
          <a:fillRect/>
        </a:stretch>
      </xdr:blipFill>
      <xdr:spPr>
        <a:xfrm>
          <a:off x="714375" y="2152650"/>
          <a:ext cx="778572" cy="752475"/>
        </a:xfrm>
        <a:prstGeom prst="rect">
          <a:avLst/>
        </a:prstGeom>
      </xdr:spPr>
    </xdr:pic>
    <xdr:clientData/>
  </xdr:oneCellAnchor>
  <xdr:oneCellAnchor>
    <xdr:from>
      <xdr:col>3</xdr:col>
      <xdr:colOff>142876</xdr:colOff>
      <xdr:row>7</xdr:row>
      <xdr:rowOff>171449</xdr:rowOff>
    </xdr:from>
    <xdr:ext cx="877302" cy="714375"/>
    <xdr:pic>
      <xdr:nvPicPr>
        <xdr:cNvPr id="74" name="73 Imagen" hidden="1">
          <a:extLst>
            <a:ext uri="{FF2B5EF4-FFF2-40B4-BE49-F238E27FC236}">
              <a16:creationId xmlns:a16="http://schemas.microsoft.com/office/drawing/2014/main" xmlns="" id="{00000000-0008-0000-2900-00004A000000}"/>
            </a:ext>
          </a:extLst>
        </xdr:cNvPr>
        <xdr:cNvPicPr>
          <a:picLocks noChangeAspect="1"/>
        </xdr:cNvPicPr>
      </xdr:nvPicPr>
      <xdr:blipFill>
        <a:blip xmlns:r="http://schemas.openxmlformats.org/officeDocument/2006/relationships" r:embed="rId6" cstate="print"/>
        <a:stretch>
          <a:fillRect/>
        </a:stretch>
      </xdr:blipFill>
      <xdr:spPr>
        <a:xfrm>
          <a:off x="2324101" y="2162174"/>
          <a:ext cx="877302" cy="714375"/>
        </a:xfrm>
        <a:prstGeom prst="rect">
          <a:avLst/>
        </a:prstGeom>
      </xdr:spPr>
    </xdr:pic>
    <xdr:clientData/>
  </xdr:oneCellAnchor>
  <xdr:oneCellAnchor>
    <xdr:from>
      <xdr:col>4</xdr:col>
      <xdr:colOff>238125</xdr:colOff>
      <xdr:row>7</xdr:row>
      <xdr:rowOff>0</xdr:rowOff>
    </xdr:from>
    <xdr:ext cx="805905" cy="752475"/>
    <xdr:pic>
      <xdr:nvPicPr>
        <xdr:cNvPr id="75" name="74 Imagen" hidden="1">
          <a:extLst>
            <a:ext uri="{FF2B5EF4-FFF2-40B4-BE49-F238E27FC236}">
              <a16:creationId xmlns:a16="http://schemas.microsoft.com/office/drawing/2014/main" xmlns="" id="{00000000-0008-0000-2900-00004B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4</xdr:col>
      <xdr:colOff>0</xdr:colOff>
      <xdr:row>10</xdr:row>
      <xdr:rowOff>9525</xdr:rowOff>
    </xdr:from>
    <xdr:ext cx="767886" cy="666750"/>
    <xdr:pic>
      <xdr:nvPicPr>
        <xdr:cNvPr id="76" name="75 Imagen" hidden="1">
          <a:extLst>
            <a:ext uri="{FF2B5EF4-FFF2-40B4-BE49-F238E27FC236}">
              <a16:creationId xmlns:a16="http://schemas.microsoft.com/office/drawing/2014/main" xmlns="" id="{00000000-0008-0000-2900-00004C000000}"/>
            </a:ext>
          </a:extLst>
        </xdr:cNvPr>
        <xdr:cNvPicPr>
          <a:picLocks noChangeAspect="1"/>
        </xdr:cNvPicPr>
      </xdr:nvPicPr>
      <xdr:blipFill>
        <a:blip xmlns:r="http://schemas.openxmlformats.org/officeDocument/2006/relationships" r:embed="rId8" cstate="print"/>
        <a:stretch>
          <a:fillRect/>
        </a:stretch>
      </xdr:blipFill>
      <xdr:spPr>
        <a:xfrm>
          <a:off x="2952750" y="2600325"/>
          <a:ext cx="767886" cy="666750"/>
        </a:xfrm>
        <a:prstGeom prst="rect">
          <a:avLst/>
        </a:prstGeom>
      </xdr:spPr>
    </xdr:pic>
    <xdr:clientData/>
  </xdr:oneCellAnchor>
  <xdr:oneCellAnchor>
    <xdr:from>
      <xdr:col>1</xdr:col>
      <xdr:colOff>9525</xdr:colOff>
      <xdr:row>8</xdr:row>
      <xdr:rowOff>0</xdr:rowOff>
    </xdr:from>
    <xdr:ext cx="774277" cy="942975"/>
    <xdr:pic>
      <xdr:nvPicPr>
        <xdr:cNvPr id="77" name="76 Imagen" hidden="1">
          <a:extLst>
            <a:ext uri="{FF2B5EF4-FFF2-40B4-BE49-F238E27FC236}">
              <a16:creationId xmlns:a16="http://schemas.microsoft.com/office/drawing/2014/main" xmlns="" id="{00000000-0008-0000-2900-00004D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78" name="77 Imagen" hidden="1">
          <a:extLst>
            <a:ext uri="{FF2B5EF4-FFF2-40B4-BE49-F238E27FC236}">
              <a16:creationId xmlns:a16="http://schemas.microsoft.com/office/drawing/2014/main" xmlns="" id="{00000000-0008-0000-2900-00004E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9525</xdr:colOff>
      <xdr:row>11</xdr:row>
      <xdr:rowOff>0</xdr:rowOff>
    </xdr:from>
    <xdr:ext cx="774277" cy="942975"/>
    <xdr:pic>
      <xdr:nvPicPr>
        <xdr:cNvPr id="79" name="78 Imagen" hidden="1">
          <a:extLst>
            <a:ext uri="{FF2B5EF4-FFF2-40B4-BE49-F238E27FC236}">
              <a16:creationId xmlns:a16="http://schemas.microsoft.com/office/drawing/2014/main" xmlns="" id="{00000000-0008-0000-2900-00004F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0" name="79 Imagen" hidden="1">
          <a:extLst>
            <a:ext uri="{FF2B5EF4-FFF2-40B4-BE49-F238E27FC236}">
              <a16:creationId xmlns:a16="http://schemas.microsoft.com/office/drawing/2014/main" xmlns="" id="{00000000-0008-0000-2900-000050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238125</xdr:colOff>
      <xdr:row>8</xdr:row>
      <xdr:rowOff>0</xdr:rowOff>
    </xdr:from>
    <xdr:ext cx="805905" cy="752475"/>
    <xdr:pic>
      <xdr:nvPicPr>
        <xdr:cNvPr id="81" name="80 Imagen" hidden="1">
          <a:extLst>
            <a:ext uri="{FF2B5EF4-FFF2-40B4-BE49-F238E27FC236}">
              <a16:creationId xmlns:a16="http://schemas.microsoft.com/office/drawing/2014/main" xmlns="" id="{00000000-0008-0000-2900-000051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76200</xdr:colOff>
      <xdr:row>10</xdr:row>
      <xdr:rowOff>161925</xdr:rowOff>
    </xdr:from>
    <xdr:ext cx="778572" cy="752475"/>
    <xdr:pic>
      <xdr:nvPicPr>
        <xdr:cNvPr id="82" name="81 Imagen" hidden="1">
          <a:extLst>
            <a:ext uri="{FF2B5EF4-FFF2-40B4-BE49-F238E27FC236}">
              <a16:creationId xmlns:a16="http://schemas.microsoft.com/office/drawing/2014/main" xmlns="" id="{00000000-0008-0000-2900-000052000000}"/>
            </a:ext>
          </a:extLst>
        </xdr:cNvPr>
        <xdr:cNvPicPr>
          <a:picLocks noChangeAspect="1"/>
        </xdr:cNvPicPr>
      </xdr:nvPicPr>
      <xdr:blipFill>
        <a:blip xmlns:r="http://schemas.openxmlformats.org/officeDocument/2006/relationships" r:embed="rId5" cstate="print"/>
        <a:stretch>
          <a:fillRect/>
        </a:stretch>
      </xdr:blipFill>
      <xdr:spPr>
        <a:xfrm>
          <a:off x="3800475" y="2752725"/>
          <a:ext cx="778572" cy="752475"/>
        </a:xfrm>
        <a:prstGeom prst="rect">
          <a:avLst/>
        </a:prstGeom>
      </xdr:spPr>
    </xdr:pic>
    <xdr:clientData/>
  </xdr:oneCellAnchor>
  <xdr:oneCellAnchor>
    <xdr:from>
      <xdr:col>5</xdr:col>
      <xdr:colOff>9525</xdr:colOff>
      <xdr:row>11</xdr:row>
      <xdr:rowOff>0</xdr:rowOff>
    </xdr:from>
    <xdr:ext cx="774277" cy="942975"/>
    <xdr:pic>
      <xdr:nvPicPr>
        <xdr:cNvPr id="83" name="82 Imagen" hidden="1">
          <a:extLst>
            <a:ext uri="{FF2B5EF4-FFF2-40B4-BE49-F238E27FC236}">
              <a16:creationId xmlns:a16="http://schemas.microsoft.com/office/drawing/2014/main" xmlns="" id="{00000000-0008-0000-2900-000053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4" name="83 Imagen" hidden="1">
          <a:extLst>
            <a:ext uri="{FF2B5EF4-FFF2-40B4-BE49-F238E27FC236}">
              <a16:creationId xmlns:a16="http://schemas.microsoft.com/office/drawing/2014/main" xmlns="" id="{00000000-0008-0000-2900-000054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85" name="84 Imagen" hidden="1">
          <a:extLst>
            <a:ext uri="{FF2B5EF4-FFF2-40B4-BE49-F238E27FC236}">
              <a16:creationId xmlns:a16="http://schemas.microsoft.com/office/drawing/2014/main" xmlns="" id="{00000000-0008-0000-2900-000055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9525</xdr:colOff>
      <xdr:row>8</xdr:row>
      <xdr:rowOff>0</xdr:rowOff>
    </xdr:from>
    <xdr:ext cx="774277" cy="942975"/>
    <xdr:pic>
      <xdr:nvPicPr>
        <xdr:cNvPr id="86" name="85 Imagen" hidden="1">
          <a:extLst>
            <a:ext uri="{FF2B5EF4-FFF2-40B4-BE49-F238E27FC236}">
              <a16:creationId xmlns:a16="http://schemas.microsoft.com/office/drawing/2014/main" xmlns="" id="{00000000-0008-0000-2900-000056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87" name="86 Imagen" hidden="1">
          <a:extLst>
            <a:ext uri="{FF2B5EF4-FFF2-40B4-BE49-F238E27FC236}">
              <a16:creationId xmlns:a16="http://schemas.microsoft.com/office/drawing/2014/main" xmlns="" id="{00000000-0008-0000-2900-000057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9525</xdr:colOff>
      <xdr:row>11</xdr:row>
      <xdr:rowOff>0</xdr:rowOff>
    </xdr:from>
    <xdr:ext cx="774277" cy="942975"/>
    <xdr:pic>
      <xdr:nvPicPr>
        <xdr:cNvPr id="88" name="87 Imagen" hidden="1">
          <a:extLst>
            <a:ext uri="{FF2B5EF4-FFF2-40B4-BE49-F238E27FC236}">
              <a16:creationId xmlns:a16="http://schemas.microsoft.com/office/drawing/2014/main" xmlns="" id="{00000000-0008-0000-2900-000058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9" name="88 Imagen" hidden="1">
          <a:extLst>
            <a:ext uri="{FF2B5EF4-FFF2-40B4-BE49-F238E27FC236}">
              <a16:creationId xmlns:a16="http://schemas.microsoft.com/office/drawing/2014/main" xmlns="" id="{00000000-0008-0000-2900-000059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19050</xdr:colOff>
      <xdr:row>13</xdr:row>
      <xdr:rowOff>1</xdr:rowOff>
    </xdr:from>
    <xdr:ext cx="779826" cy="923924"/>
    <xdr:pic>
      <xdr:nvPicPr>
        <xdr:cNvPr id="90" name="89 Imagen" hidden="1">
          <a:extLst>
            <a:ext uri="{FF2B5EF4-FFF2-40B4-BE49-F238E27FC236}">
              <a16:creationId xmlns:a16="http://schemas.microsoft.com/office/drawing/2014/main" xmlns="" id="{00000000-0008-0000-2900-00005A000000}"/>
            </a:ext>
          </a:extLst>
        </xdr:cNvPr>
        <xdr:cNvPicPr>
          <a:picLocks noChangeAspect="1"/>
        </xdr:cNvPicPr>
      </xdr:nvPicPr>
      <xdr:blipFill>
        <a:blip xmlns:r="http://schemas.openxmlformats.org/officeDocument/2006/relationships" r:embed="rId4" cstate="print"/>
        <a:stretch>
          <a:fillRect/>
        </a:stretch>
      </xdr:blipFill>
      <xdr:spPr>
        <a:xfrm>
          <a:off x="3743325" y="2990851"/>
          <a:ext cx="779826" cy="923924"/>
        </a:xfrm>
        <a:prstGeom prst="rect">
          <a:avLst/>
        </a:prstGeom>
      </xdr:spPr>
    </xdr:pic>
    <xdr:clientData/>
  </xdr:oneCellAnchor>
  <xdr:oneCellAnchor>
    <xdr:from>
      <xdr:col>4</xdr:col>
      <xdr:colOff>238125</xdr:colOff>
      <xdr:row>16</xdr:row>
      <xdr:rowOff>0</xdr:rowOff>
    </xdr:from>
    <xdr:ext cx="805905" cy="752475"/>
    <xdr:pic>
      <xdr:nvPicPr>
        <xdr:cNvPr id="91" name="90 Imagen" hidden="1">
          <a:extLst>
            <a:ext uri="{FF2B5EF4-FFF2-40B4-BE49-F238E27FC236}">
              <a16:creationId xmlns:a16="http://schemas.microsoft.com/office/drawing/2014/main" xmlns="" id="{00000000-0008-0000-2900-00005B000000}"/>
            </a:ext>
          </a:extLst>
        </xdr:cNvPr>
        <xdr:cNvPicPr>
          <a:picLocks noChangeAspect="1"/>
        </xdr:cNvPicPr>
      </xdr:nvPicPr>
      <xdr:blipFill>
        <a:blip xmlns:r="http://schemas.openxmlformats.org/officeDocument/2006/relationships" r:embed="rId7" cstate="print"/>
        <a:stretch>
          <a:fillRect/>
        </a:stretch>
      </xdr:blipFill>
      <xdr:spPr>
        <a:xfrm>
          <a:off x="3190875" y="3590925"/>
          <a:ext cx="805905" cy="752475"/>
        </a:xfrm>
        <a:prstGeom prst="rect">
          <a:avLst/>
        </a:prstGeom>
      </xdr:spPr>
    </xdr:pic>
    <xdr:clientData/>
  </xdr:oneCellAnchor>
  <xdr:oneCellAnchor>
    <xdr:from>
      <xdr:col>4</xdr:col>
      <xdr:colOff>0</xdr:colOff>
      <xdr:row>16</xdr:row>
      <xdr:rowOff>9525</xdr:rowOff>
    </xdr:from>
    <xdr:ext cx="767886" cy="666750"/>
    <xdr:pic>
      <xdr:nvPicPr>
        <xdr:cNvPr id="92" name="91 Imagen" hidden="1">
          <a:extLst>
            <a:ext uri="{FF2B5EF4-FFF2-40B4-BE49-F238E27FC236}">
              <a16:creationId xmlns:a16="http://schemas.microsoft.com/office/drawing/2014/main" xmlns="" id="{00000000-0008-0000-2900-00005C000000}"/>
            </a:ext>
          </a:extLst>
        </xdr:cNvPr>
        <xdr:cNvPicPr>
          <a:picLocks noChangeAspect="1"/>
        </xdr:cNvPicPr>
      </xdr:nvPicPr>
      <xdr:blipFill>
        <a:blip xmlns:r="http://schemas.openxmlformats.org/officeDocument/2006/relationships" r:embed="rId8" cstate="print"/>
        <a:stretch>
          <a:fillRect/>
        </a:stretch>
      </xdr:blipFill>
      <xdr:spPr>
        <a:xfrm>
          <a:off x="2952750" y="3600450"/>
          <a:ext cx="767886" cy="666750"/>
        </a:xfrm>
        <a:prstGeom prst="rect">
          <a:avLst/>
        </a:prstGeom>
      </xdr:spPr>
    </xdr:pic>
    <xdr:clientData/>
  </xdr:oneCellAnchor>
  <xdr:oneCellAnchor>
    <xdr:from>
      <xdr:col>1</xdr:col>
      <xdr:colOff>76200</xdr:colOff>
      <xdr:row>14</xdr:row>
      <xdr:rowOff>0</xdr:rowOff>
    </xdr:from>
    <xdr:ext cx="778572" cy="752475"/>
    <xdr:pic>
      <xdr:nvPicPr>
        <xdr:cNvPr id="93" name="92 Imagen" hidden="1">
          <a:extLst>
            <a:ext uri="{FF2B5EF4-FFF2-40B4-BE49-F238E27FC236}">
              <a16:creationId xmlns:a16="http://schemas.microsoft.com/office/drawing/2014/main" xmlns="" id="{00000000-0008-0000-2900-00005D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14</xdr:row>
      <xdr:rowOff>0</xdr:rowOff>
    </xdr:from>
    <xdr:ext cx="877302" cy="714375"/>
    <xdr:pic>
      <xdr:nvPicPr>
        <xdr:cNvPr id="94" name="93 Imagen" hidden="1">
          <a:extLst>
            <a:ext uri="{FF2B5EF4-FFF2-40B4-BE49-F238E27FC236}">
              <a16:creationId xmlns:a16="http://schemas.microsoft.com/office/drawing/2014/main" xmlns="" id="{00000000-0008-0000-2900-00005E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1</xdr:col>
      <xdr:colOff>9525</xdr:colOff>
      <xdr:row>14</xdr:row>
      <xdr:rowOff>0</xdr:rowOff>
    </xdr:from>
    <xdr:ext cx="774277" cy="942975"/>
    <xdr:pic>
      <xdr:nvPicPr>
        <xdr:cNvPr id="95" name="94 Imagen" hidden="1">
          <a:extLst>
            <a:ext uri="{FF2B5EF4-FFF2-40B4-BE49-F238E27FC236}">
              <a16:creationId xmlns:a16="http://schemas.microsoft.com/office/drawing/2014/main" xmlns="" id="{00000000-0008-0000-2900-00005F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1</xdr:col>
      <xdr:colOff>238125</xdr:colOff>
      <xdr:row>14</xdr:row>
      <xdr:rowOff>0</xdr:rowOff>
    </xdr:from>
    <xdr:ext cx="805905" cy="752475"/>
    <xdr:pic>
      <xdr:nvPicPr>
        <xdr:cNvPr id="96" name="95 Imagen" hidden="1">
          <a:extLst>
            <a:ext uri="{FF2B5EF4-FFF2-40B4-BE49-F238E27FC236}">
              <a16:creationId xmlns:a16="http://schemas.microsoft.com/office/drawing/2014/main" xmlns="" id="{00000000-0008-0000-2900-000060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9525</xdr:colOff>
      <xdr:row>11</xdr:row>
      <xdr:rowOff>0</xdr:rowOff>
    </xdr:from>
    <xdr:ext cx="774277" cy="942975"/>
    <xdr:pic>
      <xdr:nvPicPr>
        <xdr:cNvPr id="97" name="96 Imagen" hidden="1">
          <a:extLst>
            <a:ext uri="{FF2B5EF4-FFF2-40B4-BE49-F238E27FC236}">
              <a16:creationId xmlns:a16="http://schemas.microsoft.com/office/drawing/2014/main" xmlns="" id="{00000000-0008-0000-2900-000061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98" name="97 Imagen" hidden="1">
          <a:extLst>
            <a:ext uri="{FF2B5EF4-FFF2-40B4-BE49-F238E27FC236}">
              <a16:creationId xmlns:a16="http://schemas.microsoft.com/office/drawing/2014/main" xmlns="" id="{00000000-0008-0000-2900-000062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238125</xdr:colOff>
      <xdr:row>14</xdr:row>
      <xdr:rowOff>0</xdr:rowOff>
    </xdr:from>
    <xdr:ext cx="805905" cy="752475"/>
    <xdr:pic>
      <xdr:nvPicPr>
        <xdr:cNvPr id="99" name="98 Imagen" hidden="1">
          <a:extLst>
            <a:ext uri="{FF2B5EF4-FFF2-40B4-BE49-F238E27FC236}">
              <a16:creationId xmlns:a16="http://schemas.microsoft.com/office/drawing/2014/main" xmlns="" id="{00000000-0008-0000-2900-000063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76200</xdr:colOff>
      <xdr:row>11</xdr:row>
      <xdr:rowOff>0</xdr:rowOff>
    </xdr:from>
    <xdr:ext cx="778572" cy="752475"/>
    <xdr:pic>
      <xdr:nvPicPr>
        <xdr:cNvPr id="100" name="99 Imagen" hidden="1">
          <a:extLst>
            <a:ext uri="{FF2B5EF4-FFF2-40B4-BE49-F238E27FC236}">
              <a16:creationId xmlns:a16="http://schemas.microsoft.com/office/drawing/2014/main" xmlns="" id="{00000000-0008-0000-2900-000064000000}"/>
            </a:ext>
          </a:extLst>
        </xdr:cNvPr>
        <xdr:cNvPicPr>
          <a:picLocks noChangeAspect="1"/>
        </xdr:cNvPicPr>
      </xdr:nvPicPr>
      <xdr:blipFill>
        <a:blip xmlns:r="http://schemas.openxmlformats.org/officeDocument/2006/relationships" r:embed="rId5" cstate="print"/>
        <a:stretch>
          <a:fillRect/>
        </a:stretch>
      </xdr:blipFill>
      <xdr:spPr>
        <a:xfrm>
          <a:off x="3800475" y="2790825"/>
          <a:ext cx="778572" cy="752475"/>
        </a:xfrm>
        <a:prstGeom prst="rect">
          <a:avLst/>
        </a:prstGeom>
      </xdr:spPr>
    </xdr:pic>
    <xdr:clientData/>
  </xdr:oneCellAnchor>
  <xdr:oneCellAnchor>
    <xdr:from>
      <xdr:col>5</xdr:col>
      <xdr:colOff>9525</xdr:colOff>
      <xdr:row>11</xdr:row>
      <xdr:rowOff>0</xdr:rowOff>
    </xdr:from>
    <xdr:ext cx="774277" cy="942975"/>
    <xdr:pic>
      <xdr:nvPicPr>
        <xdr:cNvPr id="101" name="100 Imagen" hidden="1">
          <a:extLst>
            <a:ext uri="{FF2B5EF4-FFF2-40B4-BE49-F238E27FC236}">
              <a16:creationId xmlns:a16="http://schemas.microsoft.com/office/drawing/2014/main" xmlns="" id="{00000000-0008-0000-2900-000065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102" name="101 Imagen" hidden="1">
          <a:extLst>
            <a:ext uri="{FF2B5EF4-FFF2-40B4-BE49-F238E27FC236}">
              <a16:creationId xmlns:a16="http://schemas.microsoft.com/office/drawing/2014/main" xmlns="" id="{00000000-0008-0000-2900-000066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103" name="102 Imagen" hidden="1">
          <a:extLst>
            <a:ext uri="{FF2B5EF4-FFF2-40B4-BE49-F238E27FC236}">
              <a16:creationId xmlns:a16="http://schemas.microsoft.com/office/drawing/2014/main" xmlns="" id="{00000000-0008-0000-2900-000067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9525</xdr:colOff>
      <xdr:row>14</xdr:row>
      <xdr:rowOff>0</xdr:rowOff>
    </xdr:from>
    <xdr:ext cx="774277" cy="942975"/>
    <xdr:pic>
      <xdr:nvPicPr>
        <xdr:cNvPr id="104" name="103 Imagen" hidden="1">
          <a:extLst>
            <a:ext uri="{FF2B5EF4-FFF2-40B4-BE49-F238E27FC236}">
              <a16:creationId xmlns:a16="http://schemas.microsoft.com/office/drawing/2014/main" xmlns="" id="{00000000-0008-0000-2900-000068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1</xdr:col>
      <xdr:colOff>238125</xdr:colOff>
      <xdr:row>14</xdr:row>
      <xdr:rowOff>0</xdr:rowOff>
    </xdr:from>
    <xdr:ext cx="805905" cy="752475"/>
    <xdr:pic>
      <xdr:nvPicPr>
        <xdr:cNvPr id="105" name="104 Imagen" hidden="1">
          <a:extLst>
            <a:ext uri="{FF2B5EF4-FFF2-40B4-BE49-F238E27FC236}">
              <a16:creationId xmlns:a16="http://schemas.microsoft.com/office/drawing/2014/main" xmlns="" id="{00000000-0008-0000-2900-000069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9525</xdr:colOff>
      <xdr:row>11</xdr:row>
      <xdr:rowOff>0</xdr:rowOff>
    </xdr:from>
    <xdr:ext cx="774277" cy="942975"/>
    <xdr:pic>
      <xdr:nvPicPr>
        <xdr:cNvPr id="106" name="105 Imagen" hidden="1">
          <a:extLst>
            <a:ext uri="{FF2B5EF4-FFF2-40B4-BE49-F238E27FC236}">
              <a16:creationId xmlns:a16="http://schemas.microsoft.com/office/drawing/2014/main" xmlns="" id="{00000000-0008-0000-2900-00006A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107" name="106 Imagen" hidden="1">
          <a:extLst>
            <a:ext uri="{FF2B5EF4-FFF2-40B4-BE49-F238E27FC236}">
              <a16:creationId xmlns:a16="http://schemas.microsoft.com/office/drawing/2014/main" xmlns="" id="{00000000-0008-0000-2900-00006B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twoCellAnchor editAs="oneCell">
    <xdr:from>
      <xdr:col>7</xdr:col>
      <xdr:colOff>209550</xdr:colOff>
      <xdr:row>2</xdr:row>
      <xdr:rowOff>228600</xdr:rowOff>
    </xdr:from>
    <xdr:to>
      <xdr:col>14</xdr:col>
      <xdr:colOff>504222</xdr:colOff>
      <xdr:row>19</xdr:row>
      <xdr:rowOff>28115</xdr:rowOff>
    </xdr:to>
    <xdr:pic>
      <xdr:nvPicPr>
        <xdr:cNvPr id="111" name="110 Imagen">
          <a:extLst>
            <a:ext uri="{FF2B5EF4-FFF2-40B4-BE49-F238E27FC236}">
              <a16:creationId xmlns:a16="http://schemas.microsoft.com/office/drawing/2014/main" xmlns="" id="{00000000-0008-0000-2900-00006F000000}"/>
            </a:ext>
          </a:extLst>
        </xdr:cNvPr>
        <xdr:cNvPicPr>
          <a:picLocks noChangeAspect="1"/>
        </xdr:cNvPicPr>
      </xdr:nvPicPr>
      <xdr:blipFill>
        <a:blip xmlns:r="http://schemas.openxmlformats.org/officeDocument/2006/relationships" r:embed="rId9" cstate="print"/>
        <a:stretch>
          <a:fillRect/>
        </a:stretch>
      </xdr:blipFill>
      <xdr:spPr>
        <a:xfrm>
          <a:off x="5657850" y="1238250"/>
          <a:ext cx="4828572" cy="3685715"/>
        </a:xfrm>
        <a:prstGeom prst="rect">
          <a:avLst/>
        </a:prstGeom>
      </xdr:spPr>
    </xdr:pic>
    <xdr:clientData/>
  </xdr:twoCellAnchor>
  <xdr:twoCellAnchor editAs="oneCell">
    <xdr:from>
      <xdr:col>7</xdr:col>
      <xdr:colOff>114300</xdr:colOff>
      <xdr:row>22</xdr:row>
      <xdr:rowOff>76200</xdr:rowOff>
    </xdr:from>
    <xdr:to>
      <xdr:col>21</xdr:col>
      <xdr:colOff>494120</xdr:colOff>
      <xdr:row>28</xdr:row>
      <xdr:rowOff>56981</xdr:rowOff>
    </xdr:to>
    <xdr:pic>
      <xdr:nvPicPr>
        <xdr:cNvPr id="112" name="111 Imagen">
          <a:extLst>
            <a:ext uri="{FF2B5EF4-FFF2-40B4-BE49-F238E27FC236}">
              <a16:creationId xmlns:a16="http://schemas.microsoft.com/office/drawing/2014/main" xmlns="" id="{00000000-0008-0000-2900-000070000000}"/>
            </a:ext>
          </a:extLst>
        </xdr:cNvPr>
        <xdr:cNvPicPr>
          <a:picLocks noChangeAspect="1"/>
        </xdr:cNvPicPr>
      </xdr:nvPicPr>
      <xdr:blipFill>
        <a:blip xmlns:r="http://schemas.openxmlformats.org/officeDocument/2006/relationships" r:embed="rId10" cstate="print"/>
        <a:stretch>
          <a:fillRect/>
        </a:stretch>
      </xdr:blipFill>
      <xdr:spPr>
        <a:xfrm>
          <a:off x="4648200" y="6172200"/>
          <a:ext cx="9447620" cy="1352381"/>
        </a:xfrm>
        <a:prstGeom prst="rect">
          <a:avLst/>
        </a:prstGeom>
      </xdr:spPr>
    </xdr:pic>
    <xdr:clientData/>
  </xdr:twoCellAnchor>
  <xdr:twoCellAnchor editAs="oneCell">
    <xdr:from>
      <xdr:col>14</xdr:col>
      <xdr:colOff>361950</xdr:colOff>
      <xdr:row>2</xdr:row>
      <xdr:rowOff>285750</xdr:rowOff>
    </xdr:from>
    <xdr:to>
      <xdr:col>20</xdr:col>
      <xdr:colOff>599560</xdr:colOff>
      <xdr:row>14</xdr:row>
      <xdr:rowOff>171114</xdr:rowOff>
    </xdr:to>
    <xdr:pic>
      <xdr:nvPicPr>
        <xdr:cNvPr id="113" name="112 Imagen">
          <a:extLst>
            <a:ext uri="{FF2B5EF4-FFF2-40B4-BE49-F238E27FC236}">
              <a16:creationId xmlns:a16="http://schemas.microsoft.com/office/drawing/2014/main" xmlns="" id="{00000000-0008-0000-2900-000071000000}"/>
            </a:ext>
          </a:extLst>
        </xdr:cNvPr>
        <xdr:cNvPicPr>
          <a:picLocks noChangeAspect="1"/>
        </xdr:cNvPicPr>
      </xdr:nvPicPr>
      <xdr:blipFill>
        <a:blip xmlns:r="http://schemas.openxmlformats.org/officeDocument/2006/relationships" r:embed="rId11" cstate="print"/>
        <a:stretch>
          <a:fillRect/>
        </a:stretch>
      </xdr:blipFill>
      <xdr:spPr>
        <a:xfrm>
          <a:off x="11277600" y="1295400"/>
          <a:ext cx="4123810" cy="2685714"/>
        </a:xfrm>
        <a:prstGeom prst="rect">
          <a:avLst/>
        </a:prstGeom>
      </xdr:spPr>
    </xdr:pic>
    <xdr:clientData/>
  </xdr:twoCellAnchor>
  <xdr:twoCellAnchor editAs="oneCell">
    <xdr:from>
      <xdr:col>4</xdr:col>
      <xdr:colOff>266700</xdr:colOff>
      <xdr:row>30</xdr:row>
      <xdr:rowOff>57150</xdr:rowOff>
    </xdr:from>
    <xdr:to>
      <xdr:col>12</xdr:col>
      <xdr:colOff>370815</xdr:colOff>
      <xdr:row>34</xdr:row>
      <xdr:rowOff>57036</xdr:rowOff>
    </xdr:to>
    <xdr:pic>
      <xdr:nvPicPr>
        <xdr:cNvPr id="114" name="113 Imagen">
          <a:extLst>
            <a:ext uri="{FF2B5EF4-FFF2-40B4-BE49-F238E27FC236}">
              <a16:creationId xmlns:a16="http://schemas.microsoft.com/office/drawing/2014/main" xmlns="" id="{00000000-0008-0000-2900-000072000000}"/>
            </a:ext>
          </a:extLst>
        </xdr:cNvPr>
        <xdr:cNvPicPr>
          <a:picLocks noChangeAspect="1"/>
        </xdr:cNvPicPr>
      </xdr:nvPicPr>
      <xdr:blipFill>
        <a:blip xmlns:r="http://schemas.openxmlformats.org/officeDocument/2006/relationships" r:embed="rId12" cstate="print"/>
        <a:stretch>
          <a:fillRect/>
        </a:stretch>
      </xdr:blipFill>
      <xdr:spPr>
        <a:xfrm>
          <a:off x="2857500" y="7981950"/>
          <a:ext cx="5285715" cy="914286"/>
        </a:xfrm>
        <a:prstGeom prst="rect">
          <a:avLst/>
        </a:prstGeom>
      </xdr:spPr>
    </xdr:pic>
    <xdr:clientData/>
  </xdr:twoCellAnchor>
  <xdr:twoCellAnchor editAs="oneCell">
    <xdr:from>
      <xdr:col>0</xdr:col>
      <xdr:colOff>0</xdr:colOff>
      <xdr:row>3</xdr:row>
      <xdr:rowOff>0</xdr:rowOff>
    </xdr:from>
    <xdr:to>
      <xdr:col>7</xdr:col>
      <xdr:colOff>504196</xdr:colOff>
      <xdr:row>21</xdr:row>
      <xdr:rowOff>28057</xdr:rowOff>
    </xdr:to>
    <xdr:pic>
      <xdr:nvPicPr>
        <xdr:cNvPr id="108" name="107 Imagen">
          <a:extLst>
            <a:ext uri="{FF2B5EF4-FFF2-40B4-BE49-F238E27FC236}">
              <a16:creationId xmlns:a16="http://schemas.microsoft.com/office/drawing/2014/main" xmlns="" id="{00000000-0008-0000-2900-00006C000000}"/>
            </a:ext>
          </a:extLst>
        </xdr:cNvPr>
        <xdr:cNvPicPr>
          <a:picLocks noChangeAspect="1"/>
        </xdr:cNvPicPr>
      </xdr:nvPicPr>
      <xdr:blipFill>
        <a:blip xmlns:r="http://schemas.openxmlformats.org/officeDocument/2006/relationships" r:embed="rId13" cstate="print"/>
        <a:stretch>
          <a:fillRect/>
        </a:stretch>
      </xdr:blipFill>
      <xdr:spPr>
        <a:xfrm>
          <a:off x="0" y="1333500"/>
          <a:ext cx="5038096" cy="4142857"/>
        </a:xfrm>
        <a:prstGeom prst="rect">
          <a:avLst/>
        </a:prstGeom>
      </xdr:spPr>
    </xdr:pic>
    <xdr:clientData/>
  </xdr:twoCellAnchor>
  <xdr:twoCellAnchor editAs="oneCell">
    <xdr:from>
      <xdr:col>3</xdr:col>
      <xdr:colOff>533400</xdr:colOff>
      <xdr:row>24</xdr:row>
      <xdr:rowOff>57150</xdr:rowOff>
    </xdr:from>
    <xdr:to>
      <xdr:col>6</xdr:col>
      <xdr:colOff>637918</xdr:colOff>
      <xdr:row>30</xdr:row>
      <xdr:rowOff>28407</xdr:rowOff>
    </xdr:to>
    <xdr:pic>
      <xdr:nvPicPr>
        <xdr:cNvPr id="109" name="108 Imagen">
          <a:extLst>
            <a:ext uri="{FF2B5EF4-FFF2-40B4-BE49-F238E27FC236}">
              <a16:creationId xmlns:a16="http://schemas.microsoft.com/office/drawing/2014/main" xmlns="" id="{00000000-0008-0000-2900-00006D000000}"/>
            </a:ext>
          </a:extLst>
        </xdr:cNvPr>
        <xdr:cNvPicPr>
          <a:picLocks noChangeAspect="1"/>
        </xdr:cNvPicPr>
      </xdr:nvPicPr>
      <xdr:blipFill>
        <a:blip xmlns:r="http://schemas.openxmlformats.org/officeDocument/2006/relationships" r:embed="rId14" cstate="print"/>
        <a:stretch>
          <a:fillRect/>
        </a:stretch>
      </xdr:blipFill>
      <xdr:spPr>
        <a:xfrm>
          <a:off x="2743200" y="5886450"/>
          <a:ext cx="2047618" cy="1342857"/>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oneCellAnchor>
    <xdr:from>
      <xdr:col>0</xdr:col>
      <xdr:colOff>28575</xdr:colOff>
      <xdr:row>20</xdr:row>
      <xdr:rowOff>9525</xdr:rowOff>
    </xdr:from>
    <xdr:ext cx="776506" cy="1057275"/>
    <xdr:pic>
      <xdr:nvPicPr>
        <xdr:cNvPr id="3" name="2 Imagen" hidden="1">
          <a:extLst>
            <a:ext uri="{FF2B5EF4-FFF2-40B4-BE49-F238E27FC236}">
              <a16:creationId xmlns:a16="http://schemas.microsoft.com/office/drawing/2014/main" xmlns="" id="{00000000-0008-0000-2A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0</xdr:col>
      <xdr:colOff>9525</xdr:colOff>
      <xdr:row>19</xdr:row>
      <xdr:rowOff>0</xdr:rowOff>
    </xdr:from>
    <xdr:ext cx="774277" cy="942975"/>
    <xdr:pic>
      <xdr:nvPicPr>
        <xdr:cNvPr id="4" name="3 Imagen" hidden="1">
          <a:extLst>
            <a:ext uri="{FF2B5EF4-FFF2-40B4-BE49-F238E27FC236}">
              <a16:creationId xmlns:a16="http://schemas.microsoft.com/office/drawing/2014/main" xmlns="" id="{00000000-0008-0000-2A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5</xdr:col>
      <xdr:colOff>19050</xdr:colOff>
      <xdr:row>28</xdr:row>
      <xdr:rowOff>1</xdr:rowOff>
    </xdr:from>
    <xdr:ext cx="779826" cy="923924"/>
    <xdr:pic>
      <xdr:nvPicPr>
        <xdr:cNvPr id="5" name="4 Imagen" hidden="1">
          <a:extLst>
            <a:ext uri="{FF2B5EF4-FFF2-40B4-BE49-F238E27FC236}">
              <a16:creationId xmlns:a16="http://schemas.microsoft.com/office/drawing/2014/main" xmlns="" id="{00000000-0008-0000-2A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0</xdr:col>
      <xdr:colOff>76200</xdr:colOff>
      <xdr:row>19</xdr:row>
      <xdr:rowOff>161925</xdr:rowOff>
    </xdr:from>
    <xdr:ext cx="778572" cy="752475"/>
    <xdr:pic>
      <xdr:nvPicPr>
        <xdr:cNvPr id="6" name="5 Imagen" hidden="1">
          <a:extLst>
            <a:ext uri="{FF2B5EF4-FFF2-40B4-BE49-F238E27FC236}">
              <a16:creationId xmlns:a16="http://schemas.microsoft.com/office/drawing/2014/main" xmlns="" id="{00000000-0008-0000-2A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3</xdr:col>
      <xdr:colOff>142876</xdr:colOff>
      <xdr:row>19</xdr:row>
      <xdr:rowOff>171449</xdr:rowOff>
    </xdr:from>
    <xdr:ext cx="877302" cy="714375"/>
    <xdr:pic>
      <xdr:nvPicPr>
        <xdr:cNvPr id="7" name="6 Imagen" hidden="1">
          <a:extLst>
            <a:ext uri="{FF2B5EF4-FFF2-40B4-BE49-F238E27FC236}">
              <a16:creationId xmlns:a16="http://schemas.microsoft.com/office/drawing/2014/main" xmlns="" id="{00000000-0008-0000-2A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0</xdr:col>
      <xdr:colOff>238125</xdr:colOff>
      <xdr:row>19</xdr:row>
      <xdr:rowOff>0</xdr:rowOff>
    </xdr:from>
    <xdr:ext cx="805905" cy="752475"/>
    <xdr:pic>
      <xdr:nvPicPr>
        <xdr:cNvPr id="8" name="7 Imagen" hidden="1">
          <a:extLst>
            <a:ext uri="{FF2B5EF4-FFF2-40B4-BE49-F238E27FC236}">
              <a16:creationId xmlns:a16="http://schemas.microsoft.com/office/drawing/2014/main" xmlns="" id="{00000000-0008-0000-2A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4</xdr:col>
      <xdr:colOff>0</xdr:colOff>
      <xdr:row>19</xdr:row>
      <xdr:rowOff>9525</xdr:rowOff>
    </xdr:from>
    <xdr:ext cx="767886" cy="666750"/>
    <xdr:pic>
      <xdr:nvPicPr>
        <xdr:cNvPr id="9" name="8 Imagen" hidden="1">
          <a:extLst>
            <a:ext uri="{FF2B5EF4-FFF2-40B4-BE49-F238E27FC236}">
              <a16:creationId xmlns:a16="http://schemas.microsoft.com/office/drawing/2014/main" xmlns="" id="{00000000-0008-0000-2A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5</xdr:col>
      <xdr:colOff>28575</xdr:colOff>
      <xdr:row>28</xdr:row>
      <xdr:rowOff>9525</xdr:rowOff>
    </xdr:from>
    <xdr:ext cx="776506" cy="1057275"/>
    <xdr:pic>
      <xdr:nvPicPr>
        <xdr:cNvPr id="10" name="9 Imagen" hidden="1">
          <a:extLst>
            <a:ext uri="{FF2B5EF4-FFF2-40B4-BE49-F238E27FC236}">
              <a16:creationId xmlns:a16="http://schemas.microsoft.com/office/drawing/2014/main" xmlns="" id="{00000000-0008-0000-2A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5</xdr:col>
      <xdr:colOff>9525</xdr:colOff>
      <xdr:row>27</xdr:row>
      <xdr:rowOff>0</xdr:rowOff>
    </xdr:from>
    <xdr:ext cx="774277" cy="942975"/>
    <xdr:pic>
      <xdr:nvPicPr>
        <xdr:cNvPr id="11" name="10 Imagen" hidden="1">
          <a:extLst>
            <a:ext uri="{FF2B5EF4-FFF2-40B4-BE49-F238E27FC236}">
              <a16:creationId xmlns:a16="http://schemas.microsoft.com/office/drawing/2014/main" xmlns="" id="{00000000-0008-0000-2A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20</xdr:col>
      <xdr:colOff>0</xdr:colOff>
      <xdr:row>23</xdr:row>
      <xdr:rowOff>0</xdr:rowOff>
    </xdr:from>
    <xdr:ext cx="805905" cy="752475"/>
    <xdr:pic>
      <xdr:nvPicPr>
        <xdr:cNvPr id="12" name="11 Imagen" hidden="1">
          <a:extLst>
            <a:ext uri="{FF2B5EF4-FFF2-40B4-BE49-F238E27FC236}">
              <a16:creationId xmlns:a16="http://schemas.microsoft.com/office/drawing/2014/main" xmlns="" id="{00000000-0008-0000-2A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0</xdr:col>
      <xdr:colOff>76200</xdr:colOff>
      <xdr:row>19</xdr:row>
      <xdr:rowOff>0</xdr:rowOff>
    </xdr:from>
    <xdr:ext cx="778572" cy="752475"/>
    <xdr:pic>
      <xdr:nvPicPr>
        <xdr:cNvPr id="13" name="12 Imagen" hidden="1">
          <a:extLst>
            <a:ext uri="{FF2B5EF4-FFF2-40B4-BE49-F238E27FC236}">
              <a16:creationId xmlns:a16="http://schemas.microsoft.com/office/drawing/2014/main" xmlns="" id="{00000000-0008-0000-2A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0</xdr:col>
      <xdr:colOff>238125</xdr:colOff>
      <xdr:row>19</xdr:row>
      <xdr:rowOff>0</xdr:rowOff>
    </xdr:from>
    <xdr:ext cx="805905" cy="752475"/>
    <xdr:pic>
      <xdr:nvPicPr>
        <xdr:cNvPr id="14" name="13 Imagen" hidden="1">
          <a:extLst>
            <a:ext uri="{FF2B5EF4-FFF2-40B4-BE49-F238E27FC236}">
              <a16:creationId xmlns:a16="http://schemas.microsoft.com/office/drawing/2014/main" xmlns="" id="{00000000-0008-0000-2A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20</xdr:col>
      <xdr:colOff>0</xdr:colOff>
      <xdr:row>23</xdr:row>
      <xdr:rowOff>0</xdr:rowOff>
    </xdr:from>
    <xdr:ext cx="805905" cy="752475"/>
    <xdr:pic>
      <xdr:nvPicPr>
        <xdr:cNvPr id="15" name="14 Imagen" hidden="1">
          <a:extLst>
            <a:ext uri="{FF2B5EF4-FFF2-40B4-BE49-F238E27FC236}">
              <a16:creationId xmlns:a16="http://schemas.microsoft.com/office/drawing/2014/main" xmlns="" id="{00000000-0008-0000-2A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0</xdr:col>
      <xdr:colOff>238125</xdr:colOff>
      <xdr:row>19</xdr:row>
      <xdr:rowOff>0</xdr:rowOff>
    </xdr:from>
    <xdr:ext cx="805905" cy="752475"/>
    <xdr:pic>
      <xdr:nvPicPr>
        <xdr:cNvPr id="16" name="15 Imagen" hidden="1">
          <a:extLst>
            <a:ext uri="{FF2B5EF4-FFF2-40B4-BE49-F238E27FC236}">
              <a16:creationId xmlns:a16="http://schemas.microsoft.com/office/drawing/2014/main" xmlns="" id="{00000000-0008-0000-2A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5</xdr:col>
      <xdr:colOff>76200</xdr:colOff>
      <xdr:row>28</xdr:row>
      <xdr:rowOff>0</xdr:rowOff>
    </xdr:from>
    <xdr:ext cx="778572" cy="752475"/>
    <xdr:pic>
      <xdr:nvPicPr>
        <xdr:cNvPr id="17" name="16 Imagen" hidden="1">
          <a:extLst>
            <a:ext uri="{FF2B5EF4-FFF2-40B4-BE49-F238E27FC236}">
              <a16:creationId xmlns:a16="http://schemas.microsoft.com/office/drawing/2014/main" xmlns="" id="{00000000-0008-0000-2A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20</xdr:col>
      <xdr:colOff>0</xdr:colOff>
      <xdr:row>23</xdr:row>
      <xdr:rowOff>0</xdr:rowOff>
    </xdr:from>
    <xdr:ext cx="805905" cy="752475"/>
    <xdr:pic>
      <xdr:nvPicPr>
        <xdr:cNvPr id="18" name="17 Imagen" hidden="1">
          <a:extLst>
            <a:ext uri="{FF2B5EF4-FFF2-40B4-BE49-F238E27FC236}">
              <a16:creationId xmlns:a16="http://schemas.microsoft.com/office/drawing/2014/main" xmlns="" id="{00000000-0008-0000-2A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20</xdr:col>
      <xdr:colOff>0</xdr:colOff>
      <xdr:row>23</xdr:row>
      <xdr:rowOff>0</xdr:rowOff>
    </xdr:from>
    <xdr:ext cx="805905" cy="752475"/>
    <xdr:pic>
      <xdr:nvPicPr>
        <xdr:cNvPr id="19" name="18 Imagen" hidden="1">
          <a:extLst>
            <a:ext uri="{FF2B5EF4-FFF2-40B4-BE49-F238E27FC236}">
              <a16:creationId xmlns:a16="http://schemas.microsoft.com/office/drawing/2014/main" xmlns="" id="{00000000-0008-0000-2A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2</xdr:col>
      <xdr:colOff>28575</xdr:colOff>
      <xdr:row>20</xdr:row>
      <xdr:rowOff>9525</xdr:rowOff>
    </xdr:from>
    <xdr:ext cx="776506" cy="1057275"/>
    <xdr:pic>
      <xdr:nvPicPr>
        <xdr:cNvPr id="20" name="19 Imagen" hidden="1">
          <a:extLst>
            <a:ext uri="{FF2B5EF4-FFF2-40B4-BE49-F238E27FC236}">
              <a16:creationId xmlns:a16="http://schemas.microsoft.com/office/drawing/2014/main" xmlns="" id="{00000000-0008-0000-2A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4</xdr:col>
      <xdr:colOff>9525</xdr:colOff>
      <xdr:row>9</xdr:row>
      <xdr:rowOff>0</xdr:rowOff>
    </xdr:from>
    <xdr:ext cx="774277" cy="942975"/>
    <xdr:pic>
      <xdr:nvPicPr>
        <xdr:cNvPr id="21" name="20 Imagen" hidden="1">
          <a:extLst>
            <a:ext uri="{FF2B5EF4-FFF2-40B4-BE49-F238E27FC236}">
              <a16:creationId xmlns:a16="http://schemas.microsoft.com/office/drawing/2014/main" xmlns="" id="{00000000-0008-0000-2A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5</xdr:col>
      <xdr:colOff>19050</xdr:colOff>
      <xdr:row>9</xdr:row>
      <xdr:rowOff>0</xdr:rowOff>
    </xdr:from>
    <xdr:ext cx="779826" cy="923924"/>
    <xdr:pic>
      <xdr:nvPicPr>
        <xdr:cNvPr id="22" name="21 Imagen" hidden="1">
          <a:extLst>
            <a:ext uri="{FF2B5EF4-FFF2-40B4-BE49-F238E27FC236}">
              <a16:creationId xmlns:a16="http://schemas.microsoft.com/office/drawing/2014/main" xmlns="" id="{00000000-0008-0000-2A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7</xdr:col>
      <xdr:colOff>76200</xdr:colOff>
      <xdr:row>0</xdr:row>
      <xdr:rowOff>0</xdr:rowOff>
    </xdr:from>
    <xdr:ext cx="778572" cy="752475"/>
    <xdr:pic>
      <xdr:nvPicPr>
        <xdr:cNvPr id="23" name="22 Imagen" hidden="1">
          <a:extLst>
            <a:ext uri="{FF2B5EF4-FFF2-40B4-BE49-F238E27FC236}">
              <a16:creationId xmlns:a16="http://schemas.microsoft.com/office/drawing/2014/main" xmlns="" id="{00000000-0008-0000-2A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9</xdr:col>
      <xdr:colOff>142876</xdr:colOff>
      <xdr:row>0</xdr:row>
      <xdr:rowOff>0</xdr:rowOff>
    </xdr:from>
    <xdr:ext cx="877302" cy="714375"/>
    <xdr:pic>
      <xdr:nvPicPr>
        <xdr:cNvPr id="24" name="23 Imagen" hidden="1">
          <a:extLst>
            <a:ext uri="{FF2B5EF4-FFF2-40B4-BE49-F238E27FC236}">
              <a16:creationId xmlns:a16="http://schemas.microsoft.com/office/drawing/2014/main" xmlns="" id="{00000000-0008-0000-2A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4</xdr:col>
      <xdr:colOff>238125</xdr:colOff>
      <xdr:row>9</xdr:row>
      <xdr:rowOff>0</xdr:rowOff>
    </xdr:from>
    <xdr:ext cx="805905" cy="752475"/>
    <xdr:pic>
      <xdr:nvPicPr>
        <xdr:cNvPr id="25" name="24 Imagen" hidden="1">
          <a:extLst>
            <a:ext uri="{FF2B5EF4-FFF2-40B4-BE49-F238E27FC236}">
              <a16:creationId xmlns:a16="http://schemas.microsoft.com/office/drawing/2014/main" xmlns="" id="{00000000-0008-0000-2A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4</xdr:col>
      <xdr:colOff>0</xdr:colOff>
      <xdr:row>9</xdr:row>
      <xdr:rowOff>9525</xdr:rowOff>
    </xdr:from>
    <xdr:ext cx="767886" cy="666750"/>
    <xdr:pic>
      <xdr:nvPicPr>
        <xdr:cNvPr id="26" name="25 Imagen" hidden="1">
          <a:extLst>
            <a:ext uri="{FF2B5EF4-FFF2-40B4-BE49-F238E27FC236}">
              <a16:creationId xmlns:a16="http://schemas.microsoft.com/office/drawing/2014/main" xmlns="" id="{00000000-0008-0000-2A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3</xdr:col>
      <xdr:colOff>9525</xdr:colOff>
      <xdr:row>22</xdr:row>
      <xdr:rowOff>0</xdr:rowOff>
    </xdr:from>
    <xdr:ext cx="774277" cy="942975"/>
    <xdr:pic>
      <xdr:nvPicPr>
        <xdr:cNvPr id="27" name="26 Imagen" hidden="1">
          <a:extLst>
            <a:ext uri="{FF2B5EF4-FFF2-40B4-BE49-F238E27FC236}">
              <a16:creationId xmlns:a16="http://schemas.microsoft.com/office/drawing/2014/main" xmlns="" id="{00000000-0008-0000-2A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5</xdr:col>
      <xdr:colOff>19050</xdr:colOff>
      <xdr:row>7</xdr:row>
      <xdr:rowOff>0</xdr:rowOff>
    </xdr:from>
    <xdr:ext cx="779826" cy="923924"/>
    <xdr:pic>
      <xdr:nvPicPr>
        <xdr:cNvPr id="28" name="27 Imagen" hidden="1">
          <a:extLst>
            <a:ext uri="{FF2B5EF4-FFF2-40B4-BE49-F238E27FC236}">
              <a16:creationId xmlns:a16="http://schemas.microsoft.com/office/drawing/2014/main" xmlns="" id="{00000000-0008-0000-2A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1</xdr:col>
      <xdr:colOff>76200</xdr:colOff>
      <xdr:row>9</xdr:row>
      <xdr:rowOff>161925</xdr:rowOff>
    </xdr:from>
    <xdr:ext cx="778572" cy="752475"/>
    <xdr:pic>
      <xdr:nvPicPr>
        <xdr:cNvPr id="29" name="28 Imagen" hidden="1">
          <a:extLst>
            <a:ext uri="{FF2B5EF4-FFF2-40B4-BE49-F238E27FC236}">
              <a16:creationId xmlns:a16="http://schemas.microsoft.com/office/drawing/2014/main" xmlns="" id="{00000000-0008-0000-2A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3</xdr:col>
      <xdr:colOff>142876</xdr:colOff>
      <xdr:row>9</xdr:row>
      <xdr:rowOff>171449</xdr:rowOff>
    </xdr:from>
    <xdr:ext cx="877302" cy="714375"/>
    <xdr:pic>
      <xdr:nvPicPr>
        <xdr:cNvPr id="30" name="29 Imagen" hidden="1">
          <a:extLst>
            <a:ext uri="{FF2B5EF4-FFF2-40B4-BE49-F238E27FC236}">
              <a16:creationId xmlns:a16="http://schemas.microsoft.com/office/drawing/2014/main" xmlns="" id="{00000000-0008-0000-2A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4</xdr:col>
      <xdr:colOff>238125</xdr:colOff>
      <xdr:row>9</xdr:row>
      <xdr:rowOff>0</xdr:rowOff>
    </xdr:from>
    <xdr:ext cx="805905" cy="752475"/>
    <xdr:pic>
      <xdr:nvPicPr>
        <xdr:cNvPr id="31" name="30 Imagen" hidden="1">
          <a:extLst>
            <a:ext uri="{FF2B5EF4-FFF2-40B4-BE49-F238E27FC236}">
              <a16:creationId xmlns:a16="http://schemas.microsoft.com/office/drawing/2014/main" xmlns="" id="{00000000-0008-0000-2A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3</xdr:col>
      <xdr:colOff>0</xdr:colOff>
      <xdr:row>13</xdr:row>
      <xdr:rowOff>0</xdr:rowOff>
    </xdr:from>
    <xdr:ext cx="767886" cy="666750"/>
    <xdr:pic>
      <xdr:nvPicPr>
        <xdr:cNvPr id="32" name="31 Imagen" hidden="1">
          <a:extLst>
            <a:ext uri="{FF2B5EF4-FFF2-40B4-BE49-F238E27FC236}">
              <a16:creationId xmlns:a16="http://schemas.microsoft.com/office/drawing/2014/main" xmlns="" id="{00000000-0008-0000-2A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0</xdr:col>
      <xdr:colOff>9525</xdr:colOff>
      <xdr:row>19</xdr:row>
      <xdr:rowOff>0</xdr:rowOff>
    </xdr:from>
    <xdr:ext cx="774277" cy="942975"/>
    <xdr:pic>
      <xdr:nvPicPr>
        <xdr:cNvPr id="33" name="32 Imagen" hidden="1">
          <a:extLst>
            <a:ext uri="{FF2B5EF4-FFF2-40B4-BE49-F238E27FC236}">
              <a16:creationId xmlns:a16="http://schemas.microsoft.com/office/drawing/2014/main" xmlns="" id="{00000000-0008-0000-2A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0</xdr:col>
      <xdr:colOff>238125</xdr:colOff>
      <xdr:row>19</xdr:row>
      <xdr:rowOff>0</xdr:rowOff>
    </xdr:from>
    <xdr:ext cx="805905" cy="752475"/>
    <xdr:pic>
      <xdr:nvPicPr>
        <xdr:cNvPr id="34" name="33 Imagen" hidden="1">
          <a:extLst>
            <a:ext uri="{FF2B5EF4-FFF2-40B4-BE49-F238E27FC236}">
              <a16:creationId xmlns:a16="http://schemas.microsoft.com/office/drawing/2014/main" xmlns="" id="{00000000-0008-0000-2A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4</xdr:col>
      <xdr:colOff>9525</xdr:colOff>
      <xdr:row>22</xdr:row>
      <xdr:rowOff>0</xdr:rowOff>
    </xdr:from>
    <xdr:ext cx="774277" cy="942975"/>
    <xdr:pic>
      <xdr:nvPicPr>
        <xdr:cNvPr id="35" name="34 Imagen" hidden="1">
          <a:extLst>
            <a:ext uri="{FF2B5EF4-FFF2-40B4-BE49-F238E27FC236}">
              <a16:creationId xmlns:a16="http://schemas.microsoft.com/office/drawing/2014/main" xmlns="" id="{00000000-0008-0000-2A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36" name="35 Imagen" hidden="1">
          <a:extLst>
            <a:ext uri="{FF2B5EF4-FFF2-40B4-BE49-F238E27FC236}">
              <a16:creationId xmlns:a16="http://schemas.microsoft.com/office/drawing/2014/main" xmlns="" id="{00000000-0008-0000-2A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0</xdr:col>
      <xdr:colOff>238125</xdr:colOff>
      <xdr:row>19</xdr:row>
      <xdr:rowOff>0</xdr:rowOff>
    </xdr:from>
    <xdr:ext cx="805905" cy="752475"/>
    <xdr:pic>
      <xdr:nvPicPr>
        <xdr:cNvPr id="37" name="36 Imagen" hidden="1">
          <a:extLst>
            <a:ext uri="{FF2B5EF4-FFF2-40B4-BE49-F238E27FC236}">
              <a16:creationId xmlns:a16="http://schemas.microsoft.com/office/drawing/2014/main" xmlns="" id="{00000000-0008-0000-2A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4</xdr:col>
      <xdr:colOff>76200</xdr:colOff>
      <xdr:row>13</xdr:row>
      <xdr:rowOff>0</xdr:rowOff>
    </xdr:from>
    <xdr:ext cx="778572" cy="752475"/>
    <xdr:pic>
      <xdr:nvPicPr>
        <xdr:cNvPr id="38" name="37 Imagen" hidden="1">
          <a:extLst>
            <a:ext uri="{FF2B5EF4-FFF2-40B4-BE49-F238E27FC236}">
              <a16:creationId xmlns:a16="http://schemas.microsoft.com/office/drawing/2014/main" xmlns="" id="{00000000-0008-0000-2A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4</xdr:col>
      <xdr:colOff>9525</xdr:colOff>
      <xdr:row>22</xdr:row>
      <xdr:rowOff>0</xdr:rowOff>
    </xdr:from>
    <xdr:ext cx="774277" cy="942975"/>
    <xdr:pic>
      <xdr:nvPicPr>
        <xdr:cNvPr id="39" name="38 Imagen" hidden="1">
          <a:extLst>
            <a:ext uri="{FF2B5EF4-FFF2-40B4-BE49-F238E27FC236}">
              <a16:creationId xmlns:a16="http://schemas.microsoft.com/office/drawing/2014/main" xmlns="" id="{00000000-0008-0000-2A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40" name="39 Imagen" hidden="1">
          <a:extLst>
            <a:ext uri="{FF2B5EF4-FFF2-40B4-BE49-F238E27FC236}">
              <a16:creationId xmlns:a16="http://schemas.microsoft.com/office/drawing/2014/main" xmlns="" id="{00000000-0008-0000-2A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4</xdr:col>
      <xdr:colOff>238125</xdr:colOff>
      <xdr:row>13</xdr:row>
      <xdr:rowOff>0</xdr:rowOff>
    </xdr:from>
    <xdr:ext cx="805905" cy="752475"/>
    <xdr:pic>
      <xdr:nvPicPr>
        <xdr:cNvPr id="41" name="40 Imagen" hidden="1">
          <a:extLst>
            <a:ext uri="{FF2B5EF4-FFF2-40B4-BE49-F238E27FC236}">
              <a16:creationId xmlns:a16="http://schemas.microsoft.com/office/drawing/2014/main" xmlns="" id="{00000000-0008-0000-2A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0</xdr:col>
      <xdr:colOff>9525</xdr:colOff>
      <xdr:row>19</xdr:row>
      <xdr:rowOff>0</xdr:rowOff>
    </xdr:from>
    <xdr:ext cx="774277" cy="942975"/>
    <xdr:pic>
      <xdr:nvPicPr>
        <xdr:cNvPr id="42" name="41 Imagen" hidden="1">
          <a:extLst>
            <a:ext uri="{FF2B5EF4-FFF2-40B4-BE49-F238E27FC236}">
              <a16:creationId xmlns:a16="http://schemas.microsoft.com/office/drawing/2014/main" xmlns="" id="{00000000-0008-0000-2A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0</xdr:col>
      <xdr:colOff>238125</xdr:colOff>
      <xdr:row>19</xdr:row>
      <xdr:rowOff>0</xdr:rowOff>
    </xdr:from>
    <xdr:ext cx="805905" cy="752475"/>
    <xdr:pic>
      <xdr:nvPicPr>
        <xdr:cNvPr id="43" name="42 Imagen" hidden="1">
          <a:extLst>
            <a:ext uri="{FF2B5EF4-FFF2-40B4-BE49-F238E27FC236}">
              <a16:creationId xmlns:a16="http://schemas.microsoft.com/office/drawing/2014/main" xmlns="" id="{00000000-0008-0000-2A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4</xdr:col>
      <xdr:colOff>9525</xdr:colOff>
      <xdr:row>22</xdr:row>
      <xdr:rowOff>0</xdr:rowOff>
    </xdr:from>
    <xdr:ext cx="774277" cy="942975"/>
    <xdr:pic>
      <xdr:nvPicPr>
        <xdr:cNvPr id="44" name="43 Imagen" hidden="1">
          <a:extLst>
            <a:ext uri="{FF2B5EF4-FFF2-40B4-BE49-F238E27FC236}">
              <a16:creationId xmlns:a16="http://schemas.microsoft.com/office/drawing/2014/main" xmlns="" id="{00000000-0008-0000-2A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45" name="44 Imagen" hidden="1">
          <a:extLst>
            <a:ext uri="{FF2B5EF4-FFF2-40B4-BE49-F238E27FC236}">
              <a16:creationId xmlns:a16="http://schemas.microsoft.com/office/drawing/2014/main" xmlns="" id="{00000000-0008-0000-2A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4</xdr:col>
      <xdr:colOff>19050</xdr:colOff>
      <xdr:row>23</xdr:row>
      <xdr:rowOff>0</xdr:rowOff>
    </xdr:from>
    <xdr:ext cx="779826" cy="923924"/>
    <xdr:pic>
      <xdr:nvPicPr>
        <xdr:cNvPr id="46" name="45 Imagen" hidden="1">
          <a:extLst>
            <a:ext uri="{FF2B5EF4-FFF2-40B4-BE49-F238E27FC236}">
              <a16:creationId xmlns:a16="http://schemas.microsoft.com/office/drawing/2014/main" xmlns="" id="{00000000-0008-0000-2A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3</xdr:col>
      <xdr:colOff>238125</xdr:colOff>
      <xdr:row>19</xdr:row>
      <xdr:rowOff>0</xdr:rowOff>
    </xdr:from>
    <xdr:ext cx="805905" cy="752475"/>
    <xdr:pic>
      <xdr:nvPicPr>
        <xdr:cNvPr id="47" name="46 Imagen" hidden="1">
          <a:extLst>
            <a:ext uri="{FF2B5EF4-FFF2-40B4-BE49-F238E27FC236}">
              <a16:creationId xmlns:a16="http://schemas.microsoft.com/office/drawing/2014/main" xmlns="" id="{00000000-0008-0000-2A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3</xdr:col>
      <xdr:colOff>0</xdr:colOff>
      <xdr:row>19</xdr:row>
      <xdr:rowOff>9525</xdr:rowOff>
    </xdr:from>
    <xdr:ext cx="767886" cy="666750"/>
    <xdr:pic>
      <xdr:nvPicPr>
        <xdr:cNvPr id="48" name="47 Imagen" hidden="1">
          <a:extLst>
            <a:ext uri="{FF2B5EF4-FFF2-40B4-BE49-F238E27FC236}">
              <a16:creationId xmlns:a16="http://schemas.microsoft.com/office/drawing/2014/main" xmlns="" id="{00000000-0008-0000-2A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7</xdr:col>
      <xdr:colOff>76200</xdr:colOff>
      <xdr:row>0</xdr:row>
      <xdr:rowOff>0</xdr:rowOff>
    </xdr:from>
    <xdr:ext cx="778572" cy="752475"/>
    <xdr:pic>
      <xdr:nvPicPr>
        <xdr:cNvPr id="49" name="48 Imagen" hidden="1">
          <a:extLst>
            <a:ext uri="{FF2B5EF4-FFF2-40B4-BE49-F238E27FC236}">
              <a16:creationId xmlns:a16="http://schemas.microsoft.com/office/drawing/2014/main" xmlns="" id="{00000000-0008-0000-2A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9</xdr:col>
      <xdr:colOff>142876</xdr:colOff>
      <xdr:row>0</xdr:row>
      <xdr:rowOff>0</xdr:rowOff>
    </xdr:from>
    <xdr:ext cx="877302" cy="714375"/>
    <xdr:pic>
      <xdr:nvPicPr>
        <xdr:cNvPr id="50" name="49 Imagen" hidden="1">
          <a:extLst>
            <a:ext uri="{FF2B5EF4-FFF2-40B4-BE49-F238E27FC236}">
              <a16:creationId xmlns:a16="http://schemas.microsoft.com/office/drawing/2014/main" xmlns="" id="{00000000-0008-0000-2A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7</xdr:col>
      <xdr:colOff>9525</xdr:colOff>
      <xdr:row>0</xdr:row>
      <xdr:rowOff>0</xdr:rowOff>
    </xdr:from>
    <xdr:ext cx="774277" cy="942975"/>
    <xdr:pic>
      <xdr:nvPicPr>
        <xdr:cNvPr id="51" name="50 Imagen" hidden="1">
          <a:extLst>
            <a:ext uri="{FF2B5EF4-FFF2-40B4-BE49-F238E27FC236}">
              <a16:creationId xmlns:a16="http://schemas.microsoft.com/office/drawing/2014/main" xmlns="" id="{00000000-0008-0000-2A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7</xdr:col>
      <xdr:colOff>238125</xdr:colOff>
      <xdr:row>0</xdr:row>
      <xdr:rowOff>0</xdr:rowOff>
    </xdr:from>
    <xdr:ext cx="805905" cy="752475"/>
    <xdr:pic>
      <xdr:nvPicPr>
        <xdr:cNvPr id="52" name="51 Imagen" hidden="1">
          <a:extLst>
            <a:ext uri="{FF2B5EF4-FFF2-40B4-BE49-F238E27FC236}">
              <a16:creationId xmlns:a16="http://schemas.microsoft.com/office/drawing/2014/main" xmlns="" id="{00000000-0008-0000-2A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4</xdr:col>
      <xdr:colOff>9525</xdr:colOff>
      <xdr:row>22</xdr:row>
      <xdr:rowOff>0</xdr:rowOff>
    </xdr:from>
    <xdr:ext cx="774277" cy="942975"/>
    <xdr:pic>
      <xdr:nvPicPr>
        <xdr:cNvPr id="53" name="52 Imagen" hidden="1">
          <a:extLst>
            <a:ext uri="{FF2B5EF4-FFF2-40B4-BE49-F238E27FC236}">
              <a16:creationId xmlns:a16="http://schemas.microsoft.com/office/drawing/2014/main" xmlns="" id="{00000000-0008-0000-2A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54" name="53 Imagen" hidden="1">
          <a:extLst>
            <a:ext uri="{FF2B5EF4-FFF2-40B4-BE49-F238E27FC236}">
              <a16:creationId xmlns:a16="http://schemas.microsoft.com/office/drawing/2014/main" xmlns="" id="{00000000-0008-0000-2A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238125</xdr:colOff>
      <xdr:row>0</xdr:row>
      <xdr:rowOff>0</xdr:rowOff>
    </xdr:from>
    <xdr:ext cx="805905" cy="752475"/>
    <xdr:pic>
      <xdr:nvPicPr>
        <xdr:cNvPr id="55" name="54 Imagen" hidden="1">
          <a:extLst>
            <a:ext uri="{FF2B5EF4-FFF2-40B4-BE49-F238E27FC236}">
              <a16:creationId xmlns:a16="http://schemas.microsoft.com/office/drawing/2014/main" xmlns="" id="{00000000-0008-0000-2A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4</xdr:col>
      <xdr:colOff>76200</xdr:colOff>
      <xdr:row>13</xdr:row>
      <xdr:rowOff>0</xdr:rowOff>
    </xdr:from>
    <xdr:ext cx="778572" cy="752475"/>
    <xdr:pic>
      <xdr:nvPicPr>
        <xdr:cNvPr id="56" name="55 Imagen" hidden="1">
          <a:extLst>
            <a:ext uri="{FF2B5EF4-FFF2-40B4-BE49-F238E27FC236}">
              <a16:creationId xmlns:a16="http://schemas.microsoft.com/office/drawing/2014/main" xmlns="" id="{00000000-0008-0000-2A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4</xdr:col>
      <xdr:colOff>9525</xdr:colOff>
      <xdr:row>22</xdr:row>
      <xdr:rowOff>0</xdr:rowOff>
    </xdr:from>
    <xdr:ext cx="774277" cy="942975"/>
    <xdr:pic>
      <xdr:nvPicPr>
        <xdr:cNvPr id="57" name="56 Imagen" hidden="1">
          <a:extLst>
            <a:ext uri="{FF2B5EF4-FFF2-40B4-BE49-F238E27FC236}">
              <a16:creationId xmlns:a16="http://schemas.microsoft.com/office/drawing/2014/main" xmlns="" id="{00000000-0008-0000-2A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58" name="57 Imagen" hidden="1">
          <a:extLst>
            <a:ext uri="{FF2B5EF4-FFF2-40B4-BE49-F238E27FC236}">
              <a16:creationId xmlns:a16="http://schemas.microsoft.com/office/drawing/2014/main" xmlns="" id="{00000000-0008-0000-2A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4</xdr:col>
      <xdr:colOff>238125</xdr:colOff>
      <xdr:row>13</xdr:row>
      <xdr:rowOff>0</xdr:rowOff>
    </xdr:from>
    <xdr:ext cx="805905" cy="752475"/>
    <xdr:pic>
      <xdr:nvPicPr>
        <xdr:cNvPr id="59" name="58 Imagen" hidden="1">
          <a:extLst>
            <a:ext uri="{FF2B5EF4-FFF2-40B4-BE49-F238E27FC236}">
              <a16:creationId xmlns:a16="http://schemas.microsoft.com/office/drawing/2014/main" xmlns="" id="{00000000-0008-0000-2A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9525</xdr:colOff>
      <xdr:row>0</xdr:row>
      <xdr:rowOff>0</xdr:rowOff>
    </xdr:from>
    <xdr:ext cx="774277" cy="942975"/>
    <xdr:pic>
      <xdr:nvPicPr>
        <xdr:cNvPr id="60" name="59 Imagen" hidden="1">
          <a:extLst>
            <a:ext uri="{FF2B5EF4-FFF2-40B4-BE49-F238E27FC236}">
              <a16:creationId xmlns:a16="http://schemas.microsoft.com/office/drawing/2014/main" xmlns="" id="{00000000-0008-0000-2A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7</xdr:col>
      <xdr:colOff>238125</xdr:colOff>
      <xdr:row>0</xdr:row>
      <xdr:rowOff>0</xdr:rowOff>
    </xdr:from>
    <xdr:ext cx="805905" cy="752475"/>
    <xdr:pic>
      <xdr:nvPicPr>
        <xdr:cNvPr id="61" name="60 Imagen" hidden="1">
          <a:extLst>
            <a:ext uri="{FF2B5EF4-FFF2-40B4-BE49-F238E27FC236}">
              <a16:creationId xmlns:a16="http://schemas.microsoft.com/office/drawing/2014/main" xmlns="" id="{00000000-0008-0000-2A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4</xdr:col>
      <xdr:colOff>9525</xdr:colOff>
      <xdr:row>22</xdr:row>
      <xdr:rowOff>0</xdr:rowOff>
    </xdr:from>
    <xdr:ext cx="774277" cy="942975"/>
    <xdr:pic>
      <xdr:nvPicPr>
        <xdr:cNvPr id="62" name="61 Imagen" hidden="1">
          <a:extLst>
            <a:ext uri="{FF2B5EF4-FFF2-40B4-BE49-F238E27FC236}">
              <a16:creationId xmlns:a16="http://schemas.microsoft.com/office/drawing/2014/main" xmlns="" id="{00000000-0008-0000-2A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4</xdr:col>
      <xdr:colOff>238125</xdr:colOff>
      <xdr:row>13</xdr:row>
      <xdr:rowOff>0</xdr:rowOff>
    </xdr:from>
    <xdr:ext cx="805905" cy="752475"/>
    <xdr:pic>
      <xdr:nvPicPr>
        <xdr:cNvPr id="63" name="62 Imagen" hidden="1">
          <a:extLst>
            <a:ext uri="{FF2B5EF4-FFF2-40B4-BE49-F238E27FC236}">
              <a16:creationId xmlns:a16="http://schemas.microsoft.com/office/drawing/2014/main" xmlns="" id="{00000000-0008-0000-2A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3</xdr:col>
      <xdr:colOff>28575</xdr:colOff>
      <xdr:row>9</xdr:row>
      <xdr:rowOff>9525</xdr:rowOff>
    </xdr:from>
    <xdr:ext cx="776506" cy="1057275"/>
    <xdr:pic>
      <xdr:nvPicPr>
        <xdr:cNvPr id="64" name="63 Imagen" hidden="1">
          <a:extLst>
            <a:ext uri="{FF2B5EF4-FFF2-40B4-BE49-F238E27FC236}">
              <a16:creationId xmlns:a16="http://schemas.microsoft.com/office/drawing/2014/main" xmlns="" id="{00000000-0008-0000-2A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4</xdr:col>
      <xdr:colOff>9525</xdr:colOff>
      <xdr:row>7</xdr:row>
      <xdr:rowOff>0</xdr:rowOff>
    </xdr:from>
    <xdr:ext cx="774277" cy="942975"/>
    <xdr:pic>
      <xdr:nvPicPr>
        <xdr:cNvPr id="65" name="64 Imagen" hidden="1">
          <a:extLst>
            <a:ext uri="{FF2B5EF4-FFF2-40B4-BE49-F238E27FC236}">
              <a16:creationId xmlns:a16="http://schemas.microsoft.com/office/drawing/2014/main" xmlns="" id="{00000000-0008-0000-2A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5</xdr:col>
      <xdr:colOff>19050</xdr:colOff>
      <xdr:row>7</xdr:row>
      <xdr:rowOff>0</xdr:rowOff>
    </xdr:from>
    <xdr:ext cx="779826" cy="923924"/>
    <xdr:pic>
      <xdr:nvPicPr>
        <xdr:cNvPr id="66" name="65 Imagen" hidden="1">
          <a:extLst>
            <a:ext uri="{FF2B5EF4-FFF2-40B4-BE49-F238E27FC236}">
              <a16:creationId xmlns:a16="http://schemas.microsoft.com/office/drawing/2014/main" xmlns="" id="{00000000-0008-0000-2A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0</xdr:col>
      <xdr:colOff>76200</xdr:colOff>
      <xdr:row>13</xdr:row>
      <xdr:rowOff>0</xdr:rowOff>
    </xdr:from>
    <xdr:ext cx="778572" cy="752475"/>
    <xdr:pic>
      <xdr:nvPicPr>
        <xdr:cNvPr id="67" name="66 Imagen" hidden="1">
          <a:extLst>
            <a:ext uri="{FF2B5EF4-FFF2-40B4-BE49-F238E27FC236}">
              <a16:creationId xmlns:a16="http://schemas.microsoft.com/office/drawing/2014/main" xmlns="" id="{00000000-0008-0000-2A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0</xdr:col>
      <xdr:colOff>142876</xdr:colOff>
      <xdr:row>21</xdr:row>
      <xdr:rowOff>0</xdr:rowOff>
    </xdr:from>
    <xdr:ext cx="877302" cy="714375"/>
    <xdr:pic>
      <xdr:nvPicPr>
        <xdr:cNvPr id="68" name="67 Imagen" hidden="1">
          <a:extLst>
            <a:ext uri="{FF2B5EF4-FFF2-40B4-BE49-F238E27FC236}">
              <a16:creationId xmlns:a16="http://schemas.microsoft.com/office/drawing/2014/main" xmlns="" id="{00000000-0008-0000-2A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4</xdr:col>
      <xdr:colOff>238125</xdr:colOff>
      <xdr:row>0</xdr:row>
      <xdr:rowOff>0</xdr:rowOff>
    </xdr:from>
    <xdr:ext cx="805905" cy="752475"/>
    <xdr:pic>
      <xdr:nvPicPr>
        <xdr:cNvPr id="69" name="68 Imagen" hidden="1">
          <a:extLst>
            <a:ext uri="{FF2B5EF4-FFF2-40B4-BE49-F238E27FC236}">
              <a16:creationId xmlns:a16="http://schemas.microsoft.com/office/drawing/2014/main" xmlns="" id="{00000000-0008-0000-2A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4</xdr:col>
      <xdr:colOff>0</xdr:colOff>
      <xdr:row>0</xdr:row>
      <xdr:rowOff>9525</xdr:rowOff>
    </xdr:from>
    <xdr:ext cx="767886" cy="666750"/>
    <xdr:pic>
      <xdr:nvPicPr>
        <xdr:cNvPr id="70" name="69 Imagen" hidden="1">
          <a:extLst>
            <a:ext uri="{FF2B5EF4-FFF2-40B4-BE49-F238E27FC236}">
              <a16:creationId xmlns:a16="http://schemas.microsoft.com/office/drawing/2014/main" xmlns="" id="{00000000-0008-0000-2A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3</xdr:col>
      <xdr:colOff>9525</xdr:colOff>
      <xdr:row>19</xdr:row>
      <xdr:rowOff>0</xdr:rowOff>
    </xdr:from>
    <xdr:ext cx="774277" cy="942975"/>
    <xdr:pic>
      <xdr:nvPicPr>
        <xdr:cNvPr id="71" name="70 Imagen" hidden="1">
          <a:extLst>
            <a:ext uri="{FF2B5EF4-FFF2-40B4-BE49-F238E27FC236}">
              <a16:creationId xmlns:a16="http://schemas.microsoft.com/office/drawing/2014/main" xmlns="" id="{00000000-0008-0000-2A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5</xdr:col>
      <xdr:colOff>19050</xdr:colOff>
      <xdr:row>5</xdr:row>
      <xdr:rowOff>0</xdr:rowOff>
    </xdr:from>
    <xdr:ext cx="779826" cy="923924"/>
    <xdr:pic>
      <xdr:nvPicPr>
        <xdr:cNvPr id="72" name="71 Imagen" hidden="1">
          <a:extLst>
            <a:ext uri="{FF2B5EF4-FFF2-40B4-BE49-F238E27FC236}">
              <a16:creationId xmlns:a16="http://schemas.microsoft.com/office/drawing/2014/main" xmlns="" id="{00000000-0008-0000-2A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1</xdr:col>
      <xdr:colOff>76200</xdr:colOff>
      <xdr:row>7</xdr:row>
      <xdr:rowOff>161925</xdr:rowOff>
    </xdr:from>
    <xdr:ext cx="778572" cy="752475"/>
    <xdr:pic>
      <xdr:nvPicPr>
        <xdr:cNvPr id="73" name="72 Imagen" hidden="1">
          <a:extLst>
            <a:ext uri="{FF2B5EF4-FFF2-40B4-BE49-F238E27FC236}">
              <a16:creationId xmlns:a16="http://schemas.microsoft.com/office/drawing/2014/main" xmlns="" id="{00000000-0008-0000-2A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3</xdr:col>
      <xdr:colOff>142876</xdr:colOff>
      <xdr:row>7</xdr:row>
      <xdr:rowOff>171449</xdr:rowOff>
    </xdr:from>
    <xdr:ext cx="877302" cy="714375"/>
    <xdr:pic>
      <xdr:nvPicPr>
        <xdr:cNvPr id="74" name="73 Imagen" hidden="1">
          <a:extLst>
            <a:ext uri="{FF2B5EF4-FFF2-40B4-BE49-F238E27FC236}">
              <a16:creationId xmlns:a16="http://schemas.microsoft.com/office/drawing/2014/main" xmlns="" id="{00000000-0008-0000-2A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4</xdr:col>
      <xdr:colOff>238125</xdr:colOff>
      <xdr:row>0</xdr:row>
      <xdr:rowOff>0</xdr:rowOff>
    </xdr:from>
    <xdr:ext cx="805905" cy="752475"/>
    <xdr:pic>
      <xdr:nvPicPr>
        <xdr:cNvPr id="75" name="74 Imagen" hidden="1">
          <a:extLst>
            <a:ext uri="{FF2B5EF4-FFF2-40B4-BE49-F238E27FC236}">
              <a16:creationId xmlns:a16="http://schemas.microsoft.com/office/drawing/2014/main" xmlns="" id="{00000000-0008-0000-2A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3</xdr:col>
      <xdr:colOff>0</xdr:colOff>
      <xdr:row>19</xdr:row>
      <xdr:rowOff>9525</xdr:rowOff>
    </xdr:from>
    <xdr:ext cx="767886" cy="666750"/>
    <xdr:pic>
      <xdr:nvPicPr>
        <xdr:cNvPr id="76" name="75 Imagen" hidden="1">
          <a:extLst>
            <a:ext uri="{FF2B5EF4-FFF2-40B4-BE49-F238E27FC236}">
              <a16:creationId xmlns:a16="http://schemas.microsoft.com/office/drawing/2014/main" xmlns="" id="{00000000-0008-0000-2A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1</xdr:col>
      <xdr:colOff>9525</xdr:colOff>
      <xdr:row>8</xdr:row>
      <xdr:rowOff>0</xdr:rowOff>
    </xdr:from>
    <xdr:ext cx="774277" cy="942975"/>
    <xdr:pic>
      <xdr:nvPicPr>
        <xdr:cNvPr id="77" name="76 Imagen" hidden="1">
          <a:extLst>
            <a:ext uri="{FF2B5EF4-FFF2-40B4-BE49-F238E27FC236}">
              <a16:creationId xmlns:a16="http://schemas.microsoft.com/office/drawing/2014/main" xmlns="" id="{00000000-0008-0000-2A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78" name="77 Imagen" hidden="1">
          <a:extLst>
            <a:ext uri="{FF2B5EF4-FFF2-40B4-BE49-F238E27FC236}">
              <a16:creationId xmlns:a16="http://schemas.microsoft.com/office/drawing/2014/main" xmlns="" id="{00000000-0008-0000-2A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4</xdr:col>
      <xdr:colOff>9525</xdr:colOff>
      <xdr:row>20</xdr:row>
      <xdr:rowOff>0</xdr:rowOff>
    </xdr:from>
    <xdr:ext cx="774277" cy="942975"/>
    <xdr:pic>
      <xdr:nvPicPr>
        <xdr:cNvPr id="79" name="78 Imagen" hidden="1">
          <a:extLst>
            <a:ext uri="{FF2B5EF4-FFF2-40B4-BE49-F238E27FC236}">
              <a16:creationId xmlns:a16="http://schemas.microsoft.com/office/drawing/2014/main" xmlns="" id="{00000000-0008-0000-2A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80" name="79 Imagen" hidden="1">
          <a:extLst>
            <a:ext uri="{FF2B5EF4-FFF2-40B4-BE49-F238E27FC236}">
              <a16:creationId xmlns:a16="http://schemas.microsoft.com/office/drawing/2014/main" xmlns="" id="{00000000-0008-0000-2A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238125</xdr:colOff>
      <xdr:row>8</xdr:row>
      <xdr:rowOff>0</xdr:rowOff>
    </xdr:from>
    <xdr:ext cx="805905" cy="752475"/>
    <xdr:pic>
      <xdr:nvPicPr>
        <xdr:cNvPr id="81" name="80 Imagen" hidden="1">
          <a:extLst>
            <a:ext uri="{FF2B5EF4-FFF2-40B4-BE49-F238E27FC236}">
              <a16:creationId xmlns:a16="http://schemas.microsoft.com/office/drawing/2014/main" xmlns="" id="{00000000-0008-0000-2A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4</xdr:col>
      <xdr:colOff>76200</xdr:colOff>
      <xdr:row>19</xdr:row>
      <xdr:rowOff>161925</xdr:rowOff>
    </xdr:from>
    <xdr:ext cx="778572" cy="752475"/>
    <xdr:pic>
      <xdr:nvPicPr>
        <xdr:cNvPr id="82" name="81 Imagen" hidden="1">
          <a:extLst>
            <a:ext uri="{FF2B5EF4-FFF2-40B4-BE49-F238E27FC236}">
              <a16:creationId xmlns:a16="http://schemas.microsoft.com/office/drawing/2014/main" xmlns="" id="{00000000-0008-0000-2A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4</xdr:col>
      <xdr:colOff>9525</xdr:colOff>
      <xdr:row>20</xdr:row>
      <xdr:rowOff>0</xdr:rowOff>
    </xdr:from>
    <xdr:ext cx="774277" cy="942975"/>
    <xdr:pic>
      <xdr:nvPicPr>
        <xdr:cNvPr id="83" name="82 Imagen" hidden="1">
          <a:extLst>
            <a:ext uri="{FF2B5EF4-FFF2-40B4-BE49-F238E27FC236}">
              <a16:creationId xmlns:a16="http://schemas.microsoft.com/office/drawing/2014/main" xmlns="" id="{00000000-0008-0000-2A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84" name="83 Imagen" hidden="1">
          <a:extLst>
            <a:ext uri="{FF2B5EF4-FFF2-40B4-BE49-F238E27FC236}">
              <a16:creationId xmlns:a16="http://schemas.microsoft.com/office/drawing/2014/main" xmlns="" id="{00000000-0008-0000-2A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4</xdr:col>
      <xdr:colOff>238125</xdr:colOff>
      <xdr:row>19</xdr:row>
      <xdr:rowOff>0</xdr:rowOff>
    </xdr:from>
    <xdr:ext cx="805905" cy="752475"/>
    <xdr:pic>
      <xdr:nvPicPr>
        <xdr:cNvPr id="85" name="84 Imagen" hidden="1">
          <a:extLst>
            <a:ext uri="{FF2B5EF4-FFF2-40B4-BE49-F238E27FC236}">
              <a16:creationId xmlns:a16="http://schemas.microsoft.com/office/drawing/2014/main" xmlns="" id="{00000000-0008-0000-2A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9525</xdr:colOff>
      <xdr:row>8</xdr:row>
      <xdr:rowOff>0</xdr:rowOff>
    </xdr:from>
    <xdr:ext cx="774277" cy="942975"/>
    <xdr:pic>
      <xdr:nvPicPr>
        <xdr:cNvPr id="86" name="85 Imagen" hidden="1">
          <a:extLst>
            <a:ext uri="{FF2B5EF4-FFF2-40B4-BE49-F238E27FC236}">
              <a16:creationId xmlns:a16="http://schemas.microsoft.com/office/drawing/2014/main" xmlns="" id="{00000000-0008-0000-2A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87" name="86 Imagen" hidden="1">
          <a:extLst>
            <a:ext uri="{FF2B5EF4-FFF2-40B4-BE49-F238E27FC236}">
              <a16:creationId xmlns:a16="http://schemas.microsoft.com/office/drawing/2014/main" xmlns="" id="{00000000-0008-0000-2A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4</xdr:col>
      <xdr:colOff>9525</xdr:colOff>
      <xdr:row>20</xdr:row>
      <xdr:rowOff>0</xdr:rowOff>
    </xdr:from>
    <xdr:ext cx="774277" cy="942975"/>
    <xdr:pic>
      <xdr:nvPicPr>
        <xdr:cNvPr id="88" name="87 Imagen" hidden="1">
          <a:extLst>
            <a:ext uri="{FF2B5EF4-FFF2-40B4-BE49-F238E27FC236}">
              <a16:creationId xmlns:a16="http://schemas.microsoft.com/office/drawing/2014/main" xmlns="" id="{00000000-0008-0000-2A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89" name="88 Imagen" hidden="1">
          <a:extLst>
            <a:ext uri="{FF2B5EF4-FFF2-40B4-BE49-F238E27FC236}">
              <a16:creationId xmlns:a16="http://schemas.microsoft.com/office/drawing/2014/main" xmlns="" id="{00000000-0008-0000-2A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4</xdr:col>
      <xdr:colOff>19050</xdr:colOff>
      <xdr:row>22</xdr:row>
      <xdr:rowOff>0</xdr:rowOff>
    </xdr:from>
    <xdr:ext cx="779826" cy="923924"/>
    <xdr:pic>
      <xdr:nvPicPr>
        <xdr:cNvPr id="90" name="89 Imagen" hidden="1">
          <a:extLst>
            <a:ext uri="{FF2B5EF4-FFF2-40B4-BE49-F238E27FC236}">
              <a16:creationId xmlns:a16="http://schemas.microsoft.com/office/drawing/2014/main" xmlns="" id="{00000000-0008-0000-2A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3</xdr:col>
      <xdr:colOff>238125</xdr:colOff>
      <xdr:row>23</xdr:row>
      <xdr:rowOff>0</xdr:rowOff>
    </xdr:from>
    <xdr:ext cx="805905" cy="752475"/>
    <xdr:pic>
      <xdr:nvPicPr>
        <xdr:cNvPr id="91" name="90 Imagen" hidden="1">
          <a:extLst>
            <a:ext uri="{FF2B5EF4-FFF2-40B4-BE49-F238E27FC236}">
              <a16:creationId xmlns:a16="http://schemas.microsoft.com/office/drawing/2014/main" xmlns="" id="{00000000-0008-0000-2A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10</xdr:col>
      <xdr:colOff>0</xdr:colOff>
      <xdr:row>0</xdr:row>
      <xdr:rowOff>9525</xdr:rowOff>
    </xdr:from>
    <xdr:ext cx="767886" cy="666750"/>
    <xdr:pic>
      <xdr:nvPicPr>
        <xdr:cNvPr id="92" name="91 Imagen" hidden="1">
          <a:extLst>
            <a:ext uri="{FF2B5EF4-FFF2-40B4-BE49-F238E27FC236}">
              <a16:creationId xmlns:a16="http://schemas.microsoft.com/office/drawing/2014/main" xmlns="" id="{00000000-0008-0000-2A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0</xdr:col>
      <xdr:colOff>76200</xdr:colOff>
      <xdr:row>13</xdr:row>
      <xdr:rowOff>0</xdr:rowOff>
    </xdr:from>
    <xdr:ext cx="778572" cy="752475"/>
    <xdr:pic>
      <xdr:nvPicPr>
        <xdr:cNvPr id="93" name="92 Imagen" hidden="1">
          <a:extLst>
            <a:ext uri="{FF2B5EF4-FFF2-40B4-BE49-F238E27FC236}">
              <a16:creationId xmlns:a16="http://schemas.microsoft.com/office/drawing/2014/main" xmlns="" id="{00000000-0008-0000-2A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0</xdr:col>
      <xdr:colOff>142876</xdr:colOff>
      <xdr:row>21</xdr:row>
      <xdr:rowOff>0</xdr:rowOff>
    </xdr:from>
    <xdr:ext cx="877302" cy="714375"/>
    <xdr:pic>
      <xdr:nvPicPr>
        <xdr:cNvPr id="94" name="93 Imagen" hidden="1">
          <a:extLst>
            <a:ext uri="{FF2B5EF4-FFF2-40B4-BE49-F238E27FC236}">
              <a16:creationId xmlns:a16="http://schemas.microsoft.com/office/drawing/2014/main" xmlns="" id="{00000000-0008-0000-2A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0</xdr:col>
      <xdr:colOff>9525</xdr:colOff>
      <xdr:row>13</xdr:row>
      <xdr:rowOff>0</xdr:rowOff>
    </xdr:from>
    <xdr:ext cx="774277" cy="942975"/>
    <xdr:pic>
      <xdr:nvPicPr>
        <xdr:cNvPr id="95" name="94 Imagen" hidden="1">
          <a:extLst>
            <a:ext uri="{FF2B5EF4-FFF2-40B4-BE49-F238E27FC236}">
              <a16:creationId xmlns:a16="http://schemas.microsoft.com/office/drawing/2014/main" xmlns="" id="{00000000-0008-0000-2A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0</xdr:col>
      <xdr:colOff>238125</xdr:colOff>
      <xdr:row>13</xdr:row>
      <xdr:rowOff>0</xdr:rowOff>
    </xdr:from>
    <xdr:ext cx="805905" cy="752475"/>
    <xdr:pic>
      <xdr:nvPicPr>
        <xdr:cNvPr id="96" name="95 Imagen" hidden="1">
          <a:extLst>
            <a:ext uri="{FF2B5EF4-FFF2-40B4-BE49-F238E27FC236}">
              <a16:creationId xmlns:a16="http://schemas.microsoft.com/office/drawing/2014/main" xmlns="" id="{00000000-0008-0000-2A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4</xdr:col>
      <xdr:colOff>9525</xdr:colOff>
      <xdr:row>20</xdr:row>
      <xdr:rowOff>0</xdr:rowOff>
    </xdr:from>
    <xdr:ext cx="774277" cy="942975"/>
    <xdr:pic>
      <xdr:nvPicPr>
        <xdr:cNvPr id="97" name="96 Imagen" hidden="1">
          <a:extLst>
            <a:ext uri="{FF2B5EF4-FFF2-40B4-BE49-F238E27FC236}">
              <a16:creationId xmlns:a16="http://schemas.microsoft.com/office/drawing/2014/main" xmlns="" id="{00000000-0008-0000-2A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98" name="97 Imagen" hidden="1">
          <a:extLst>
            <a:ext uri="{FF2B5EF4-FFF2-40B4-BE49-F238E27FC236}">
              <a16:creationId xmlns:a16="http://schemas.microsoft.com/office/drawing/2014/main" xmlns="" id="{00000000-0008-0000-2A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0</xdr:col>
      <xdr:colOff>238125</xdr:colOff>
      <xdr:row>13</xdr:row>
      <xdr:rowOff>0</xdr:rowOff>
    </xdr:from>
    <xdr:ext cx="805905" cy="752475"/>
    <xdr:pic>
      <xdr:nvPicPr>
        <xdr:cNvPr id="99" name="98 Imagen" hidden="1">
          <a:extLst>
            <a:ext uri="{FF2B5EF4-FFF2-40B4-BE49-F238E27FC236}">
              <a16:creationId xmlns:a16="http://schemas.microsoft.com/office/drawing/2014/main" xmlns="" id="{00000000-0008-0000-2A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4</xdr:col>
      <xdr:colOff>76200</xdr:colOff>
      <xdr:row>19</xdr:row>
      <xdr:rowOff>0</xdr:rowOff>
    </xdr:from>
    <xdr:ext cx="778572" cy="752475"/>
    <xdr:pic>
      <xdr:nvPicPr>
        <xdr:cNvPr id="100" name="99 Imagen" hidden="1">
          <a:extLst>
            <a:ext uri="{FF2B5EF4-FFF2-40B4-BE49-F238E27FC236}">
              <a16:creationId xmlns:a16="http://schemas.microsoft.com/office/drawing/2014/main" xmlns="" id="{00000000-0008-0000-2A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4</xdr:col>
      <xdr:colOff>9525</xdr:colOff>
      <xdr:row>20</xdr:row>
      <xdr:rowOff>0</xdr:rowOff>
    </xdr:from>
    <xdr:ext cx="774277" cy="942975"/>
    <xdr:pic>
      <xdr:nvPicPr>
        <xdr:cNvPr id="101" name="100 Imagen" hidden="1">
          <a:extLst>
            <a:ext uri="{FF2B5EF4-FFF2-40B4-BE49-F238E27FC236}">
              <a16:creationId xmlns:a16="http://schemas.microsoft.com/office/drawing/2014/main" xmlns="" id="{00000000-0008-0000-2A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102" name="101 Imagen" hidden="1">
          <a:extLst>
            <a:ext uri="{FF2B5EF4-FFF2-40B4-BE49-F238E27FC236}">
              <a16:creationId xmlns:a16="http://schemas.microsoft.com/office/drawing/2014/main" xmlns="" id="{00000000-0008-0000-2A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4</xdr:col>
      <xdr:colOff>238125</xdr:colOff>
      <xdr:row>19</xdr:row>
      <xdr:rowOff>0</xdr:rowOff>
    </xdr:from>
    <xdr:ext cx="805905" cy="752475"/>
    <xdr:pic>
      <xdr:nvPicPr>
        <xdr:cNvPr id="103" name="102 Imagen" hidden="1">
          <a:extLst>
            <a:ext uri="{FF2B5EF4-FFF2-40B4-BE49-F238E27FC236}">
              <a16:creationId xmlns:a16="http://schemas.microsoft.com/office/drawing/2014/main" xmlns="" id="{00000000-0008-0000-2A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0</xdr:col>
      <xdr:colOff>9525</xdr:colOff>
      <xdr:row>13</xdr:row>
      <xdr:rowOff>0</xdr:rowOff>
    </xdr:from>
    <xdr:ext cx="774277" cy="942975"/>
    <xdr:pic>
      <xdr:nvPicPr>
        <xdr:cNvPr id="104" name="103 Imagen" hidden="1">
          <a:extLst>
            <a:ext uri="{FF2B5EF4-FFF2-40B4-BE49-F238E27FC236}">
              <a16:creationId xmlns:a16="http://schemas.microsoft.com/office/drawing/2014/main" xmlns="" id="{00000000-0008-0000-2A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0</xdr:col>
      <xdr:colOff>238125</xdr:colOff>
      <xdr:row>13</xdr:row>
      <xdr:rowOff>0</xdr:rowOff>
    </xdr:from>
    <xdr:ext cx="805905" cy="752475"/>
    <xdr:pic>
      <xdr:nvPicPr>
        <xdr:cNvPr id="105" name="104 Imagen" hidden="1">
          <a:extLst>
            <a:ext uri="{FF2B5EF4-FFF2-40B4-BE49-F238E27FC236}">
              <a16:creationId xmlns:a16="http://schemas.microsoft.com/office/drawing/2014/main" xmlns="" id="{00000000-0008-0000-2A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4</xdr:col>
      <xdr:colOff>9525</xdr:colOff>
      <xdr:row>20</xdr:row>
      <xdr:rowOff>0</xdr:rowOff>
    </xdr:from>
    <xdr:ext cx="774277" cy="942975"/>
    <xdr:pic>
      <xdr:nvPicPr>
        <xdr:cNvPr id="106" name="105 Imagen" hidden="1">
          <a:extLst>
            <a:ext uri="{FF2B5EF4-FFF2-40B4-BE49-F238E27FC236}">
              <a16:creationId xmlns:a16="http://schemas.microsoft.com/office/drawing/2014/main" xmlns="" id="{00000000-0008-0000-2A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4</xdr:col>
      <xdr:colOff>238125</xdr:colOff>
      <xdr:row>19</xdr:row>
      <xdr:rowOff>0</xdr:rowOff>
    </xdr:from>
    <xdr:ext cx="805905" cy="752475"/>
    <xdr:pic>
      <xdr:nvPicPr>
        <xdr:cNvPr id="107" name="106 Imagen" hidden="1">
          <a:extLst>
            <a:ext uri="{FF2B5EF4-FFF2-40B4-BE49-F238E27FC236}">
              <a16:creationId xmlns:a16="http://schemas.microsoft.com/office/drawing/2014/main" xmlns="" id="{00000000-0008-0000-2A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3</xdr:col>
      <xdr:colOff>238125</xdr:colOff>
      <xdr:row>24</xdr:row>
      <xdr:rowOff>0</xdr:rowOff>
    </xdr:from>
    <xdr:ext cx="805905" cy="752475"/>
    <xdr:pic>
      <xdr:nvPicPr>
        <xdr:cNvPr id="115" name="114 Imagen" hidden="1">
          <a:extLst>
            <a:ext uri="{FF2B5EF4-FFF2-40B4-BE49-F238E27FC236}">
              <a16:creationId xmlns:a16="http://schemas.microsoft.com/office/drawing/2014/main" xmlns="" id="{00000000-0008-0000-2A00-000073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3</xdr:col>
      <xdr:colOff>0</xdr:colOff>
      <xdr:row>24</xdr:row>
      <xdr:rowOff>9525</xdr:rowOff>
    </xdr:from>
    <xdr:ext cx="767886" cy="666750"/>
    <xdr:pic>
      <xdr:nvPicPr>
        <xdr:cNvPr id="116" name="115 Imagen" hidden="1">
          <a:extLst>
            <a:ext uri="{FF2B5EF4-FFF2-40B4-BE49-F238E27FC236}">
              <a16:creationId xmlns:a16="http://schemas.microsoft.com/office/drawing/2014/main" xmlns="" id="{00000000-0008-0000-2A00-000074000000}"/>
            </a:ext>
          </a:extLst>
        </xdr:cNvPr>
        <xdr:cNvPicPr>
          <a:picLocks noChangeAspect="1"/>
        </xdr:cNvPicPr>
      </xdr:nvPicPr>
      <xdr:blipFill>
        <a:blip xmlns:r="http://schemas.openxmlformats.org/officeDocument/2006/relationships" r:embed="rId7" cstate="print"/>
        <a:stretch>
          <a:fillRect/>
        </a:stretch>
      </xdr:blipFill>
      <xdr:spPr>
        <a:xfrm>
          <a:off x="2990850" y="1438275"/>
          <a:ext cx="767886" cy="666750"/>
        </a:xfrm>
        <a:prstGeom prst="rect">
          <a:avLst/>
        </a:prstGeom>
      </xdr:spPr>
    </xdr:pic>
    <xdr:clientData/>
  </xdr:oneCellAnchor>
  <xdr:oneCellAnchor>
    <xdr:from>
      <xdr:col>3</xdr:col>
      <xdr:colOff>238125</xdr:colOff>
      <xdr:row>24</xdr:row>
      <xdr:rowOff>0</xdr:rowOff>
    </xdr:from>
    <xdr:ext cx="805905" cy="752475"/>
    <xdr:pic>
      <xdr:nvPicPr>
        <xdr:cNvPr id="117" name="116 Imagen" hidden="1">
          <a:extLst>
            <a:ext uri="{FF2B5EF4-FFF2-40B4-BE49-F238E27FC236}">
              <a16:creationId xmlns:a16="http://schemas.microsoft.com/office/drawing/2014/main" xmlns="" id="{00000000-0008-0000-2A00-000075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8</xdr:col>
      <xdr:colOff>0</xdr:colOff>
      <xdr:row>0</xdr:row>
      <xdr:rowOff>0</xdr:rowOff>
    </xdr:from>
    <xdr:ext cx="805905" cy="752475"/>
    <xdr:pic>
      <xdr:nvPicPr>
        <xdr:cNvPr id="118" name="117 Imagen" hidden="1">
          <a:extLst>
            <a:ext uri="{FF2B5EF4-FFF2-40B4-BE49-F238E27FC236}">
              <a16:creationId xmlns:a16="http://schemas.microsoft.com/office/drawing/2014/main" xmlns="" id="{00000000-0008-0000-2A00-000076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8</xdr:col>
      <xdr:colOff>0</xdr:colOff>
      <xdr:row>0</xdr:row>
      <xdr:rowOff>9525</xdr:rowOff>
    </xdr:from>
    <xdr:ext cx="767886" cy="666750"/>
    <xdr:pic>
      <xdr:nvPicPr>
        <xdr:cNvPr id="119" name="118 Imagen" hidden="1">
          <a:extLst>
            <a:ext uri="{FF2B5EF4-FFF2-40B4-BE49-F238E27FC236}">
              <a16:creationId xmlns:a16="http://schemas.microsoft.com/office/drawing/2014/main" xmlns="" id="{00000000-0008-0000-2A00-000077000000}"/>
            </a:ext>
          </a:extLst>
        </xdr:cNvPr>
        <xdr:cNvPicPr>
          <a:picLocks noChangeAspect="1"/>
        </xdr:cNvPicPr>
      </xdr:nvPicPr>
      <xdr:blipFill>
        <a:blip xmlns:r="http://schemas.openxmlformats.org/officeDocument/2006/relationships" r:embed="rId7" cstate="print"/>
        <a:stretch>
          <a:fillRect/>
        </a:stretch>
      </xdr:blipFill>
      <xdr:spPr>
        <a:xfrm>
          <a:off x="2990850" y="1438275"/>
          <a:ext cx="767886" cy="666750"/>
        </a:xfrm>
        <a:prstGeom prst="rect">
          <a:avLst/>
        </a:prstGeom>
      </xdr:spPr>
    </xdr:pic>
    <xdr:clientData/>
  </xdr:oneCellAnchor>
  <xdr:oneCellAnchor>
    <xdr:from>
      <xdr:col>8</xdr:col>
      <xdr:colOff>0</xdr:colOff>
      <xdr:row>0</xdr:row>
      <xdr:rowOff>0</xdr:rowOff>
    </xdr:from>
    <xdr:ext cx="805905" cy="752475"/>
    <xdr:pic>
      <xdr:nvPicPr>
        <xdr:cNvPr id="120" name="119 Imagen" hidden="1">
          <a:extLst>
            <a:ext uri="{FF2B5EF4-FFF2-40B4-BE49-F238E27FC236}">
              <a16:creationId xmlns:a16="http://schemas.microsoft.com/office/drawing/2014/main" xmlns="" id="{00000000-0008-0000-2A00-000078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0</xdr:col>
      <xdr:colOff>0</xdr:colOff>
      <xdr:row>24</xdr:row>
      <xdr:rowOff>0</xdr:rowOff>
    </xdr:from>
    <xdr:ext cx="805905" cy="752475"/>
    <xdr:pic>
      <xdr:nvPicPr>
        <xdr:cNvPr id="122" name="121 Imagen" hidden="1">
          <a:extLst>
            <a:ext uri="{FF2B5EF4-FFF2-40B4-BE49-F238E27FC236}">
              <a16:creationId xmlns:a16="http://schemas.microsoft.com/office/drawing/2014/main" xmlns="" id="{00000000-0008-0000-2A00-00007A000000}"/>
            </a:ext>
          </a:extLst>
        </xdr:cNvPr>
        <xdr:cNvPicPr>
          <a:picLocks noChangeAspect="1"/>
        </xdr:cNvPicPr>
      </xdr:nvPicPr>
      <xdr:blipFill>
        <a:blip xmlns:r="http://schemas.openxmlformats.org/officeDocument/2006/relationships" r:embed="rId6" cstate="print"/>
        <a:stretch>
          <a:fillRect/>
        </a:stretch>
      </xdr:blipFill>
      <xdr:spPr>
        <a:xfrm>
          <a:off x="14277975" y="800100"/>
          <a:ext cx="805905" cy="752475"/>
        </a:xfrm>
        <a:prstGeom prst="rect">
          <a:avLst/>
        </a:prstGeom>
      </xdr:spPr>
    </xdr:pic>
    <xdr:clientData/>
  </xdr:oneCellAnchor>
  <xdr:oneCellAnchor>
    <xdr:from>
      <xdr:col>0</xdr:col>
      <xdr:colOff>0</xdr:colOff>
      <xdr:row>24</xdr:row>
      <xdr:rowOff>0</xdr:rowOff>
    </xdr:from>
    <xdr:ext cx="767886" cy="666750"/>
    <xdr:pic>
      <xdr:nvPicPr>
        <xdr:cNvPr id="123" name="122 Imagen" hidden="1">
          <a:extLst>
            <a:ext uri="{FF2B5EF4-FFF2-40B4-BE49-F238E27FC236}">
              <a16:creationId xmlns:a16="http://schemas.microsoft.com/office/drawing/2014/main" xmlns="" id="{00000000-0008-0000-2A00-00007B000000}"/>
            </a:ext>
          </a:extLst>
        </xdr:cNvPr>
        <xdr:cNvPicPr>
          <a:picLocks noChangeAspect="1"/>
        </xdr:cNvPicPr>
      </xdr:nvPicPr>
      <xdr:blipFill>
        <a:blip xmlns:r="http://schemas.openxmlformats.org/officeDocument/2006/relationships" r:embed="rId7" cstate="print"/>
        <a:stretch>
          <a:fillRect/>
        </a:stretch>
      </xdr:blipFill>
      <xdr:spPr>
        <a:xfrm>
          <a:off x="14039850" y="809625"/>
          <a:ext cx="767886" cy="666750"/>
        </a:xfrm>
        <a:prstGeom prst="rect">
          <a:avLst/>
        </a:prstGeom>
      </xdr:spPr>
    </xdr:pic>
    <xdr:clientData/>
  </xdr:oneCellAnchor>
  <xdr:oneCellAnchor>
    <xdr:from>
      <xdr:col>0</xdr:col>
      <xdr:colOff>0</xdr:colOff>
      <xdr:row>24</xdr:row>
      <xdr:rowOff>0</xdr:rowOff>
    </xdr:from>
    <xdr:ext cx="805905" cy="752475"/>
    <xdr:pic>
      <xdr:nvPicPr>
        <xdr:cNvPr id="124" name="123 Imagen" hidden="1">
          <a:extLst>
            <a:ext uri="{FF2B5EF4-FFF2-40B4-BE49-F238E27FC236}">
              <a16:creationId xmlns:a16="http://schemas.microsoft.com/office/drawing/2014/main" xmlns="" id="{00000000-0008-0000-2A00-00007C000000}"/>
            </a:ext>
          </a:extLst>
        </xdr:cNvPr>
        <xdr:cNvPicPr>
          <a:picLocks noChangeAspect="1"/>
        </xdr:cNvPicPr>
      </xdr:nvPicPr>
      <xdr:blipFill>
        <a:blip xmlns:r="http://schemas.openxmlformats.org/officeDocument/2006/relationships" r:embed="rId6" cstate="print"/>
        <a:stretch>
          <a:fillRect/>
        </a:stretch>
      </xdr:blipFill>
      <xdr:spPr>
        <a:xfrm>
          <a:off x="14277975" y="800100"/>
          <a:ext cx="805905" cy="752475"/>
        </a:xfrm>
        <a:prstGeom prst="rect">
          <a:avLst/>
        </a:prstGeom>
      </xdr:spPr>
    </xdr:pic>
    <xdr:clientData/>
  </xdr:oneCellAnchor>
  <xdr:oneCellAnchor>
    <xdr:from>
      <xdr:col>3</xdr:col>
      <xdr:colOff>238125</xdr:colOff>
      <xdr:row>27</xdr:row>
      <xdr:rowOff>0</xdr:rowOff>
    </xdr:from>
    <xdr:ext cx="805905" cy="752475"/>
    <xdr:pic>
      <xdr:nvPicPr>
        <xdr:cNvPr id="130" name="129 Imagen" hidden="1">
          <a:extLst>
            <a:ext uri="{FF2B5EF4-FFF2-40B4-BE49-F238E27FC236}">
              <a16:creationId xmlns:a16="http://schemas.microsoft.com/office/drawing/2014/main" xmlns="" id="{00000000-0008-0000-2A00-000082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3</xdr:col>
      <xdr:colOff>0</xdr:colOff>
      <xdr:row>27</xdr:row>
      <xdr:rowOff>9525</xdr:rowOff>
    </xdr:from>
    <xdr:ext cx="767886" cy="666750"/>
    <xdr:pic>
      <xdr:nvPicPr>
        <xdr:cNvPr id="131" name="130 Imagen" hidden="1">
          <a:extLst>
            <a:ext uri="{FF2B5EF4-FFF2-40B4-BE49-F238E27FC236}">
              <a16:creationId xmlns:a16="http://schemas.microsoft.com/office/drawing/2014/main" xmlns="" id="{00000000-0008-0000-2A00-000083000000}"/>
            </a:ext>
          </a:extLst>
        </xdr:cNvPr>
        <xdr:cNvPicPr>
          <a:picLocks noChangeAspect="1"/>
        </xdr:cNvPicPr>
      </xdr:nvPicPr>
      <xdr:blipFill>
        <a:blip xmlns:r="http://schemas.openxmlformats.org/officeDocument/2006/relationships" r:embed="rId7" cstate="print"/>
        <a:stretch>
          <a:fillRect/>
        </a:stretch>
      </xdr:blipFill>
      <xdr:spPr>
        <a:xfrm>
          <a:off x="2990850" y="1438275"/>
          <a:ext cx="767886" cy="666750"/>
        </a:xfrm>
        <a:prstGeom prst="rect">
          <a:avLst/>
        </a:prstGeom>
      </xdr:spPr>
    </xdr:pic>
    <xdr:clientData/>
  </xdr:oneCellAnchor>
  <xdr:oneCellAnchor>
    <xdr:from>
      <xdr:col>3</xdr:col>
      <xdr:colOff>238125</xdr:colOff>
      <xdr:row>27</xdr:row>
      <xdr:rowOff>0</xdr:rowOff>
    </xdr:from>
    <xdr:ext cx="805905" cy="752475"/>
    <xdr:pic>
      <xdr:nvPicPr>
        <xdr:cNvPr id="132" name="131 Imagen" hidden="1">
          <a:extLst>
            <a:ext uri="{FF2B5EF4-FFF2-40B4-BE49-F238E27FC236}">
              <a16:creationId xmlns:a16="http://schemas.microsoft.com/office/drawing/2014/main" xmlns="" id="{00000000-0008-0000-2A00-000084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3</xdr:col>
      <xdr:colOff>238125</xdr:colOff>
      <xdr:row>25</xdr:row>
      <xdr:rowOff>0</xdr:rowOff>
    </xdr:from>
    <xdr:ext cx="805905" cy="752475"/>
    <xdr:pic>
      <xdr:nvPicPr>
        <xdr:cNvPr id="133" name="132 Imagen" hidden="1">
          <a:extLst>
            <a:ext uri="{FF2B5EF4-FFF2-40B4-BE49-F238E27FC236}">
              <a16:creationId xmlns:a16="http://schemas.microsoft.com/office/drawing/2014/main" xmlns="" id="{00000000-0008-0000-2A00-000085000000}"/>
            </a:ext>
          </a:extLst>
        </xdr:cNvPr>
        <xdr:cNvPicPr>
          <a:picLocks noChangeAspect="1"/>
        </xdr:cNvPicPr>
      </xdr:nvPicPr>
      <xdr:blipFill>
        <a:blip xmlns:r="http://schemas.openxmlformats.org/officeDocument/2006/relationships" r:embed="rId6" cstate="print"/>
        <a:stretch>
          <a:fillRect/>
        </a:stretch>
      </xdr:blipFill>
      <xdr:spPr>
        <a:xfrm>
          <a:off x="11153775" y="1428750"/>
          <a:ext cx="805905" cy="752475"/>
        </a:xfrm>
        <a:prstGeom prst="rect">
          <a:avLst/>
        </a:prstGeom>
      </xdr:spPr>
    </xdr:pic>
    <xdr:clientData/>
  </xdr:oneCellAnchor>
  <xdr:oneCellAnchor>
    <xdr:from>
      <xdr:col>3</xdr:col>
      <xdr:colOff>0</xdr:colOff>
      <xdr:row>25</xdr:row>
      <xdr:rowOff>0</xdr:rowOff>
    </xdr:from>
    <xdr:ext cx="767886" cy="666750"/>
    <xdr:pic>
      <xdr:nvPicPr>
        <xdr:cNvPr id="134" name="133 Imagen" hidden="1">
          <a:extLst>
            <a:ext uri="{FF2B5EF4-FFF2-40B4-BE49-F238E27FC236}">
              <a16:creationId xmlns:a16="http://schemas.microsoft.com/office/drawing/2014/main" xmlns="" id="{00000000-0008-0000-2A00-000086000000}"/>
            </a:ext>
          </a:extLst>
        </xdr:cNvPr>
        <xdr:cNvPicPr>
          <a:picLocks noChangeAspect="1"/>
        </xdr:cNvPicPr>
      </xdr:nvPicPr>
      <xdr:blipFill>
        <a:blip xmlns:r="http://schemas.openxmlformats.org/officeDocument/2006/relationships" r:embed="rId7" cstate="print"/>
        <a:stretch>
          <a:fillRect/>
        </a:stretch>
      </xdr:blipFill>
      <xdr:spPr>
        <a:xfrm>
          <a:off x="10915650" y="1438275"/>
          <a:ext cx="767886" cy="666750"/>
        </a:xfrm>
        <a:prstGeom prst="rect">
          <a:avLst/>
        </a:prstGeom>
      </xdr:spPr>
    </xdr:pic>
    <xdr:clientData/>
  </xdr:oneCellAnchor>
  <xdr:oneCellAnchor>
    <xdr:from>
      <xdr:col>3</xdr:col>
      <xdr:colOff>238125</xdr:colOff>
      <xdr:row>25</xdr:row>
      <xdr:rowOff>0</xdr:rowOff>
    </xdr:from>
    <xdr:ext cx="805905" cy="752475"/>
    <xdr:pic>
      <xdr:nvPicPr>
        <xdr:cNvPr id="135" name="134 Imagen" hidden="1">
          <a:extLst>
            <a:ext uri="{FF2B5EF4-FFF2-40B4-BE49-F238E27FC236}">
              <a16:creationId xmlns:a16="http://schemas.microsoft.com/office/drawing/2014/main" xmlns="" id="{00000000-0008-0000-2A00-000087000000}"/>
            </a:ext>
          </a:extLst>
        </xdr:cNvPr>
        <xdr:cNvPicPr>
          <a:picLocks noChangeAspect="1"/>
        </xdr:cNvPicPr>
      </xdr:nvPicPr>
      <xdr:blipFill>
        <a:blip xmlns:r="http://schemas.openxmlformats.org/officeDocument/2006/relationships" r:embed="rId6" cstate="print"/>
        <a:stretch>
          <a:fillRect/>
        </a:stretch>
      </xdr:blipFill>
      <xdr:spPr>
        <a:xfrm>
          <a:off x="11153775" y="1428750"/>
          <a:ext cx="805905" cy="752475"/>
        </a:xfrm>
        <a:prstGeom prst="rect">
          <a:avLst/>
        </a:prstGeom>
      </xdr:spPr>
    </xdr:pic>
    <xdr:clientData/>
  </xdr:oneCellAnchor>
  <xdr:oneCellAnchor>
    <xdr:from>
      <xdr:col>20</xdr:col>
      <xdr:colOff>0</xdr:colOff>
      <xdr:row>19</xdr:row>
      <xdr:rowOff>0</xdr:rowOff>
    </xdr:from>
    <xdr:ext cx="805905" cy="752475"/>
    <xdr:pic>
      <xdr:nvPicPr>
        <xdr:cNvPr id="141" name="140 Imagen" hidden="1">
          <a:extLst>
            <a:ext uri="{FF2B5EF4-FFF2-40B4-BE49-F238E27FC236}">
              <a16:creationId xmlns:a16="http://schemas.microsoft.com/office/drawing/2014/main" xmlns="" id="{00000000-0008-0000-2A00-00008D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17</xdr:col>
      <xdr:colOff>0</xdr:colOff>
      <xdr:row>30</xdr:row>
      <xdr:rowOff>9525</xdr:rowOff>
    </xdr:from>
    <xdr:ext cx="767886" cy="666750"/>
    <xdr:pic>
      <xdr:nvPicPr>
        <xdr:cNvPr id="142" name="141 Imagen" hidden="1">
          <a:extLst>
            <a:ext uri="{FF2B5EF4-FFF2-40B4-BE49-F238E27FC236}">
              <a16:creationId xmlns:a16="http://schemas.microsoft.com/office/drawing/2014/main" xmlns="" id="{00000000-0008-0000-2A00-00008E000000}"/>
            </a:ext>
          </a:extLst>
        </xdr:cNvPr>
        <xdr:cNvPicPr>
          <a:picLocks noChangeAspect="1"/>
        </xdr:cNvPicPr>
      </xdr:nvPicPr>
      <xdr:blipFill>
        <a:blip xmlns:r="http://schemas.openxmlformats.org/officeDocument/2006/relationships" r:embed="rId7" cstate="print"/>
        <a:stretch>
          <a:fillRect/>
        </a:stretch>
      </xdr:blipFill>
      <xdr:spPr>
        <a:xfrm>
          <a:off x="2990850" y="1438275"/>
          <a:ext cx="767886" cy="666750"/>
        </a:xfrm>
        <a:prstGeom prst="rect">
          <a:avLst/>
        </a:prstGeom>
      </xdr:spPr>
    </xdr:pic>
    <xdr:clientData/>
  </xdr:oneCellAnchor>
  <xdr:oneCellAnchor>
    <xdr:from>
      <xdr:col>20</xdr:col>
      <xdr:colOff>0</xdr:colOff>
      <xdr:row>19</xdr:row>
      <xdr:rowOff>0</xdr:rowOff>
    </xdr:from>
    <xdr:ext cx="805905" cy="752475"/>
    <xdr:pic>
      <xdr:nvPicPr>
        <xdr:cNvPr id="143" name="142 Imagen" hidden="1">
          <a:extLst>
            <a:ext uri="{FF2B5EF4-FFF2-40B4-BE49-F238E27FC236}">
              <a16:creationId xmlns:a16="http://schemas.microsoft.com/office/drawing/2014/main" xmlns="" id="{00000000-0008-0000-2A00-00008F000000}"/>
            </a:ext>
          </a:extLst>
        </xdr:cNvPr>
        <xdr:cNvPicPr>
          <a:picLocks noChangeAspect="1"/>
        </xdr:cNvPicPr>
      </xdr:nvPicPr>
      <xdr:blipFill>
        <a:blip xmlns:r="http://schemas.openxmlformats.org/officeDocument/2006/relationships" r:embed="rId6" cstate="print"/>
        <a:stretch>
          <a:fillRect/>
        </a:stretch>
      </xdr:blipFill>
      <xdr:spPr>
        <a:xfrm>
          <a:off x="3228975" y="1428750"/>
          <a:ext cx="805905" cy="752475"/>
        </a:xfrm>
        <a:prstGeom prst="rect">
          <a:avLst/>
        </a:prstGeom>
      </xdr:spPr>
    </xdr:pic>
    <xdr:clientData/>
  </xdr:oneCellAnchor>
  <xdr:oneCellAnchor>
    <xdr:from>
      <xdr:col>20</xdr:col>
      <xdr:colOff>0</xdr:colOff>
      <xdr:row>23</xdr:row>
      <xdr:rowOff>0</xdr:rowOff>
    </xdr:from>
    <xdr:ext cx="805905" cy="752475"/>
    <xdr:pic>
      <xdr:nvPicPr>
        <xdr:cNvPr id="151" name="150 Imagen" hidden="1">
          <a:extLst>
            <a:ext uri="{FF2B5EF4-FFF2-40B4-BE49-F238E27FC236}">
              <a16:creationId xmlns:a16="http://schemas.microsoft.com/office/drawing/2014/main" xmlns="" id="{00000000-0008-0000-2A00-000097000000}"/>
            </a:ext>
          </a:extLst>
        </xdr:cNvPr>
        <xdr:cNvPicPr>
          <a:picLocks noChangeAspect="1"/>
        </xdr:cNvPicPr>
      </xdr:nvPicPr>
      <xdr:blipFill>
        <a:blip xmlns:r="http://schemas.openxmlformats.org/officeDocument/2006/relationships" r:embed="rId6" cstate="print"/>
        <a:stretch>
          <a:fillRect/>
        </a:stretch>
      </xdr:blipFill>
      <xdr:spPr>
        <a:xfrm>
          <a:off x="11153775" y="1428750"/>
          <a:ext cx="805905" cy="752475"/>
        </a:xfrm>
        <a:prstGeom prst="rect">
          <a:avLst/>
        </a:prstGeom>
      </xdr:spPr>
    </xdr:pic>
    <xdr:clientData/>
  </xdr:oneCellAnchor>
  <xdr:oneCellAnchor>
    <xdr:from>
      <xdr:col>20</xdr:col>
      <xdr:colOff>0</xdr:colOff>
      <xdr:row>21</xdr:row>
      <xdr:rowOff>9525</xdr:rowOff>
    </xdr:from>
    <xdr:ext cx="767886" cy="666750"/>
    <xdr:pic>
      <xdr:nvPicPr>
        <xdr:cNvPr id="152" name="151 Imagen" hidden="1">
          <a:extLst>
            <a:ext uri="{FF2B5EF4-FFF2-40B4-BE49-F238E27FC236}">
              <a16:creationId xmlns:a16="http://schemas.microsoft.com/office/drawing/2014/main" xmlns="" id="{00000000-0008-0000-2A00-000098000000}"/>
            </a:ext>
          </a:extLst>
        </xdr:cNvPr>
        <xdr:cNvPicPr>
          <a:picLocks noChangeAspect="1"/>
        </xdr:cNvPicPr>
      </xdr:nvPicPr>
      <xdr:blipFill>
        <a:blip xmlns:r="http://schemas.openxmlformats.org/officeDocument/2006/relationships" r:embed="rId7" cstate="print"/>
        <a:stretch>
          <a:fillRect/>
        </a:stretch>
      </xdr:blipFill>
      <xdr:spPr>
        <a:xfrm>
          <a:off x="10915650" y="1438275"/>
          <a:ext cx="767886" cy="666750"/>
        </a:xfrm>
        <a:prstGeom prst="rect">
          <a:avLst/>
        </a:prstGeom>
      </xdr:spPr>
    </xdr:pic>
    <xdr:clientData/>
  </xdr:oneCellAnchor>
  <xdr:oneCellAnchor>
    <xdr:from>
      <xdr:col>20</xdr:col>
      <xdr:colOff>0</xdr:colOff>
      <xdr:row>23</xdr:row>
      <xdr:rowOff>0</xdr:rowOff>
    </xdr:from>
    <xdr:ext cx="805905" cy="752475"/>
    <xdr:pic>
      <xdr:nvPicPr>
        <xdr:cNvPr id="153" name="152 Imagen" hidden="1">
          <a:extLst>
            <a:ext uri="{FF2B5EF4-FFF2-40B4-BE49-F238E27FC236}">
              <a16:creationId xmlns:a16="http://schemas.microsoft.com/office/drawing/2014/main" xmlns="" id="{00000000-0008-0000-2A00-000099000000}"/>
            </a:ext>
          </a:extLst>
        </xdr:cNvPr>
        <xdr:cNvPicPr>
          <a:picLocks noChangeAspect="1"/>
        </xdr:cNvPicPr>
      </xdr:nvPicPr>
      <xdr:blipFill>
        <a:blip xmlns:r="http://schemas.openxmlformats.org/officeDocument/2006/relationships" r:embed="rId6" cstate="print"/>
        <a:stretch>
          <a:fillRect/>
        </a:stretch>
      </xdr:blipFill>
      <xdr:spPr>
        <a:xfrm>
          <a:off x="11153775" y="1428750"/>
          <a:ext cx="805905" cy="752475"/>
        </a:xfrm>
        <a:prstGeom prst="rect">
          <a:avLst/>
        </a:prstGeom>
      </xdr:spPr>
    </xdr:pic>
    <xdr:clientData/>
  </xdr:oneCellAnchor>
  <xdr:oneCellAnchor>
    <xdr:from>
      <xdr:col>0</xdr:col>
      <xdr:colOff>0</xdr:colOff>
      <xdr:row>24</xdr:row>
      <xdr:rowOff>0</xdr:rowOff>
    </xdr:from>
    <xdr:ext cx="805905" cy="752475"/>
    <xdr:pic>
      <xdr:nvPicPr>
        <xdr:cNvPr id="154" name="153 Imagen" hidden="1">
          <a:extLst>
            <a:ext uri="{FF2B5EF4-FFF2-40B4-BE49-F238E27FC236}">
              <a16:creationId xmlns:a16="http://schemas.microsoft.com/office/drawing/2014/main" xmlns="" id="{00000000-0008-0000-2A00-00009A000000}"/>
            </a:ext>
          </a:extLst>
        </xdr:cNvPr>
        <xdr:cNvPicPr>
          <a:picLocks noChangeAspect="1"/>
        </xdr:cNvPicPr>
      </xdr:nvPicPr>
      <xdr:blipFill>
        <a:blip xmlns:r="http://schemas.openxmlformats.org/officeDocument/2006/relationships" r:embed="rId6" cstate="print"/>
        <a:stretch>
          <a:fillRect/>
        </a:stretch>
      </xdr:blipFill>
      <xdr:spPr>
        <a:xfrm>
          <a:off x="11153775" y="3943350"/>
          <a:ext cx="805905" cy="752475"/>
        </a:xfrm>
        <a:prstGeom prst="rect">
          <a:avLst/>
        </a:prstGeom>
      </xdr:spPr>
    </xdr:pic>
    <xdr:clientData/>
  </xdr:oneCellAnchor>
  <xdr:oneCellAnchor>
    <xdr:from>
      <xdr:col>0</xdr:col>
      <xdr:colOff>0</xdr:colOff>
      <xdr:row>24</xdr:row>
      <xdr:rowOff>0</xdr:rowOff>
    </xdr:from>
    <xdr:ext cx="767886" cy="666750"/>
    <xdr:pic>
      <xdr:nvPicPr>
        <xdr:cNvPr id="155" name="154 Imagen" hidden="1">
          <a:extLst>
            <a:ext uri="{FF2B5EF4-FFF2-40B4-BE49-F238E27FC236}">
              <a16:creationId xmlns:a16="http://schemas.microsoft.com/office/drawing/2014/main" xmlns="" id="{00000000-0008-0000-2A00-00009B000000}"/>
            </a:ext>
          </a:extLst>
        </xdr:cNvPr>
        <xdr:cNvPicPr>
          <a:picLocks noChangeAspect="1"/>
        </xdr:cNvPicPr>
      </xdr:nvPicPr>
      <xdr:blipFill>
        <a:blip xmlns:r="http://schemas.openxmlformats.org/officeDocument/2006/relationships" r:embed="rId7" cstate="print"/>
        <a:stretch>
          <a:fillRect/>
        </a:stretch>
      </xdr:blipFill>
      <xdr:spPr>
        <a:xfrm>
          <a:off x="10915650" y="3952875"/>
          <a:ext cx="767886" cy="666750"/>
        </a:xfrm>
        <a:prstGeom prst="rect">
          <a:avLst/>
        </a:prstGeom>
      </xdr:spPr>
    </xdr:pic>
    <xdr:clientData/>
  </xdr:oneCellAnchor>
  <xdr:oneCellAnchor>
    <xdr:from>
      <xdr:col>0</xdr:col>
      <xdr:colOff>0</xdr:colOff>
      <xdr:row>24</xdr:row>
      <xdr:rowOff>0</xdr:rowOff>
    </xdr:from>
    <xdr:ext cx="805905" cy="752475"/>
    <xdr:pic>
      <xdr:nvPicPr>
        <xdr:cNvPr id="156" name="155 Imagen" hidden="1">
          <a:extLst>
            <a:ext uri="{FF2B5EF4-FFF2-40B4-BE49-F238E27FC236}">
              <a16:creationId xmlns:a16="http://schemas.microsoft.com/office/drawing/2014/main" xmlns="" id="{00000000-0008-0000-2A00-00009C000000}"/>
            </a:ext>
          </a:extLst>
        </xdr:cNvPr>
        <xdr:cNvPicPr>
          <a:picLocks noChangeAspect="1"/>
        </xdr:cNvPicPr>
      </xdr:nvPicPr>
      <xdr:blipFill>
        <a:blip xmlns:r="http://schemas.openxmlformats.org/officeDocument/2006/relationships" r:embed="rId6" cstate="print"/>
        <a:stretch>
          <a:fillRect/>
        </a:stretch>
      </xdr:blipFill>
      <xdr:spPr>
        <a:xfrm>
          <a:off x="11153775" y="3943350"/>
          <a:ext cx="805905" cy="752475"/>
        </a:xfrm>
        <a:prstGeom prst="rect">
          <a:avLst/>
        </a:prstGeom>
      </xdr:spPr>
    </xdr:pic>
    <xdr:clientData/>
  </xdr:oneCellAnchor>
  <xdr:oneCellAnchor>
    <xdr:from>
      <xdr:col>2</xdr:col>
      <xdr:colOff>0</xdr:colOff>
      <xdr:row>25</xdr:row>
      <xdr:rowOff>0</xdr:rowOff>
    </xdr:from>
    <xdr:ext cx="805905" cy="752475"/>
    <xdr:pic>
      <xdr:nvPicPr>
        <xdr:cNvPr id="157" name="156 Imagen" hidden="1">
          <a:extLst>
            <a:ext uri="{FF2B5EF4-FFF2-40B4-BE49-F238E27FC236}">
              <a16:creationId xmlns:a16="http://schemas.microsoft.com/office/drawing/2014/main" xmlns="" id="{00000000-0008-0000-2A00-00009D000000}"/>
            </a:ext>
          </a:extLst>
        </xdr:cNvPr>
        <xdr:cNvPicPr>
          <a:picLocks noChangeAspect="1"/>
        </xdr:cNvPicPr>
      </xdr:nvPicPr>
      <xdr:blipFill>
        <a:blip xmlns:r="http://schemas.openxmlformats.org/officeDocument/2006/relationships" r:embed="rId6" cstate="print"/>
        <a:stretch>
          <a:fillRect/>
        </a:stretch>
      </xdr:blipFill>
      <xdr:spPr>
        <a:xfrm>
          <a:off x="11153775" y="6248400"/>
          <a:ext cx="805905" cy="752475"/>
        </a:xfrm>
        <a:prstGeom prst="rect">
          <a:avLst/>
        </a:prstGeom>
      </xdr:spPr>
    </xdr:pic>
    <xdr:clientData/>
  </xdr:oneCellAnchor>
  <xdr:oneCellAnchor>
    <xdr:from>
      <xdr:col>2</xdr:col>
      <xdr:colOff>0</xdr:colOff>
      <xdr:row>25</xdr:row>
      <xdr:rowOff>0</xdr:rowOff>
    </xdr:from>
    <xdr:ext cx="767886" cy="666750"/>
    <xdr:pic>
      <xdr:nvPicPr>
        <xdr:cNvPr id="158" name="157 Imagen" hidden="1">
          <a:extLst>
            <a:ext uri="{FF2B5EF4-FFF2-40B4-BE49-F238E27FC236}">
              <a16:creationId xmlns:a16="http://schemas.microsoft.com/office/drawing/2014/main" xmlns="" id="{00000000-0008-0000-2A00-00009E000000}"/>
            </a:ext>
          </a:extLst>
        </xdr:cNvPr>
        <xdr:cNvPicPr>
          <a:picLocks noChangeAspect="1"/>
        </xdr:cNvPicPr>
      </xdr:nvPicPr>
      <xdr:blipFill>
        <a:blip xmlns:r="http://schemas.openxmlformats.org/officeDocument/2006/relationships" r:embed="rId7" cstate="print"/>
        <a:stretch>
          <a:fillRect/>
        </a:stretch>
      </xdr:blipFill>
      <xdr:spPr>
        <a:xfrm>
          <a:off x="10915650" y="6257925"/>
          <a:ext cx="767886" cy="666750"/>
        </a:xfrm>
        <a:prstGeom prst="rect">
          <a:avLst/>
        </a:prstGeom>
      </xdr:spPr>
    </xdr:pic>
    <xdr:clientData/>
  </xdr:oneCellAnchor>
  <xdr:oneCellAnchor>
    <xdr:from>
      <xdr:col>2</xdr:col>
      <xdr:colOff>0</xdr:colOff>
      <xdr:row>25</xdr:row>
      <xdr:rowOff>0</xdr:rowOff>
    </xdr:from>
    <xdr:ext cx="805905" cy="752475"/>
    <xdr:pic>
      <xdr:nvPicPr>
        <xdr:cNvPr id="159" name="158 Imagen" hidden="1">
          <a:extLst>
            <a:ext uri="{FF2B5EF4-FFF2-40B4-BE49-F238E27FC236}">
              <a16:creationId xmlns:a16="http://schemas.microsoft.com/office/drawing/2014/main" xmlns="" id="{00000000-0008-0000-2A00-00009F000000}"/>
            </a:ext>
          </a:extLst>
        </xdr:cNvPr>
        <xdr:cNvPicPr>
          <a:picLocks noChangeAspect="1"/>
        </xdr:cNvPicPr>
      </xdr:nvPicPr>
      <xdr:blipFill>
        <a:blip xmlns:r="http://schemas.openxmlformats.org/officeDocument/2006/relationships" r:embed="rId6" cstate="print"/>
        <a:stretch>
          <a:fillRect/>
        </a:stretch>
      </xdr:blipFill>
      <xdr:spPr>
        <a:xfrm>
          <a:off x="11153775" y="6248400"/>
          <a:ext cx="805905" cy="752475"/>
        </a:xfrm>
        <a:prstGeom prst="rect">
          <a:avLst/>
        </a:prstGeom>
      </xdr:spPr>
    </xdr:pic>
    <xdr:clientData/>
  </xdr:oneCellAnchor>
  <xdr:oneCellAnchor>
    <xdr:from>
      <xdr:col>2</xdr:col>
      <xdr:colOff>0</xdr:colOff>
      <xdr:row>25</xdr:row>
      <xdr:rowOff>0</xdr:rowOff>
    </xdr:from>
    <xdr:ext cx="805905" cy="752475"/>
    <xdr:pic>
      <xdr:nvPicPr>
        <xdr:cNvPr id="160" name="159 Imagen" hidden="1">
          <a:extLst>
            <a:ext uri="{FF2B5EF4-FFF2-40B4-BE49-F238E27FC236}">
              <a16:creationId xmlns:a16="http://schemas.microsoft.com/office/drawing/2014/main" xmlns="" id="{00000000-0008-0000-2A00-0000A0000000}"/>
            </a:ext>
          </a:extLst>
        </xdr:cNvPr>
        <xdr:cNvPicPr>
          <a:picLocks noChangeAspect="1"/>
        </xdr:cNvPicPr>
      </xdr:nvPicPr>
      <xdr:blipFill>
        <a:blip xmlns:r="http://schemas.openxmlformats.org/officeDocument/2006/relationships" r:embed="rId6" cstate="print"/>
        <a:stretch>
          <a:fillRect/>
        </a:stretch>
      </xdr:blipFill>
      <xdr:spPr>
        <a:xfrm>
          <a:off x="11153775" y="8553450"/>
          <a:ext cx="805905" cy="752475"/>
        </a:xfrm>
        <a:prstGeom prst="rect">
          <a:avLst/>
        </a:prstGeom>
      </xdr:spPr>
    </xdr:pic>
    <xdr:clientData/>
  </xdr:oneCellAnchor>
  <xdr:oneCellAnchor>
    <xdr:from>
      <xdr:col>2</xdr:col>
      <xdr:colOff>0</xdr:colOff>
      <xdr:row>25</xdr:row>
      <xdr:rowOff>0</xdr:rowOff>
    </xdr:from>
    <xdr:ext cx="767886" cy="666750"/>
    <xdr:pic>
      <xdr:nvPicPr>
        <xdr:cNvPr id="161" name="160 Imagen" hidden="1">
          <a:extLst>
            <a:ext uri="{FF2B5EF4-FFF2-40B4-BE49-F238E27FC236}">
              <a16:creationId xmlns:a16="http://schemas.microsoft.com/office/drawing/2014/main" xmlns="" id="{00000000-0008-0000-2A00-0000A1000000}"/>
            </a:ext>
          </a:extLst>
        </xdr:cNvPr>
        <xdr:cNvPicPr>
          <a:picLocks noChangeAspect="1"/>
        </xdr:cNvPicPr>
      </xdr:nvPicPr>
      <xdr:blipFill>
        <a:blip xmlns:r="http://schemas.openxmlformats.org/officeDocument/2006/relationships" r:embed="rId7" cstate="print"/>
        <a:stretch>
          <a:fillRect/>
        </a:stretch>
      </xdr:blipFill>
      <xdr:spPr>
        <a:xfrm>
          <a:off x="10915650" y="8562975"/>
          <a:ext cx="767886" cy="666750"/>
        </a:xfrm>
        <a:prstGeom prst="rect">
          <a:avLst/>
        </a:prstGeom>
      </xdr:spPr>
    </xdr:pic>
    <xdr:clientData/>
  </xdr:oneCellAnchor>
  <xdr:oneCellAnchor>
    <xdr:from>
      <xdr:col>2</xdr:col>
      <xdr:colOff>0</xdr:colOff>
      <xdr:row>25</xdr:row>
      <xdr:rowOff>0</xdr:rowOff>
    </xdr:from>
    <xdr:ext cx="805905" cy="752475"/>
    <xdr:pic>
      <xdr:nvPicPr>
        <xdr:cNvPr id="162" name="161 Imagen" hidden="1">
          <a:extLst>
            <a:ext uri="{FF2B5EF4-FFF2-40B4-BE49-F238E27FC236}">
              <a16:creationId xmlns:a16="http://schemas.microsoft.com/office/drawing/2014/main" xmlns="" id="{00000000-0008-0000-2A00-0000A2000000}"/>
            </a:ext>
          </a:extLst>
        </xdr:cNvPr>
        <xdr:cNvPicPr>
          <a:picLocks noChangeAspect="1"/>
        </xdr:cNvPicPr>
      </xdr:nvPicPr>
      <xdr:blipFill>
        <a:blip xmlns:r="http://schemas.openxmlformats.org/officeDocument/2006/relationships" r:embed="rId6" cstate="print"/>
        <a:stretch>
          <a:fillRect/>
        </a:stretch>
      </xdr:blipFill>
      <xdr:spPr>
        <a:xfrm>
          <a:off x="11153775" y="8553450"/>
          <a:ext cx="805905" cy="752475"/>
        </a:xfrm>
        <a:prstGeom prst="rect">
          <a:avLst/>
        </a:prstGeom>
      </xdr:spPr>
    </xdr:pic>
    <xdr:clientData/>
  </xdr:oneCellAnchor>
  <xdr:oneCellAnchor>
    <xdr:from>
      <xdr:col>4</xdr:col>
      <xdr:colOff>0</xdr:colOff>
      <xdr:row>30</xdr:row>
      <xdr:rowOff>9525</xdr:rowOff>
    </xdr:from>
    <xdr:ext cx="767886" cy="666750"/>
    <xdr:pic>
      <xdr:nvPicPr>
        <xdr:cNvPr id="172" name="171 Imagen" hidden="1">
          <a:extLst>
            <a:ext uri="{FF2B5EF4-FFF2-40B4-BE49-F238E27FC236}">
              <a16:creationId xmlns:a16="http://schemas.microsoft.com/office/drawing/2014/main" xmlns="" id="{00000000-0008-0000-2A00-0000AC000000}"/>
            </a:ext>
          </a:extLst>
        </xdr:cNvPr>
        <xdr:cNvPicPr>
          <a:picLocks noChangeAspect="1"/>
        </xdr:cNvPicPr>
      </xdr:nvPicPr>
      <xdr:blipFill>
        <a:blip xmlns:r="http://schemas.openxmlformats.org/officeDocument/2006/relationships" r:embed="rId7" cstate="print"/>
        <a:stretch>
          <a:fillRect/>
        </a:stretch>
      </xdr:blipFill>
      <xdr:spPr>
        <a:xfrm>
          <a:off x="3771900" y="3590925"/>
          <a:ext cx="767886" cy="666750"/>
        </a:xfrm>
        <a:prstGeom prst="rect">
          <a:avLst/>
        </a:prstGeom>
      </xdr:spPr>
    </xdr:pic>
    <xdr:clientData/>
  </xdr:oneCellAnchor>
  <xdr:oneCellAnchor>
    <xdr:from>
      <xdr:col>3</xdr:col>
      <xdr:colOff>0</xdr:colOff>
      <xdr:row>30</xdr:row>
      <xdr:rowOff>9525</xdr:rowOff>
    </xdr:from>
    <xdr:ext cx="767886" cy="666750"/>
    <xdr:pic>
      <xdr:nvPicPr>
        <xdr:cNvPr id="173" name="172 Imagen" hidden="1">
          <a:extLst>
            <a:ext uri="{FF2B5EF4-FFF2-40B4-BE49-F238E27FC236}">
              <a16:creationId xmlns:a16="http://schemas.microsoft.com/office/drawing/2014/main" xmlns="" id="{00000000-0008-0000-2A00-0000AD000000}"/>
            </a:ext>
          </a:extLst>
        </xdr:cNvPr>
        <xdr:cNvPicPr>
          <a:picLocks noChangeAspect="1"/>
        </xdr:cNvPicPr>
      </xdr:nvPicPr>
      <xdr:blipFill>
        <a:blip xmlns:r="http://schemas.openxmlformats.org/officeDocument/2006/relationships" r:embed="rId7" cstate="print"/>
        <a:stretch>
          <a:fillRect/>
        </a:stretch>
      </xdr:blipFill>
      <xdr:spPr>
        <a:xfrm>
          <a:off x="2990850" y="3590925"/>
          <a:ext cx="767886" cy="666750"/>
        </a:xfrm>
        <a:prstGeom prst="rect">
          <a:avLst/>
        </a:prstGeom>
      </xdr:spPr>
    </xdr:pic>
    <xdr:clientData/>
  </xdr:oneCellAnchor>
  <xdr:twoCellAnchor>
    <xdr:from>
      <xdr:col>3</xdr:col>
      <xdr:colOff>228600</xdr:colOff>
      <xdr:row>25</xdr:row>
      <xdr:rowOff>0</xdr:rowOff>
    </xdr:from>
    <xdr:to>
      <xdr:col>3</xdr:col>
      <xdr:colOff>381000</xdr:colOff>
      <xdr:row>28</xdr:row>
      <xdr:rowOff>57150</xdr:rowOff>
    </xdr:to>
    <xdr:sp macro="" textlink="">
      <xdr:nvSpPr>
        <xdr:cNvPr id="111" name="110 CuadroTexto">
          <a:extLst>
            <a:ext uri="{FF2B5EF4-FFF2-40B4-BE49-F238E27FC236}">
              <a16:creationId xmlns:a16="http://schemas.microsoft.com/office/drawing/2014/main" xmlns="" id="{00000000-0008-0000-2A00-00006F000000}"/>
            </a:ext>
          </a:extLst>
        </xdr:cNvPr>
        <xdr:cNvSpPr txBox="1"/>
      </xdr:nvSpPr>
      <xdr:spPr>
        <a:xfrm>
          <a:off x="12534900" y="4953000"/>
          <a:ext cx="15240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ES" sz="1100"/>
        </a:p>
      </xdr:txBody>
    </xdr:sp>
    <xdr:clientData/>
  </xdr:twoCellAnchor>
  <xdr:twoCellAnchor editAs="oneCell">
    <xdr:from>
      <xdr:col>0</xdr:col>
      <xdr:colOff>117640</xdr:colOff>
      <xdr:row>5</xdr:row>
      <xdr:rowOff>19478</xdr:rowOff>
    </xdr:from>
    <xdr:to>
      <xdr:col>5</xdr:col>
      <xdr:colOff>180310</xdr:colOff>
      <xdr:row>9</xdr:row>
      <xdr:rowOff>185017</xdr:rowOff>
    </xdr:to>
    <xdr:pic>
      <xdr:nvPicPr>
        <xdr:cNvPr id="108" name="107 Imagen">
          <a:extLst>
            <a:ext uri="{FF2B5EF4-FFF2-40B4-BE49-F238E27FC236}">
              <a16:creationId xmlns:a16="http://schemas.microsoft.com/office/drawing/2014/main" xmlns="" id="{00000000-0008-0000-2A00-00006C000000}"/>
            </a:ext>
          </a:extLst>
        </xdr:cNvPr>
        <xdr:cNvPicPr>
          <a:picLocks noChangeAspect="1"/>
        </xdr:cNvPicPr>
      </xdr:nvPicPr>
      <xdr:blipFill>
        <a:blip xmlns:r="http://schemas.openxmlformats.org/officeDocument/2006/relationships" r:embed="rId8" cstate="print"/>
        <a:stretch>
          <a:fillRect/>
        </a:stretch>
      </xdr:blipFill>
      <xdr:spPr>
        <a:xfrm>
          <a:off x="117640" y="1947997"/>
          <a:ext cx="3770756" cy="1074921"/>
        </a:xfrm>
        <a:prstGeom prst="rect">
          <a:avLst/>
        </a:prstGeom>
      </xdr:spPr>
    </xdr:pic>
    <xdr:clientData/>
  </xdr:twoCellAnchor>
  <xdr:twoCellAnchor editAs="oneCell">
    <xdr:from>
      <xdr:col>7</xdr:col>
      <xdr:colOff>32396</xdr:colOff>
      <xdr:row>5</xdr:row>
      <xdr:rowOff>36799</xdr:rowOff>
    </xdr:from>
    <xdr:to>
      <xdr:col>12</xdr:col>
      <xdr:colOff>305741</xdr:colOff>
      <xdr:row>10</xdr:row>
      <xdr:rowOff>8163</xdr:rowOff>
    </xdr:to>
    <xdr:pic>
      <xdr:nvPicPr>
        <xdr:cNvPr id="109" name="108 Imagen">
          <a:extLst>
            <a:ext uri="{FF2B5EF4-FFF2-40B4-BE49-F238E27FC236}">
              <a16:creationId xmlns:a16="http://schemas.microsoft.com/office/drawing/2014/main" xmlns="" id="{00000000-0008-0000-2A00-00006D000000}"/>
            </a:ext>
          </a:extLst>
        </xdr:cNvPr>
        <xdr:cNvPicPr>
          <a:picLocks noChangeAspect="1"/>
        </xdr:cNvPicPr>
      </xdr:nvPicPr>
      <xdr:blipFill>
        <a:blip xmlns:r="http://schemas.openxmlformats.org/officeDocument/2006/relationships" r:embed="rId9" cstate="print"/>
        <a:stretch>
          <a:fillRect/>
        </a:stretch>
      </xdr:blipFill>
      <xdr:spPr>
        <a:xfrm>
          <a:off x="4547952" y="1965318"/>
          <a:ext cx="3950073" cy="1108092"/>
        </a:xfrm>
        <a:prstGeom prst="rect">
          <a:avLst/>
        </a:prstGeom>
      </xdr:spPr>
    </xdr:pic>
    <xdr:clientData/>
  </xdr:twoCellAnchor>
  <xdr:twoCellAnchor editAs="oneCell">
    <xdr:from>
      <xdr:col>0</xdr:col>
      <xdr:colOff>82409</xdr:colOff>
      <xdr:row>22</xdr:row>
      <xdr:rowOff>94074</xdr:rowOff>
    </xdr:from>
    <xdr:to>
      <xdr:col>5</xdr:col>
      <xdr:colOff>125432</xdr:colOff>
      <xdr:row>27</xdr:row>
      <xdr:rowOff>85137</xdr:rowOff>
    </xdr:to>
    <xdr:pic>
      <xdr:nvPicPr>
        <xdr:cNvPr id="121" name="120 Imagen">
          <a:extLst>
            <a:ext uri="{FF2B5EF4-FFF2-40B4-BE49-F238E27FC236}">
              <a16:creationId xmlns:a16="http://schemas.microsoft.com/office/drawing/2014/main" xmlns="" id="{00000000-0008-0000-2A00-000079000000}"/>
            </a:ext>
          </a:extLst>
        </xdr:cNvPr>
        <xdr:cNvPicPr>
          <a:picLocks noChangeAspect="1"/>
        </xdr:cNvPicPr>
      </xdr:nvPicPr>
      <xdr:blipFill>
        <a:blip xmlns:r="http://schemas.openxmlformats.org/officeDocument/2006/relationships" r:embed="rId10" cstate="print"/>
        <a:stretch>
          <a:fillRect/>
        </a:stretch>
      </xdr:blipFill>
      <xdr:spPr>
        <a:xfrm>
          <a:off x="82409" y="5887469"/>
          <a:ext cx="3751109" cy="1080754"/>
        </a:xfrm>
        <a:prstGeom prst="rect">
          <a:avLst/>
        </a:prstGeom>
      </xdr:spPr>
    </xdr:pic>
    <xdr:clientData/>
  </xdr:twoCellAnchor>
  <xdr:twoCellAnchor editAs="oneCell">
    <xdr:from>
      <xdr:col>0</xdr:col>
      <xdr:colOff>0</xdr:colOff>
      <xdr:row>0</xdr:row>
      <xdr:rowOff>0</xdr:rowOff>
    </xdr:from>
    <xdr:to>
      <xdr:col>3</xdr:col>
      <xdr:colOff>698813</xdr:colOff>
      <xdr:row>1</xdr:row>
      <xdr:rowOff>63843</xdr:rowOff>
    </xdr:to>
    <xdr:pic>
      <xdr:nvPicPr>
        <xdr:cNvPr id="147" name="Imagen 146">
          <a:extLst>
            <a:ext uri="{FF2B5EF4-FFF2-40B4-BE49-F238E27FC236}">
              <a16:creationId xmlns:a16="http://schemas.microsoft.com/office/drawing/2014/main" xmlns="" id="{4BD6B977-17AD-400D-842E-E39CEAED07F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296333</xdr:colOff>
      <xdr:row>15</xdr:row>
      <xdr:rowOff>56091</xdr:rowOff>
    </xdr:from>
    <xdr:to>
      <xdr:col>21</xdr:col>
      <xdr:colOff>751</xdr:colOff>
      <xdr:row>32</xdr:row>
      <xdr:rowOff>14316</xdr:rowOff>
    </xdr:to>
    <xdr:pic>
      <xdr:nvPicPr>
        <xdr:cNvPr id="6" name="5 Imagen">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stretch>
          <a:fillRect/>
        </a:stretch>
      </xdr:blipFill>
      <xdr:spPr>
        <a:xfrm>
          <a:off x="10953750" y="4903258"/>
          <a:ext cx="3135534" cy="3869825"/>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1" name="Imagen 10">
          <a:extLst>
            <a:ext uri="{FF2B5EF4-FFF2-40B4-BE49-F238E27FC236}">
              <a16:creationId xmlns:a16="http://schemas.microsoft.com/office/drawing/2014/main" xmlns="" id="{E90BA52D-8220-466A-B950-7812F15E46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355299</xdr:colOff>
      <xdr:row>29</xdr:row>
      <xdr:rowOff>15120</xdr:rowOff>
    </xdr:from>
    <xdr:to>
      <xdr:col>6</xdr:col>
      <xdr:colOff>539450</xdr:colOff>
      <xdr:row>32</xdr:row>
      <xdr:rowOff>206831</xdr:rowOff>
    </xdr:to>
    <xdr:pic>
      <xdr:nvPicPr>
        <xdr:cNvPr id="12" name="Imagen 11">
          <a:extLst>
            <a:ext uri="{FF2B5EF4-FFF2-40B4-BE49-F238E27FC236}">
              <a16:creationId xmlns:a16="http://schemas.microsoft.com/office/drawing/2014/main" xmlns="" id="{B9230628-EA08-4FFE-812D-F8A97D285A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447144" y="7922382"/>
          <a:ext cx="872068" cy="872068"/>
        </a:xfrm>
        <a:prstGeom prst="rect">
          <a:avLst/>
        </a:prstGeom>
      </xdr:spPr>
    </xdr:pic>
    <xdr:clientData/>
  </xdr:twoCellAnchor>
  <xdr:twoCellAnchor editAs="oneCell">
    <xdr:from>
      <xdr:col>8</xdr:col>
      <xdr:colOff>249466</xdr:colOff>
      <xdr:row>29</xdr:row>
      <xdr:rowOff>15119</xdr:rowOff>
    </xdr:from>
    <xdr:to>
      <xdr:col>9</xdr:col>
      <xdr:colOff>442082</xdr:colOff>
      <xdr:row>32</xdr:row>
      <xdr:rowOff>211595</xdr:rowOff>
    </xdr:to>
    <xdr:pic>
      <xdr:nvPicPr>
        <xdr:cNvPr id="13" name="Imagen 12">
          <a:extLst>
            <a:ext uri="{FF2B5EF4-FFF2-40B4-BE49-F238E27FC236}">
              <a16:creationId xmlns:a16="http://schemas.microsoft.com/office/drawing/2014/main" xmlns="" id="{A9452B0D-E8A6-4EAD-8EA3-E0C0EDC00C8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5405061" y="7922381"/>
          <a:ext cx="880533" cy="876833"/>
        </a:xfrm>
        <a:prstGeom prst="rect">
          <a:avLst/>
        </a:prstGeom>
      </xdr:spPr>
    </xdr:pic>
    <xdr:clientData/>
  </xdr:twoCellAnchor>
  <xdr:twoCellAnchor editAs="oneCell">
    <xdr:from>
      <xdr:col>9</xdr:col>
      <xdr:colOff>559405</xdr:colOff>
      <xdr:row>29</xdr:row>
      <xdr:rowOff>15119</xdr:rowOff>
    </xdr:from>
    <xdr:to>
      <xdr:col>11</xdr:col>
      <xdr:colOff>64106</xdr:colOff>
      <xdr:row>32</xdr:row>
      <xdr:rowOff>215296</xdr:rowOff>
    </xdr:to>
    <xdr:pic>
      <xdr:nvPicPr>
        <xdr:cNvPr id="15" name="Imagen 14">
          <a:extLst>
            <a:ext uri="{FF2B5EF4-FFF2-40B4-BE49-F238E27FC236}">
              <a16:creationId xmlns:a16="http://schemas.microsoft.com/office/drawing/2014/main" xmlns="" id="{C9023509-1FA0-49D0-A183-23B209D5A3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402917" y="7922381"/>
          <a:ext cx="880534" cy="880534"/>
        </a:xfrm>
        <a:prstGeom prst="rect">
          <a:avLst/>
        </a:prstGeom>
      </xdr:spPr>
    </xdr:pic>
    <xdr:clientData/>
  </xdr:twoCellAnchor>
  <xdr:twoCellAnchor editAs="oneCell">
    <xdr:from>
      <xdr:col>6</xdr:col>
      <xdr:colOff>619881</xdr:colOff>
      <xdr:row>29</xdr:row>
      <xdr:rowOff>15119</xdr:rowOff>
    </xdr:from>
    <xdr:to>
      <xdr:col>8</xdr:col>
      <xdr:colOff>117616</xdr:colOff>
      <xdr:row>32</xdr:row>
      <xdr:rowOff>208330</xdr:rowOff>
    </xdr:to>
    <xdr:pic>
      <xdr:nvPicPr>
        <xdr:cNvPr id="4" name="Imagen 3">
          <a:extLst>
            <a:ext uri="{FF2B5EF4-FFF2-40B4-BE49-F238E27FC236}">
              <a16:creationId xmlns:a16="http://schemas.microsoft.com/office/drawing/2014/main" xmlns="" id="{7BD59BEC-DDBD-4498-861E-733054B044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4399643" y="7922381"/>
          <a:ext cx="873568" cy="873568"/>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4</xdr:col>
      <xdr:colOff>72546</xdr:colOff>
      <xdr:row>0</xdr:row>
      <xdr:rowOff>876300</xdr:rowOff>
    </xdr:to>
    <xdr:pic>
      <xdr:nvPicPr>
        <xdr:cNvPr id="2" name="1 Imagen">
          <a:extLst>
            <a:ext uri="{FF2B5EF4-FFF2-40B4-BE49-F238E27FC236}">
              <a16:creationId xmlns:a16="http://schemas.microsoft.com/office/drawing/2014/main" xmlns="" id="{00000000-0008-0000-2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xmlns="" val="0"/>
            </a:ext>
          </a:extLst>
        </a:blip>
        <a:srcRect t="36486" b="35135"/>
        <a:stretch/>
      </xdr:blipFill>
      <xdr:spPr>
        <a:xfrm>
          <a:off x="114300" y="0"/>
          <a:ext cx="3082446" cy="876300"/>
        </a:xfrm>
        <a:prstGeom prst="rect">
          <a:avLst/>
        </a:prstGeom>
      </xdr:spPr>
    </xdr:pic>
    <xdr:clientData/>
  </xdr:twoCellAnchor>
  <xdr:oneCellAnchor>
    <xdr:from>
      <xdr:col>1</xdr:col>
      <xdr:colOff>28575</xdr:colOff>
      <xdr:row>7</xdr:row>
      <xdr:rowOff>9525</xdr:rowOff>
    </xdr:from>
    <xdr:ext cx="776506" cy="1057275"/>
    <xdr:pic>
      <xdr:nvPicPr>
        <xdr:cNvPr id="3" name="2 Imagen" hidden="1">
          <a:extLst>
            <a:ext uri="{FF2B5EF4-FFF2-40B4-BE49-F238E27FC236}">
              <a16:creationId xmlns:a16="http://schemas.microsoft.com/office/drawing/2014/main" xmlns="" id="{00000000-0008-0000-2B00-000003000000}"/>
            </a:ext>
          </a:extLst>
        </xdr:cNvPr>
        <xdr:cNvPicPr>
          <a:picLocks noChangeAspect="1"/>
        </xdr:cNvPicPr>
      </xdr:nvPicPr>
      <xdr:blipFill>
        <a:blip xmlns:r="http://schemas.openxmlformats.org/officeDocument/2006/relationships" r:embed="rId2" cstate="print"/>
        <a:stretch>
          <a:fillRect/>
        </a:stretch>
      </xdr:blipFill>
      <xdr:spPr>
        <a:xfrm>
          <a:off x="666750" y="2800350"/>
          <a:ext cx="776506" cy="1057275"/>
        </a:xfrm>
        <a:prstGeom prst="rect">
          <a:avLst/>
        </a:prstGeom>
      </xdr:spPr>
    </xdr:pic>
    <xdr:clientData/>
  </xdr:oneCellAnchor>
  <xdr:oneCellAnchor>
    <xdr:from>
      <xdr:col>1</xdr:col>
      <xdr:colOff>9525</xdr:colOff>
      <xdr:row>6</xdr:row>
      <xdr:rowOff>0</xdr:rowOff>
    </xdr:from>
    <xdr:ext cx="774277" cy="942975"/>
    <xdr:pic>
      <xdr:nvPicPr>
        <xdr:cNvPr id="4" name="3 Imagen" hidden="1">
          <a:extLst>
            <a:ext uri="{FF2B5EF4-FFF2-40B4-BE49-F238E27FC236}">
              <a16:creationId xmlns:a16="http://schemas.microsoft.com/office/drawing/2014/main" xmlns="" id="{00000000-0008-0000-2B00-000004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8</xdr:col>
      <xdr:colOff>19050</xdr:colOff>
      <xdr:row>1</xdr:row>
      <xdr:rowOff>0</xdr:rowOff>
    </xdr:from>
    <xdr:ext cx="779826" cy="923924"/>
    <xdr:pic>
      <xdr:nvPicPr>
        <xdr:cNvPr id="5" name="4 Imagen" hidden="1">
          <a:extLst>
            <a:ext uri="{FF2B5EF4-FFF2-40B4-BE49-F238E27FC236}">
              <a16:creationId xmlns:a16="http://schemas.microsoft.com/office/drawing/2014/main" xmlns=""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5419725" y="2790826"/>
          <a:ext cx="779826" cy="923924"/>
        </a:xfrm>
        <a:prstGeom prst="rect">
          <a:avLst/>
        </a:prstGeom>
      </xdr:spPr>
    </xdr:pic>
    <xdr:clientData/>
  </xdr:oneCellAnchor>
  <xdr:oneCellAnchor>
    <xdr:from>
      <xdr:col>1</xdr:col>
      <xdr:colOff>76200</xdr:colOff>
      <xdr:row>6</xdr:row>
      <xdr:rowOff>161925</xdr:rowOff>
    </xdr:from>
    <xdr:ext cx="778572" cy="752475"/>
    <xdr:pic>
      <xdr:nvPicPr>
        <xdr:cNvPr id="6" name="5 Imagen" hidden="1">
          <a:extLst>
            <a:ext uri="{FF2B5EF4-FFF2-40B4-BE49-F238E27FC236}">
              <a16:creationId xmlns:a16="http://schemas.microsoft.com/office/drawing/2014/main" xmlns="" id="{00000000-0008-0000-2B00-000006000000}"/>
            </a:ext>
          </a:extLst>
        </xdr:cNvPr>
        <xdr:cNvPicPr>
          <a:picLocks noChangeAspect="1"/>
        </xdr:cNvPicPr>
      </xdr:nvPicPr>
      <xdr:blipFill>
        <a:blip xmlns:r="http://schemas.openxmlformats.org/officeDocument/2006/relationships" r:embed="rId5" cstate="print"/>
        <a:stretch>
          <a:fillRect/>
        </a:stretch>
      </xdr:blipFill>
      <xdr:spPr>
        <a:xfrm>
          <a:off x="714375" y="2752725"/>
          <a:ext cx="778572" cy="752475"/>
        </a:xfrm>
        <a:prstGeom prst="rect">
          <a:avLst/>
        </a:prstGeom>
      </xdr:spPr>
    </xdr:pic>
    <xdr:clientData/>
  </xdr:oneCellAnchor>
  <xdr:oneCellAnchor>
    <xdr:from>
      <xdr:col>4</xdr:col>
      <xdr:colOff>142876</xdr:colOff>
      <xdr:row>6</xdr:row>
      <xdr:rowOff>171449</xdr:rowOff>
    </xdr:from>
    <xdr:ext cx="877302" cy="714375"/>
    <xdr:pic>
      <xdr:nvPicPr>
        <xdr:cNvPr id="7" name="6 Imagen" hidden="1">
          <a:extLst>
            <a:ext uri="{FF2B5EF4-FFF2-40B4-BE49-F238E27FC236}">
              <a16:creationId xmlns:a16="http://schemas.microsoft.com/office/drawing/2014/main" xmlns="" id="{00000000-0008-0000-2B00-000007000000}"/>
            </a:ext>
          </a:extLst>
        </xdr:cNvPr>
        <xdr:cNvPicPr>
          <a:picLocks noChangeAspect="1"/>
        </xdr:cNvPicPr>
      </xdr:nvPicPr>
      <xdr:blipFill>
        <a:blip xmlns:r="http://schemas.openxmlformats.org/officeDocument/2006/relationships" r:embed="rId6" cstate="print"/>
        <a:stretch>
          <a:fillRect/>
        </a:stretch>
      </xdr:blipFill>
      <xdr:spPr>
        <a:xfrm>
          <a:off x="3095626" y="2762249"/>
          <a:ext cx="877302" cy="714375"/>
        </a:xfrm>
        <a:prstGeom prst="rect">
          <a:avLst/>
        </a:prstGeom>
      </xdr:spPr>
    </xdr:pic>
    <xdr:clientData/>
  </xdr:oneCellAnchor>
  <xdr:oneCellAnchor>
    <xdr:from>
      <xdr:col>1</xdr:col>
      <xdr:colOff>238125</xdr:colOff>
      <xdr:row>6</xdr:row>
      <xdr:rowOff>0</xdr:rowOff>
    </xdr:from>
    <xdr:ext cx="805905" cy="752475"/>
    <xdr:pic>
      <xdr:nvPicPr>
        <xdr:cNvPr id="8" name="7 Imagen" hidden="1">
          <a:extLst>
            <a:ext uri="{FF2B5EF4-FFF2-40B4-BE49-F238E27FC236}">
              <a16:creationId xmlns:a16="http://schemas.microsoft.com/office/drawing/2014/main" xmlns="" id="{00000000-0008-0000-2B00-000008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0</xdr:colOff>
      <xdr:row>7</xdr:row>
      <xdr:rowOff>9525</xdr:rowOff>
    </xdr:from>
    <xdr:ext cx="767886" cy="666750"/>
    <xdr:pic>
      <xdr:nvPicPr>
        <xdr:cNvPr id="9" name="8 Imagen" hidden="1">
          <a:extLst>
            <a:ext uri="{FF2B5EF4-FFF2-40B4-BE49-F238E27FC236}">
              <a16:creationId xmlns:a16="http://schemas.microsoft.com/office/drawing/2014/main" xmlns="" id="{00000000-0008-0000-2B00-000009000000}"/>
            </a:ext>
          </a:extLst>
        </xdr:cNvPr>
        <xdr:cNvPicPr>
          <a:picLocks noChangeAspect="1"/>
        </xdr:cNvPicPr>
      </xdr:nvPicPr>
      <xdr:blipFill>
        <a:blip xmlns:r="http://schemas.openxmlformats.org/officeDocument/2006/relationships" r:embed="rId8" cstate="print"/>
        <a:stretch>
          <a:fillRect/>
        </a:stretch>
      </xdr:blipFill>
      <xdr:spPr>
        <a:xfrm>
          <a:off x="3724275" y="2800350"/>
          <a:ext cx="767886" cy="666750"/>
        </a:xfrm>
        <a:prstGeom prst="rect">
          <a:avLst/>
        </a:prstGeom>
      </xdr:spPr>
    </xdr:pic>
    <xdr:clientData/>
  </xdr:oneCellAnchor>
  <xdr:oneCellAnchor>
    <xdr:from>
      <xdr:col>8</xdr:col>
      <xdr:colOff>28575</xdr:colOff>
      <xdr:row>1</xdr:row>
      <xdr:rowOff>0</xdr:rowOff>
    </xdr:from>
    <xdr:ext cx="776506" cy="1057275"/>
    <xdr:pic>
      <xdr:nvPicPr>
        <xdr:cNvPr id="10" name="9 Imagen" hidden="1">
          <a:extLst>
            <a:ext uri="{FF2B5EF4-FFF2-40B4-BE49-F238E27FC236}">
              <a16:creationId xmlns:a16="http://schemas.microsoft.com/office/drawing/2014/main" xmlns="" id="{00000000-0008-0000-2B00-00000A000000}"/>
            </a:ext>
          </a:extLst>
        </xdr:cNvPr>
        <xdr:cNvPicPr>
          <a:picLocks noChangeAspect="1"/>
        </xdr:cNvPicPr>
      </xdr:nvPicPr>
      <xdr:blipFill>
        <a:blip xmlns:r="http://schemas.openxmlformats.org/officeDocument/2006/relationships" r:embed="rId2" cstate="print"/>
        <a:stretch>
          <a:fillRect/>
        </a:stretch>
      </xdr:blipFill>
      <xdr:spPr>
        <a:xfrm>
          <a:off x="5429250" y="2800350"/>
          <a:ext cx="776506" cy="1057275"/>
        </a:xfrm>
        <a:prstGeom prst="rect">
          <a:avLst/>
        </a:prstGeom>
      </xdr:spPr>
    </xdr:pic>
    <xdr:clientData/>
  </xdr:oneCellAnchor>
  <xdr:oneCellAnchor>
    <xdr:from>
      <xdr:col>7</xdr:col>
      <xdr:colOff>9525</xdr:colOff>
      <xdr:row>6</xdr:row>
      <xdr:rowOff>0</xdr:rowOff>
    </xdr:from>
    <xdr:ext cx="774277" cy="942975"/>
    <xdr:pic>
      <xdr:nvPicPr>
        <xdr:cNvPr id="11" name="10 Imagen" hidden="1">
          <a:extLst>
            <a:ext uri="{FF2B5EF4-FFF2-40B4-BE49-F238E27FC236}">
              <a16:creationId xmlns:a16="http://schemas.microsoft.com/office/drawing/2014/main" xmlns="" id="{00000000-0008-0000-2B00-00000B000000}"/>
            </a:ext>
          </a:extLst>
        </xdr:cNvPr>
        <xdr:cNvPicPr>
          <a:picLocks noChangeAspect="1"/>
        </xdr:cNvPicPr>
      </xdr:nvPicPr>
      <xdr:blipFill>
        <a:blip xmlns:r="http://schemas.openxmlformats.org/officeDocument/2006/relationships" r:embed="rId3" cstate="print"/>
        <a:stretch>
          <a:fillRect/>
        </a:stretch>
      </xdr:blipFill>
      <xdr:spPr>
        <a:xfrm>
          <a:off x="5410200" y="2590800"/>
          <a:ext cx="774277" cy="942975"/>
        </a:xfrm>
        <a:prstGeom prst="rect">
          <a:avLst/>
        </a:prstGeom>
      </xdr:spPr>
    </xdr:pic>
    <xdr:clientData/>
  </xdr:oneCellAnchor>
  <xdr:oneCellAnchor>
    <xdr:from>
      <xdr:col>7</xdr:col>
      <xdr:colOff>238125</xdr:colOff>
      <xdr:row>6</xdr:row>
      <xdr:rowOff>0</xdr:rowOff>
    </xdr:from>
    <xdr:ext cx="805905" cy="752475"/>
    <xdr:pic>
      <xdr:nvPicPr>
        <xdr:cNvPr id="12" name="11 Imagen" hidden="1">
          <a:extLst>
            <a:ext uri="{FF2B5EF4-FFF2-40B4-BE49-F238E27FC236}">
              <a16:creationId xmlns:a16="http://schemas.microsoft.com/office/drawing/2014/main" xmlns="" id="{00000000-0008-0000-2B00-00000C000000}"/>
            </a:ext>
          </a:extLst>
        </xdr:cNvPr>
        <xdr:cNvPicPr>
          <a:picLocks noChangeAspect="1"/>
        </xdr:cNvPicPr>
      </xdr:nvPicPr>
      <xdr:blipFill>
        <a:blip xmlns:r="http://schemas.openxmlformats.org/officeDocument/2006/relationships" r:embed="rId7" cstate="print"/>
        <a:stretch>
          <a:fillRect/>
        </a:stretch>
      </xdr:blipFill>
      <xdr:spPr>
        <a:xfrm>
          <a:off x="5638800" y="2590800"/>
          <a:ext cx="805905" cy="752475"/>
        </a:xfrm>
        <a:prstGeom prst="rect">
          <a:avLst/>
        </a:prstGeom>
      </xdr:spPr>
    </xdr:pic>
    <xdr:clientData/>
  </xdr:oneCellAnchor>
  <xdr:oneCellAnchor>
    <xdr:from>
      <xdr:col>1</xdr:col>
      <xdr:colOff>76200</xdr:colOff>
      <xdr:row>7</xdr:row>
      <xdr:rowOff>0</xdr:rowOff>
    </xdr:from>
    <xdr:ext cx="778572" cy="752475"/>
    <xdr:pic>
      <xdr:nvPicPr>
        <xdr:cNvPr id="13" name="12 Imagen" hidden="1">
          <a:extLst>
            <a:ext uri="{FF2B5EF4-FFF2-40B4-BE49-F238E27FC236}">
              <a16:creationId xmlns:a16="http://schemas.microsoft.com/office/drawing/2014/main" xmlns="" id="{00000000-0008-0000-2B00-00000D000000}"/>
            </a:ext>
          </a:extLst>
        </xdr:cNvPr>
        <xdr:cNvPicPr>
          <a:picLocks noChangeAspect="1"/>
        </xdr:cNvPicPr>
      </xdr:nvPicPr>
      <xdr:blipFill>
        <a:blip xmlns:r="http://schemas.openxmlformats.org/officeDocument/2006/relationships" r:embed="rId5" cstate="print"/>
        <a:stretch>
          <a:fillRect/>
        </a:stretch>
      </xdr:blipFill>
      <xdr:spPr>
        <a:xfrm>
          <a:off x="714375" y="2790825"/>
          <a:ext cx="778572" cy="752475"/>
        </a:xfrm>
        <a:prstGeom prst="rect">
          <a:avLst/>
        </a:prstGeom>
      </xdr:spPr>
    </xdr:pic>
    <xdr:clientData/>
  </xdr:oneCellAnchor>
  <xdr:oneCellAnchor>
    <xdr:from>
      <xdr:col>1</xdr:col>
      <xdr:colOff>238125</xdr:colOff>
      <xdr:row>7</xdr:row>
      <xdr:rowOff>0</xdr:rowOff>
    </xdr:from>
    <xdr:ext cx="805905" cy="752475"/>
    <xdr:pic>
      <xdr:nvPicPr>
        <xdr:cNvPr id="14" name="13 Imagen" hidden="1">
          <a:extLst>
            <a:ext uri="{FF2B5EF4-FFF2-40B4-BE49-F238E27FC236}">
              <a16:creationId xmlns:a16="http://schemas.microsoft.com/office/drawing/2014/main" xmlns="" id="{00000000-0008-0000-2B00-00000E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20</xdr:col>
      <xdr:colOff>0</xdr:colOff>
      <xdr:row>1</xdr:row>
      <xdr:rowOff>0</xdr:rowOff>
    </xdr:from>
    <xdr:ext cx="805905" cy="752475"/>
    <xdr:pic>
      <xdr:nvPicPr>
        <xdr:cNvPr id="15" name="14 Imagen" hidden="1">
          <a:extLst>
            <a:ext uri="{FF2B5EF4-FFF2-40B4-BE49-F238E27FC236}">
              <a16:creationId xmlns:a16="http://schemas.microsoft.com/office/drawing/2014/main" xmlns="" id="{00000000-0008-0000-2B00-00000F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1</xdr:col>
      <xdr:colOff>238125</xdr:colOff>
      <xdr:row>7</xdr:row>
      <xdr:rowOff>0</xdr:rowOff>
    </xdr:from>
    <xdr:ext cx="805905" cy="752475"/>
    <xdr:pic>
      <xdr:nvPicPr>
        <xdr:cNvPr id="16" name="15 Imagen" hidden="1">
          <a:extLst>
            <a:ext uri="{FF2B5EF4-FFF2-40B4-BE49-F238E27FC236}">
              <a16:creationId xmlns:a16="http://schemas.microsoft.com/office/drawing/2014/main" xmlns="" id="{00000000-0008-0000-2B00-000010000000}"/>
            </a:ext>
          </a:extLst>
        </xdr:cNvPr>
        <xdr:cNvPicPr>
          <a:picLocks noChangeAspect="1"/>
        </xdr:cNvPicPr>
      </xdr:nvPicPr>
      <xdr:blipFill>
        <a:blip xmlns:r="http://schemas.openxmlformats.org/officeDocument/2006/relationships" r:embed="rId7" cstate="print"/>
        <a:stretch>
          <a:fillRect/>
        </a:stretch>
      </xdr:blipFill>
      <xdr:spPr>
        <a:xfrm>
          <a:off x="876300" y="2790825"/>
          <a:ext cx="805905" cy="752475"/>
        </a:xfrm>
        <a:prstGeom prst="rect">
          <a:avLst/>
        </a:prstGeom>
      </xdr:spPr>
    </xdr:pic>
    <xdr:clientData/>
  </xdr:oneCellAnchor>
  <xdr:oneCellAnchor>
    <xdr:from>
      <xdr:col>9</xdr:col>
      <xdr:colOff>76200</xdr:colOff>
      <xdr:row>1</xdr:row>
      <xdr:rowOff>0</xdr:rowOff>
    </xdr:from>
    <xdr:ext cx="778572" cy="752475"/>
    <xdr:pic>
      <xdr:nvPicPr>
        <xdr:cNvPr id="17" name="16 Imagen" hidden="1">
          <a:extLst>
            <a:ext uri="{FF2B5EF4-FFF2-40B4-BE49-F238E27FC236}">
              <a16:creationId xmlns:a16="http://schemas.microsoft.com/office/drawing/2014/main" xmlns="" id="{00000000-0008-0000-2B00-000011000000}"/>
            </a:ext>
          </a:extLst>
        </xdr:cNvPr>
        <xdr:cNvPicPr>
          <a:picLocks noChangeAspect="1"/>
        </xdr:cNvPicPr>
      </xdr:nvPicPr>
      <xdr:blipFill>
        <a:blip xmlns:r="http://schemas.openxmlformats.org/officeDocument/2006/relationships" r:embed="rId5" cstate="print"/>
        <a:stretch>
          <a:fillRect/>
        </a:stretch>
      </xdr:blipFill>
      <xdr:spPr>
        <a:xfrm>
          <a:off x="5476875" y="2790825"/>
          <a:ext cx="778572" cy="752475"/>
        </a:xfrm>
        <a:prstGeom prst="rect">
          <a:avLst/>
        </a:prstGeom>
      </xdr:spPr>
    </xdr:pic>
    <xdr:clientData/>
  </xdr:oneCellAnchor>
  <xdr:oneCellAnchor>
    <xdr:from>
      <xdr:col>20</xdr:col>
      <xdr:colOff>0</xdr:colOff>
      <xdr:row>1</xdr:row>
      <xdr:rowOff>0</xdr:rowOff>
    </xdr:from>
    <xdr:ext cx="805905" cy="752475"/>
    <xdr:pic>
      <xdr:nvPicPr>
        <xdr:cNvPr id="18" name="17 Imagen" hidden="1">
          <a:extLst>
            <a:ext uri="{FF2B5EF4-FFF2-40B4-BE49-F238E27FC236}">
              <a16:creationId xmlns:a16="http://schemas.microsoft.com/office/drawing/2014/main" xmlns="" id="{00000000-0008-0000-2B00-000012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20</xdr:col>
      <xdr:colOff>0</xdr:colOff>
      <xdr:row>1</xdr:row>
      <xdr:rowOff>0</xdr:rowOff>
    </xdr:from>
    <xdr:ext cx="805905" cy="752475"/>
    <xdr:pic>
      <xdr:nvPicPr>
        <xdr:cNvPr id="19" name="18 Imagen" hidden="1">
          <a:extLst>
            <a:ext uri="{FF2B5EF4-FFF2-40B4-BE49-F238E27FC236}">
              <a16:creationId xmlns:a16="http://schemas.microsoft.com/office/drawing/2014/main" xmlns="" id="{00000000-0008-0000-2B00-000013000000}"/>
            </a:ext>
          </a:extLst>
        </xdr:cNvPr>
        <xdr:cNvPicPr>
          <a:picLocks noChangeAspect="1"/>
        </xdr:cNvPicPr>
      </xdr:nvPicPr>
      <xdr:blipFill>
        <a:blip xmlns:r="http://schemas.openxmlformats.org/officeDocument/2006/relationships" r:embed="rId7" cstate="print"/>
        <a:stretch>
          <a:fillRect/>
        </a:stretch>
      </xdr:blipFill>
      <xdr:spPr>
        <a:xfrm>
          <a:off x="5638800" y="2790825"/>
          <a:ext cx="805905" cy="752475"/>
        </a:xfrm>
        <a:prstGeom prst="rect">
          <a:avLst/>
        </a:prstGeom>
      </xdr:spPr>
    </xdr:pic>
    <xdr:clientData/>
  </xdr:oneCellAnchor>
  <xdr:oneCellAnchor>
    <xdr:from>
      <xdr:col>3</xdr:col>
      <xdr:colOff>28575</xdr:colOff>
      <xdr:row>7</xdr:row>
      <xdr:rowOff>9525</xdr:rowOff>
    </xdr:from>
    <xdr:ext cx="776506" cy="1057275"/>
    <xdr:pic>
      <xdr:nvPicPr>
        <xdr:cNvPr id="20" name="19 Imagen" hidden="1">
          <a:extLst>
            <a:ext uri="{FF2B5EF4-FFF2-40B4-BE49-F238E27FC236}">
              <a16:creationId xmlns:a16="http://schemas.microsoft.com/office/drawing/2014/main" xmlns="" id="{00000000-0008-0000-2B00-000014000000}"/>
            </a:ext>
          </a:extLst>
        </xdr:cNvPr>
        <xdr:cNvPicPr>
          <a:picLocks noChangeAspect="1"/>
        </xdr:cNvPicPr>
      </xdr:nvPicPr>
      <xdr:blipFill>
        <a:blip xmlns:r="http://schemas.openxmlformats.org/officeDocument/2006/relationships" r:embed="rId2" cstate="print"/>
        <a:stretch>
          <a:fillRect/>
        </a:stretch>
      </xdr:blipFill>
      <xdr:spPr>
        <a:xfrm>
          <a:off x="2209800" y="2800350"/>
          <a:ext cx="776506" cy="1057275"/>
        </a:xfrm>
        <a:prstGeom prst="rect">
          <a:avLst/>
        </a:prstGeom>
      </xdr:spPr>
    </xdr:pic>
    <xdr:clientData/>
  </xdr:oneCellAnchor>
  <xdr:oneCellAnchor>
    <xdr:from>
      <xdr:col>4</xdr:col>
      <xdr:colOff>9525</xdr:colOff>
      <xdr:row>5</xdr:row>
      <xdr:rowOff>0</xdr:rowOff>
    </xdr:from>
    <xdr:ext cx="774277" cy="942975"/>
    <xdr:pic>
      <xdr:nvPicPr>
        <xdr:cNvPr id="21" name="20 Imagen" hidden="1">
          <a:extLst>
            <a:ext uri="{FF2B5EF4-FFF2-40B4-BE49-F238E27FC236}">
              <a16:creationId xmlns:a16="http://schemas.microsoft.com/office/drawing/2014/main" xmlns="" id="{00000000-0008-0000-2B00-000015000000}"/>
            </a:ext>
          </a:extLst>
        </xdr:cNvPr>
        <xdr:cNvPicPr>
          <a:picLocks noChangeAspect="1"/>
        </xdr:cNvPicPr>
      </xdr:nvPicPr>
      <xdr:blipFill>
        <a:blip xmlns:r="http://schemas.openxmlformats.org/officeDocument/2006/relationships" r:embed="rId3" cstate="print"/>
        <a:stretch>
          <a:fillRect/>
        </a:stretch>
      </xdr:blipFill>
      <xdr:spPr>
        <a:xfrm>
          <a:off x="2962275" y="2390775"/>
          <a:ext cx="774277" cy="942975"/>
        </a:xfrm>
        <a:prstGeom prst="rect">
          <a:avLst/>
        </a:prstGeom>
      </xdr:spPr>
    </xdr:pic>
    <xdr:clientData/>
  </xdr:oneCellAnchor>
  <xdr:oneCellAnchor>
    <xdr:from>
      <xdr:col>5</xdr:col>
      <xdr:colOff>19050</xdr:colOff>
      <xdr:row>5</xdr:row>
      <xdr:rowOff>0</xdr:rowOff>
    </xdr:from>
    <xdr:ext cx="779826" cy="923924"/>
    <xdr:pic>
      <xdr:nvPicPr>
        <xdr:cNvPr id="22" name="21 Imagen" hidden="1">
          <a:extLst>
            <a:ext uri="{FF2B5EF4-FFF2-40B4-BE49-F238E27FC236}">
              <a16:creationId xmlns:a16="http://schemas.microsoft.com/office/drawing/2014/main" xmlns="" id="{00000000-0008-0000-2B00-000016000000}"/>
            </a:ext>
          </a:extLst>
        </xdr:cNvPr>
        <xdr:cNvPicPr>
          <a:picLocks noChangeAspect="1"/>
        </xdr:cNvPicPr>
      </xdr:nvPicPr>
      <xdr:blipFill>
        <a:blip xmlns:r="http://schemas.openxmlformats.org/officeDocument/2006/relationships" r:embed="rId4" cstate="print"/>
        <a:stretch>
          <a:fillRect/>
        </a:stretch>
      </xdr:blipFill>
      <xdr:spPr>
        <a:xfrm>
          <a:off x="3743325" y="2390775"/>
          <a:ext cx="779826" cy="923924"/>
        </a:xfrm>
        <a:prstGeom prst="rect">
          <a:avLst/>
        </a:prstGeom>
      </xdr:spPr>
    </xdr:pic>
    <xdr:clientData/>
  </xdr:oneCellAnchor>
  <xdr:oneCellAnchor>
    <xdr:from>
      <xdr:col>1</xdr:col>
      <xdr:colOff>76200</xdr:colOff>
      <xdr:row>11</xdr:row>
      <xdr:rowOff>0</xdr:rowOff>
    </xdr:from>
    <xdr:ext cx="778572" cy="752475"/>
    <xdr:pic>
      <xdr:nvPicPr>
        <xdr:cNvPr id="23" name="22 Imagen" hidden="1">
          <a:extLst>
            <a:ext uri="{FF2B5EF4-FFF2-40B4-BE49-F238E27FC236}">
              <a16:creationId xmlns:a16="http://schemas.microsoft.com/office/drawing/2014/main" xmlns="" id="{00000000-0008-0000-2B00-000017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11</xdr:row>
      <xdr:rowOff>0</xdr:rowOff>
    </xdr:from>
    <xdr:ext cx="877302" cy="714375"/>
    <xdr:pic>
      <xdr:nvPicPr>
        <xdr:cNvPr id="24" name="23 Imagen" hidden="1">
          <a:extLst>
            <a:ext uri="{FF2B5EF4-FFF2-40B4-BE49-F238E27FC236}">
              <a16:creationId xmlns:a16="http://schemas.microsoft.com/office/drawing/2014/main" xmlns="" id="{00000000-0008-0000-2B00-000018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4</xdr:col>
      <xdr:colOff>238125</xdr:colOff>
      <xdr:row>5</xdr:row>
      <xdr:rowOff>0</xdr:rowOff>
    </xdr:from>
    <xdr:ext cx="805905" cy="752475"/>
    <xdr:pic>
      <xdr:nvPicPr>
        <xdr:cNvPr id="25" name="24 Imagen" hidden="1">
          <a:extLst>
            <a:ext uri="{FF2B5EF4-FFF2-40B4-BE49-F238E27FC236}">
              <a16:creationId xmlns:a16="http://schemas.microsoft.com/office/drawing/2014/main" xmlns="" id="{00000000-0008-0000-2B00-000019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4</xdr:col>
      <xdr:colOff>0</xdr:colOff>
      <xdr:row>5</xdr:row>
      <xdr:rowOff>9525</xdr:rowOff>
    </xdr:from>
    <xdr:ext cx="767886" cy="666750"/>
    <xdr:pic>
      <xdr:nvPicPr>
        <xdr:cNvPr id="26" name="25 Imagen" hidden="1">
          <a:extLst>
            <a:ext uri="{FF2B5EF4-FFF2-40B4-BE49-F238E27FC236}">
              <a16:creationId xmlns:a16="http://schemas.microsoft.com/office/drawing/2014/main" xmlns="" id="{00000000-0008-0000-2B00-00001A000000}"/>
            </a:ext>
          </a:extLst>
        </xdr:cNvPr>
        <xdr:cNvPicPr>
          <a:picLocks noChangeAspect="1"/>
        </xdr:cNvPicPr>
      </xdr:nvPicPr>
      <xdr:blipFill>
        <a:blip xmlns:r="http://schemas.openxmlformats.org/officeDocument/2006/relationships" r:embed="rId8" cstate="print"/>
        <a:stretch>
          <a:fillRect/>
        </a:stretch>
      </xdr:blipFill>
      <xdr:spPr>
        <a:xfrm>
          <a:off x="2952750" y="2400300"/>
          <a:ext cx="767886" cy="666750"/>
        </a:xfrm>
        <a:prstGeom prst="rect">
          <a:avLst/>
        </a:prstGeom>
      </xdr:spPr>
    </xdr:pic>
    <xdr:clientData/>
  </xdr:oneCellAnchor>
  <xdr:oneCellAnchor>
    <xdr:from>
      <xdr:col>4</xdr:col>
      <xdr:colOff>9525</xdr:colOff>
      <xdr:row>8</xdr:row>
      <xdr:rowOff>0</xdr:rowOff>
    </xdr:from>
    <xdr:ext cx="774277" cy="942975"/>
    <xdr:pic>
      <xdr:nvPicPr>
        <xdr:cNvPr id="27" name="26 Imagen" hidden="1">
          <a:extLst>
            <a:ext uri="{FF2B5EF4-FFF2-40B4-BE49-F238E27FC236}">
              <a16:creationId xmlns:a16="http://schemas.microsoft.com/office/drawing/2014/main" xmlns="" id="{00000000-0008-0000-2B00-00001B000000}"/>
            </a:ext>
          </a:extLst>
        </xdr:cNvPr>
        <xdr:cNvPicPr>
          <a:picLocks noChangeAspect="1"/>
        </xdr:cNvPicPr>
      </xdr:nvPicPr>
      <xdr:blipFill>
        <a:blip xmlns:r="http://schemas.openxmlformats.org/officeDocument/2006/relationships" r:embed="rId3" cstate="print"/>
        <a:stretch>
          <a:fillRect/>
        </a:stretch>
      </xdr:blipFill>
      <xdr:spPr>
        <a:xfrm>
          <a:off x="2962275" y="2990850"/>
          <a:ext cx="774277" cy="942975"/>
        </a:xfrm>
        <a:prstGeom prst="rect">
          <a:avLst/>
        </a:prstGeom>
      </xdr:spPr>
    </xdr:pic>
    <xdr:clientData/>
  </xdr:oneCellAnchor>
  <xdr:oneCellAnchor>
    <xdr:from>
      <xdr:col>5</xdr:col>
      <xdr:colOff>19050</xdr:colOff>
      <xdr:row>3</xdr:row>
      <xdr:rowOff>0</xdr:rowOff>
    </xdr:from>
    <xdr:ext cx="779826" cy="923924"/>
    <xdr:pic>
      <xdr:nvPicPr>
        <xdr:cNvPr id="28" name="27 Imagen" hidden="1">
          <a:extLst>
            <a:ext uri="{FF2B5EF4-FFF2-40B4-BE49-F238E27FC236}">
              <a16:creationId xmlns:a16="http://schemas.microsoft.com/office/drawing/2014/main" xmlns="" id="{00000000-0008-0000-2B00-00001C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1</xdr:col>
      <xdr:colOff>76200</xdr:colOff>
      <xdr:row>5</xdr:row>
      <xdr:rowOff>161925</xdr:rowOff>
    </xdr:from>
    <xdr:ext cx="778572" cy="752475"/>
    <xdr:pic>
      <xdr:nvPicPr>
        <xdr:cNvPr id="29" name="28 Imagen" hidden="1">
          <a:extLst>
            <a:ext uri="{FF2B5EF4-FFF2-40B4-BE49-F238E27FC236}">
              <a16:creationId xmlns:a16="http://schemas.microsoft.com/office/drawing/2014/main" xmlns="" id="{00000000-0008-0000-2B00-00001D000000}"/>
            </a:ext>
          </a:extLst>
        </xdr:cNvPr>
        <xdr:cNvPicPr>
          <a:picLocks noChangeAspect="1"/>
        </xdr:cNvPicPr>
      </xdr:nvPicPr>
      <xdr:blipFill>
        <a:blip xmlns:r="http://schemas.openxmlformats.org/officeDocument/2006/relationships" r:embed="rId5" cstate="print"/>
        <a:stretch>
          <a:fillRect/>
        </a:stretch>
      </xdr:blipFill>
      <xdr:spPr>
        <a:xfrm>
          <a:off x="714375" y="2552700"/>
          <a:ext cx="778572" cy="752475"/>
        </a:xfrm>
        <a:prstGeom prst="rect">
          <a:avLst/>
        </a:prstGeom>
      </xdr:spPr>
    </xdr:pic>
    <xdr:clientData/>
  </xdr:oneCellAnchor>
  <xdr:oneCellAnchor>
    <xdr:from>
      <xdr:col>3</xdr:col>
      <xdr:colOff>142876</xdr:colOff>
      <xdr:row>5</xdr:row>
      <xdr:rowOff>171449</xdr:rowOff>
    </xdr:from>
    <xdr:ext cx="877302" cy="714375"/>
    <xdr:pic>
      <xdr:nvPicPr>
        <xdr:cNvPr id="30" name="29 Imagen" hidden="1">
          <a:extLst>
            <a:ext uri="{FF2B5EF4-FFF2-40B4-BE49-F238E27FC236}">
              <a16:creationId xmlns:a16="http://schemas.microsoft.com/office/drawing/2014/main" xmlns="" id="{00000000-0008-0000-2B00-00001E000000}"/>
            </a:ext>
          </a:extLst>
        </xdr:cNvPr>
        <xdr:cNvPicPr>
          <a:picLocks noChangeAspect="1"/>
        </xdr:cNvPicPr>
      </xdr:nvPicPr>
      <xdr:blipFill>
        <a:blip xmlns:r="http://schemas.openxmlformats.org/officeDocument/2006/relationships" r:embed="rId6" cstate="print"/>
        <a:stretch>
          <a:fillRect/>
        </a:stretch>
      </xdr:blipFill>
      <xdr:spPr>
        <a:xfrm>
          <a:off x="2324101" y="2562224"/>
          <a:ext cx="877302" cy="714375"/>
        </a:xfrm>
        <a:prstGeom prst="rect">
          <a:avLst/>
        </a:prstGeom>
      </xdr:spPr>
    </xdr:pic>
    <xdr:clientData/>
  </xdr:oneCellAnchor>
  <xdr:oneCellAnchor>
    <xdr:from>
      <xdr:col>4</xdr:col>
      <xdr:colOff>238125</xdr:colOff>
      <xdr:row>5</xdr:row>
      <xdr:rowOff>0</xdr:rowOff>
    </xdr:from>
    <xdr:ext cx="805905" cy="752475"/>
    <xdr:pic>
      <xdr:nvPicPr>
        <xdr:cNvPr id="31" name="30 Imagen" hidden="1">
          <a:extLst>
            <a:ext uri="{FF2B5EF4-FFF2-40B4-BE49-F238E27FC236}">
              <a16:creationId xmlns:a16="http://schemas.microsoft.com/office/drawing/2014/main" xmlns="" id="{00000000-0008-0000-2B00-00001F000000}"/>
            </a:ext>
          </a:extLst>
        </xdr:cNvPr>
        <xdr:cNvPicPr>
          <a:picLocks noChangeAspect="1"/>
        </xdr:cNvPicPr>
      </xdr:nvPicPr>
      <xdr:blipFill>
        <a:blip xmlns:r="http://schemas.openxmlformats.org/officeDocument/2006/relationships" r:embed="rId7" cstate="print"/>
        <a:stretch>
          <a:fillRect/>
        </a:stretch>
      </xdr:blipFill>
      <xdr:spPr>
        <a:xfrm>
          <a:off x="3190875" y="2390775"/>
          <a:ext cx="805905" cy="752475"/>
        </a:xfrm>
        <a:prstGeom prst="rect">
          <a:avLst/>
        </a:prstGeom>
      </xdr:spPr>
    </xdr:pic>
    <xdr:clientData/>
  </xdr:oneCellAnchor>
  <xdr:oneCellAnchor>
    <xdr:from>
      <xdr:col>4</xdr:col>
      <xdr:colOff>0</xdr:colOff>
      <xdr:row>8</xdr:row>
      <xdr:rowOff>9525</xdr:rowOff>
    </xdr:from>
    <xdr:ext cx="767886" cy="666750"/>
    <xdr:pic>
      <xdr:nvPicPr>
        <xdr:cNvPr id="32" name="31 Imagen" hidden="1">
          <a:extLst>
            <a:ext uri="{FF2B5EF4-FFF2-40B4-BE49-F238E27FC236}">
              <a16:creationId xmlns:a16="http://schemas.microsoft.com/office/drawing/2014/main" xmlns="" id="{00000000-0008-0000-2B00-000020000000}"/>
            </a:ext>
          </a:extLst>
        </xdr:cNvPr>
        <xdr:cNvPicPr>
          <a:picLocks noChangeAspect="1"/>
        </xdr:cNvPicPr>
      </xdr:nvPicPr>
      <xdr:blipFill>
        <a:blip xmlns:r="http://schemas.openxmlformats.org/officeDocument/2006/relationships" r:embed="rId8" cstate="print"/>
        <a:stretch>
          <a:fillRect/>
        </a:stretch>
      </xdr:blipFill>
      <xdr:spPr>
        <a:xfrm>
          <a:off x="2952750" y="3000375"/>
          <a:ext cx="767886" cy="666750"/>
        </a:xfrm>
        <a:prstGeom prst="rect">
          <a:avLst/>
        </a:prstGeom>
      </xdr:spPr>
    </xdr:pic>
    <xdr:clientData/>
  </xdr:oneCellAnchor>
  <xdr:oneCellAnchor>
    <xdr:from>
      <xdr:col>1</xdr:col>
      <xdr:colOff>9525</xdr:colOff>
      <xdr:row>6</xdr:row>
      <xdr:rowOff>0</xdr:rowOff>
    </xdr:from>
    <xdr:ext cx="774277" cy="942975"/>
    <xdr:pic>
      <xdr:nvPicPr>
        <xdr:cNvPr id="33" name="32 Imagen" hidden="1">
          <a:extLst>
            <a:ext uri="{FF2B5EF4-FFF2-40B4-BE49-F238E27FC236}">
              <a16:creationId xmlns:a16="http://schemas.microsoft.com/office/drawing/2014/main" xmlns="" id="{00000000-0008-0000-2B00-000021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1</xdr:col>
      <xdr:colOff>238125</xdr:colOff>
      <xdr:row>6</xdr:row>
      <xdr:rowOff>0</xdr:rowOff>
    </xdr:from>
    <xdr:ext cx="805905" cy="752475"/>
    <xdr:pic>
      <xdr:nvPicPr>
        <xdr:cNvPr id="34" name="33 Imagen" hidden="1">
          <a:extLst>
            <a:ext uri="{FF2B5EF4-FFF2-40B4-BE49-F238E27FC236}">
              <a16:creationId xmlns:a16="http://schemas.microsoft.com/office/drawing/2014/main" xmlns="" id="{00000000-0008-0000-2B00-000022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9525</xdr:colOff>
      <xdr:row>9</xdr:row>
      <xdr:rowOff>0</xdr:rowOff>
    </xdr:from>
    <xdr:ext cx="774277" cy="942975"/>
    <xdr:pic>
      <xdr:nvPicPr>
        <xdr:cNvPr id="35" name="34 Imagen" hidden="1">
          <a:extLst>
            <a:ext uri="{FF2B5EF4-FFF2-40B4-BE49-F238E27FC236}">
              <a16:creationId xmlns:a16="http://schemas.microsoft.com/office/drawing/2014/main" xmlns="" id="{00000000-0008-0000-2B00-000023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36" name="35 Imagen" hidden="1">
          <a:extLst>
            <a:ext uri="{FF2B5EF4-FFF2-40B4-BE49-F238E27FC236}">
              <a16:creationId xmlns:a16="http://schemas.microsoft.com/office/drawing/2014/main" xmlns="" id="{00000000-0008-0000-2B00-000024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238125</xdr:colOff>
      <xdr:row>6</xdr:row>
      <xdr:rowOff>0</xdr:rowOff>
    </xdr:from>
    <xdr:ext cx="805905" cy="752475"/>
    <xdr:pic>
      <xdr:nvPicPr>
        <xdr:cNvPr id="37" name="36 Imagen" hidden="1">
          <a:extLst>
            <a:ext uri="{FF2B5EF4-FFF2-40B4-BE49-F238E27FC236}">
              <a16:creationId xmlns:a16="http://schemas.microsoft.com/office/drawing/2014/main" xmlns="" id="{00000000-0008-0000-2B00-000025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76200</xdr:colOff>
      <xdr:row>8</xdr:row>
      <xdr:rowOff>161925</xdr:rowOff>
    </xdr:from>
    <xdr:ext cx="778572" cy="752475"/>
    <xdr:pic>
      <xdr:nvPicPr>
        <xdr:cNvPr id="38" name="37 Imagen" hidden="1">
          <a:extLst>
            <a:ext uri="{FF2B5EF4-FFF2-40B4-BE49-F238E27FC236}">
              <a16:creationId xmlns:a16="http://schemas.microsoft.com/office/drawing/2014/main" xmlns="" id="{00000000-0008-0000-2B00-000026000000}"/>
            </a:ext>
          </a:extLst>
        </xdr:cNvPr>
        <xdr:cNvPicPr>
          <a:picLocks noChangeAspect="1"/>
        </xdr:cNvPicPr>
      </xdr:nvPicPr>
      <xdr:blipFill>
        <a:blip xmlns:r="http://schemas.openxmlformats.org/officeDocument/2006/relationships" r:embed="rId5" cstate="print"/>
        <a:stretch>
          <a:fillRect/>
        </a:stretch>
      </xdr:blipFill>
      <xdr:spPr>
        <a:xfrm>
          <a:off x="3800475" y="3152775"/>
          <a:ext cx="778572" cy="752475"/>
        </a:xfrm>
        <a:prstGeom prst="rect">
          <a:avLst/>
        </a:prstGeom>
      </xdr:spPr>
    </xdr:pic>
    <xdr:clientData/>
  </xdr:oneCellAnchor>
  <xdr:oneCellAnchor>
    <xdr:from>
      <xdr:col>5</xdr:col>
      <xdr:colOff>9525</xdr:colOff>
      <xdr:row>9</xdr:row>
      <xdr:rowOff>0</xdr:rowOff>
    </xdr:from>
    <xdr:ext cx="774277" cy="942975"/>
    <xdr:pic>
      <xdr:nvPicPr>
        <xdr:cNvPr id="39" name="38 Imagen" hidden="1">
          <a:extLst>
            <a:ext uri="{FF2B5EF4-FFF2-40B4-BE49-F238E27FC236}">
              <a16:creationId xmlns:a16="http://schemas.microsoft.com/office/drawing/2014/main" xmlns="" id="{00000000-0008-0000-2B00-000027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40" name="39 Imagen" hidden="1">
          <a:extLst>
            <a:ext uri="{FF2B5EF4-FFF2-40B4-BE49-F238E27FC236}">
              <a16:creationId xmlns:a16="http://schemas.microsoft.com/office/drawing/2014/main" xmlns="" id="{00000000-0008-0000-2B00-000028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238125</xdr:colOff>
      <xdr:row>9</xdr:row>
      <xdr:rowOff>0</xdr:rowOff>
    </xdr:from>
    <xdr:ext cx="805905" cy="752475"/>
    <xdr:pic>
      <xdr:nvPicPr>
        <xdr:cNvPr id="41" name="40 Imagen" hidden="1">
          <a:extLst>
            <a:ext uri="{FF2B5EF4-FFF2-40B4-BE49-F238E27FC236}">
              <a16:creationId xmlns:a16="http://schemas.microsoft.com/office/drawing/2014/main" xmlns="" id="{00000000-0008-0000-2B00-000029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9525</xdr:colOff>
      <xdr:row>6</xdr:row>
      <xdr:rowOff>0</xdr:rowOff>
    </xdr:from>
    <xdr:ext cx="774277" cy="942975"/>
    <xdr:pic>
      <xdr:nvPicPr>
        <xdr:cNvPr id="42" name="41 Imagen" hidden="1">
          <a:extLst>
            <a:ext uri="{FF2B5EF4-FFF2-40B4-BE49-F238E27FC236}">
              <a16:creationId xmlns:a16="http://schemas.microsoft.com/office/drawing/2014/main" xmlns="" id="{00000000-0008-0000-2B00-00002A000000}"/>
            </a:ext>
          </a:extLst>
        </xdr:cNvPr>
        <xdr:cNvPicPr>
          <a:picLocks noChangeAspect="1"/>
        </xdr:cNvPicPr>
      </xdr:nvPicPr>
      <xdr:blipFill>
        <a:blip xmlns:r="http://schemas.openxmlformats.org/officeDocument/2006/relationships" r:embed="rId3" cstate="print"/>
        <a:stretch>
          <a:fillRect/>
        </a:stretch>
      </xdr:blipFill>
      <xdr:spPr>
        <a:xfrm>
          <a:off x="647700" y="2590800"/>
          <a:ext cx="774277" cy="942975"/>
        </a:xfrm>
        <a:prstGeom prst="rect">
          <a:avLst/>
        </a:prstGeom>
      </xdr:spPr>
    </xdr:pic>
    <xdr:clientData/>
  </xdr:oneCellAnchor>
  <xdr:oneCellAnchor>
    <xdr:from>
      <xdr:col>1</xdr:col>
      <xdr:colOff>238125</xdr:colOff>
      <xdr:row>6</xdr:row>
      <xdr:rowOff>0</xdr:rowOff>
    </xdr:from>
    <xdr:ext cx="805905" cy="752475"/>
    <xdr:pic>
      <xdr:nvPicPr>
        <xdr:cNvPr id="43" name="42 Imagen" hidden="1">
          <a:extLst>
            <a:ext uri="{FF2B5EF4-FFF2-40B4-BE49-F238E27FC236}">
              <a16:creationId xmlns:a16="http://schemas.microsoft.com/office/drawing/2014/main" xmlns="" id="{00000000-0008-0000-2B00-00002B000000}"/>
            </a:ext>
          </a:extLst>
        </xdr:cNvPr>
        <xdr:cNvPicPr>
          <a:picLocks noChangeAspect="1"/>
        </xdr:cNvPicPr>
      </xdr:nvPicPr>
      <xdr:blipFill>
        <a:blip xmlns:r="http://schemas.openxmlformats.org/officeDocument/2006/relationships" r:embed="rId7" cstate="print"/>
        <a:stretch>
          <a:fillRect/>
        </a:stretch>
      </xdr:blipFill>
      <xdr:spPr>
        <a:xfrm>
          <a:off x="876300" y="2590800"/>
          <a:ext cx="805905" cy="752475"/>
        </a:xfrm>
        <a:prstGeom prst="rect">
          <a:avLst/>
        </a:prstGeom>
      </xdr:spPr>
    </xdr:pic>
    <xdr:clientData/>
  </xdr:oneCellAnchor>
  <xdr:oneCellAnchor>
    <xdr:from>
      <xdr:col>5</xdr:col>
      <xdr:colOff>9525</xdr:colOff>
      <xdr:row>9</xdr:row>
      <xdr:rowOff>0</xdr:rowOff>
    </xdr:from>
    <xdr:ext cx="774277" cy="942975"/>
    <xdr:pic>
      <xdr:nvPicPr>
        <xdr:cNvPr id="44" name="43 Imagen" hidden="1">
          <a:extLst>
            <a:ext uri="{FF2B5EF4-FFF2-40B4-BE49-F238E27FC236}">
              <a16:creationId xmlns:a16="http://schemas.microsoft.com/office/drawing/2014/main" xmlns="" id="{00000000-0008-0000-2B00-00002C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45" name="44 Imagen" hidden="1">
          <a:extLst>
            <a:ext uri="{FF2B5EF4-FFF2-40B4-BE49-F238E27FC236}">
              <a16:creationId xmlns:a16="http://schemas.microsoft.com/office/drawing/2014/main" xmlns="" id="{00000000-0008-0000-2B00-00002D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19050</xdr:colOff>
      <xdr:row>10</xdr:row>
      <xdr:rowOff>1</xdr:rowOff>
    </xdr:from>
    <xdr:ext cx="779826" cy="923924"/>
    <xdr:pic>
      <xdr:nvPicPr>
        <xdr:cNvPr id="46" name="45 Imagen" hidden="1">
          <a:extLst>
            <a:ext uri="{FF2B5EF4-FFF2-40B4-BE49-F238E27FC236}">
              <a16:creationId xmlns:a16="http://schemas.microsoft.com/office/drawing/2014/main" xmlns="" id="{00000000-0008-0000-2B00-00002E000000}"/>
            </a:ext>
          </a:extLst>
        </xdr:cNvPr>
        <xdr:cNvPicPr>
          <a:picLocks noChangeAspect="1"/>
        </xdr:cNvPicPr>
      </xdr:nvPicPr>
      <xdr:blipFill>
        <a:blip xmlns:r="http://schemas.openxmlformats.org/officeDocument/2006/relationships" r:embed="rId4" cstate="print"/>
        <a:stretch>
          <a:fillRect/>
        </a:stretch>
      </xdr:blipFill>
      <xdr:spPr>
        <a:xfrm>
          <a:off x="3743325" y="3390901"/>
          <a:ext cx="779826" cy="923924"/>
        </a:xfrm>
        <a:prstGeom prst="rect">
          <a:avLst/>
        </a:prstGeom>
      </xdr:spPr>
    </xdr:pic>
    <xdr:clientData/>
  </xdr:oneCellAnchor>
  <xdr:oneCellAnchor>
    <xdr:from>
      <xdr:col>4</xdr:col>
      <xdr:colOff>238125</xdr:colOff>
      <xdr:row>7</xdr:row>
      <xdr:rowOff>0</xdr:rowOff>
    </xdr:from>
    <xdr:ext cx="805905" cy="752475"/>
    <xdr:pic>
      <xdr:nvPicPr>
        <xdr:cNvPr id="47" name="46 Imagen" hidden="1">
          <a:extLst>
            <a:ext uri="{FF2B5EF4-FFF2-40B4-BE49-F238E27FC236}">
              <a16:creationId xmlns:a16="http://schemas.microsoft.com/office/drawing/2014/main" xmlns="" id="{00000000-0008-0000-2B00-00002F000000}"/>
            </a:ext>
          </a:extLst>
        </xdr:cNvPr>
        <xdr:cNvPicPr>
          <a:picLocks noChangeAspect="1"/>
        </xdr:cNvPicPr>
      </xdr:nvPicPr>
      <xdr:blipFill>
        <a:blip xmlns:r="http://schemas.openxmlformats.org/officeDocument/2006/relationships" r:embed="rId7" cstate="print"/>
        <a:stretch>
          <a:fillRect/>
        </a:stretch>
      </xdr:blipFill>
      <xdr:spPr>
        <a:xfrm>
          <a:off x="3190875" y="2790825"/>
          <a:ext cx="805905" cy="752475"/>
        </a:xfrm>
        <a:prstGeom prst="rect">
          <a:avLst/>
        </a:prstGeom>
      </xdr:spPr>
    </xdr:pic>
    <xdr:clientData/>
  </xdr:oneCellAnchor>
  <xdr:oneCellAnchor>
    <xdr:from>
      <xdr:col>4</xdr:col>
      <xdr:colOff>0</xdr:colOff>
      <xdr:row>7</xdr:row>
      <xdr:rowOff>9525</xdr:rowOff>
    </xdr:from>
    <xdr:ext cx="767886" cy="666750"/>
    <xdr:pic>
      <xdr:nvPicPr>
        <xdr:cNvPr id="48" name="47 Imagen" hidden="1">
          <a:extLst>
            <a:ext uri="{FF2B5EF4-FFF2-40B4-BE49-F238E27FC236}">
              <a16:creationId xmlns:a16="http://schemas.microsoft.com/office/drawing/2014/main" xmlns="" id="{00000000-0008-0000-2B00-000030000000}"/>
            </a:ext>
          </a:extLst>
        </xdr:cNvPr>
        <xdr:cNvPicPr>
          <a:picLocks noChangeAspect="1"/>
        </xdr:cNvPicPr>
      </xdr:nvPicPr>
      <xdr:blipFill>
        <a:blip xmlns:r="http://schemas.openxmlformats.org/officeDocument/2006/relationships" r:embed="rId8" cstate="print"/>
        <a:stretch>
          <a:fillRect/>
        </a:stretch>
      </xdr:blipFill>
      <xdr:spPr>
        <a:xfrm>
          <a:off x="2952750" y="2800350"/>
          <a:ext cx="767886" cy="666750"/>
        </a:xfrm>
        <a:prstGeom prst="rect">
          <a:avLst/>
        </a:prstGeom>
      </xdr:spPr>
    </xdr:pic>
    <xdr:clientData/>
  </xdr:oneCellAnchor>
  <xdr:oneCellAnchor>
    <xdr:from>
      <xdr:col>1</xdr:col>
      <xdr:colOff>76200</xdr:colOff>
      <xdr:row>11</xdr:row>
      <xdr:rowOff>0</xdr:rowOff>
    </xdr:from>
    <xdr:ext cx="778572" cy="752475"/>
    <xdr:pic>
      <xdr:nvPicPr>
        <xdr:cNvPr id="49" name="48 Imagen" hidden="1">
          <a:extLst>
            <a:ext uri="{FF2B5EF4-FFF2-40B4-BE49-F238E27FC236}">
              <a16:creationId xmlns:a16="http://schemas.microsoft.com/office/drawing/2014/main" xmlns="" id="{00000000-0008-0000-2B00-000031000000}"/>
            </a:ext>
          </a:extLst>
        </xdr:cNvPr>
        <xdr:cNvPicPr>
          <a:picLocks noChangeAspect="1"/>
        </xdr:cNvPicPr>
      </xdr:nvPicPr>
      <xdr:blipFill>
        <a:blip xmlns:r="http://schemas.openxmlformats.org/officeDocument/2006/relationships" r:embed="rId5" cstate="print"/>
        <a:stretch>
          <a:fillRect/>
        </a:stretch>
      </xdr:blipFill>
      <xdr:spPr>
        <a:xfrm>
          <a:off x="714375" y="3590925"/>
          <a:ext cx="778572" cy="752475"/>
        </a:xfrm>
        <a:prstGeom prst="rect">
          <a:avLst/>
        </a:prstGeom>
      </xdr:spPr>
    </xdr:pic>
    <xdr:clientData/>
  </xdr:oneCellAnchor>
  <xdr:oneCellAnchor>
    <xdr:from>
      <xdr:col>3</xdr:col>
      <xdr:colOff>142876</xdr:colOff>
      <xdr:row>11</xdr:row>
      <xdr:rowOff>0</xdr:rowOff>
    </xdr:from>
    <xdr:ext cx="877302" cy="714375"/>
    <xdr:pic>
      <xdr:nvPicPr>
        <xdr:cNvPr id="50" name="49 Imagen" hidden="1">
          <a:extLst>
            <a:ext uri="{FF2B5EF4-FFF2-40B4-BE49-F238E27FC236}">
              <a16:creationId xmlns:a16="http://schemas.microsoft.com/office/drawing/2014/main" xmlns="" id="{00000000-0008-0000-2B00-000032000000}"/>
            </a:ext>
          </a:extLst>
        </xdr:cNvPr>
        <xdr:cNvPicPr>
          <a:picLocks noChangeAspect="1"/>
        </xdr:cNvPicPr>
      </xdr:nvPicPr>
      <xdr:blipFill>
        <a:blip xmlns:r="http://schemas.openxmlformats.org/officeDocument/2006/relationships" r:embed="rId6" cstate="print"/>
        <a:stretch>
          <a:fillRect/>
        </a:stretch>
      </xdr:blipFill>
      <xdr:spPr>
        <a:xfrm>
          <a:off x="2324101" y="3590925"/>
          <a:ext cx="877302" cy="714375"/>
        </a:xfrm>
        <a:prstGeom prst="rect">
          <a:avLst/>
        </a:prstGeom>
      </xdr:spPr>
    </xdr:pic>
    <xdr:clientData/>
  </xdr:oneCellAnchor>
  <xdr:oneCellAnchor>
    <xdr:from>
      <xdr:col>1</xdr:col>
      <xdr:colOff>9525</xdr:colOff>
      <xdr:row>11</xdr:row>
      <xdr:rowOff>0</xdr:rowOff>
    </xdr:from>
    <xdr:ext cx="774277" cy="942975"/>
    <xdr:pic>
      <xdr:nvPicPr>
        <xdr:cNvPr id="51" name="50 Imagen" hidden="1">
          <a:extLst>
            <a:ext uri="{FF2B5EF4-FFF2-40B4-BE49-F238E27FC236}">
              <a16:creationId xmlns:a16="http://schemas.microsoft.com/office/drawing/2014/main" xmlns="" id="{00000000-0008-0000-2B00-000033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1</xdr:col>
      <xdr:colOff>238125</xdr:colOff>
      <xdr:row>11</xdr:row>
      <xdr:rowOff>0</xdr:rowOff>
    </xdr:from>
    <xdr:ext cx="805905" cy="752475"/>
    <xdr:pic>
      <xdr:nvPicPr>
        <xdr:cNvPr id="52" name="51 Imagen" hidden="1">
          <a:extLst>
            <a:ext uri="{FF2B5EF4-FFF2-40B4-BE49-F238E27FC236}">
              <a16:creationId xmlns:a16="http://schemas.microsoft.com/office/drawing/2014/main" xmlns="" id="{00000000-0008-0000-2B00-000034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9525</xdr:colOff>
      <xdr:row>9</xdr:row>
      <xdr:rowOff>0</xdr:rowOff>
    </xdr:from>
    <xdr:ext cx="774277" cy="942975"/>
    <xdr:pic>
      <xdr:nvPicPr>
        <xdr:cNvPr id="53" name="52 Imagen" hidden="1">
          <a:extLst>
            <a:ext uri="{FF2B5EF4-FFF2-40B4-BE49-F238E27FC236}">
              <a16:creationId xmlns:a16="http://schemas.microsoft.com/office/drawing/2014/main" xmlns="" id="{00000000-0008-0000-2B00-000035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54" name="53 Imagen" hidden="1">
          <a:extLst>
            <a:ext uri="{FF2B5EF4-FFF2-40B4-BE49-F238E27FC236}">
              <a16:creationId xmlns:a16="http://schemas.microsoft.com/office/drawing/2014/main" xmlns="" id="{00000000-0008-0000-2B00-000036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238125</xdr:colOff>
      <xdr:row>11</xdr:row>
      <xdr:rowOff>0</xdr:rowOff>
    </xdr:from>
    <xdr:ext cx="805905" cy="752475"/>
    <xdr:pic>
      <xdr:nvPicPr>
        <xdr:cNvPr id="55" name="54 Imagen" hidden="1">
          <a:extLst>
            <a:ext uri="{FF2B5EF4-FFF2-40B4-BE49-F238E27FC236}">
              <a16:creationId xmlns:a16="http://schemas.microsoft.com/office/drawing/2014/main" xmlns="" id="{00000000-0008-0000-2B00-000037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76200</xdr:colOff>
      <xdr:row>9</xdr:row>
      <xdr:rowOff>0</xdr:rowOff>
    </xdr:from>
    <xdr:ext cx="778572" cy="752475"/>
    <xdr:pic>
      <xdr:nvPicPr>
        <xdr:cNvPr id="56" name="55 Imagen" hidden="1">
          <a:extLst>
            <a:ext uri="{FF2B5EF4-FFF2-40B4-BE49-F238E27FC236}">
              <a16:creationId xmlns:a16="http://schemas.microsoft.com/office/drawing/2014/main" xmlns="" id="{00000000-0008-0000-2B00-000038000000}"/>
            </a:ext>
          </a:extLst>
        </xdr:cNvPr>
        <xdr:cNvPicPr>
          <a:picLocks noChangeAspect="1"/>
        </xdr:cNvPicPr>
      </xdr:nvPicPr>
      <xdr:blipFill>
        <a:blip xmlns:r="http://schemas.openxmlformats.org/officeDocument/2006/relationships" r:embed="rId5" cstate="print"/>
        <a:stretch>
          <a:fillRect/>
        </a:stretch>
      </xdr:blipFill>
      <xdr:spPr>
        <a:xfrm>
          <a:off x="3800475" y="3190875"/>
          <a:ext cx="778572" cy="752475"/>
        </a:xfrm>
        <a:prstGeom prst="rect">
          <a:avLst/>
        </a:prstGeom>
      </xdr:spPr>
    </xdr:pic>
    <xdr:clientData/>
  </xdr:oneCellAnchor>
  <xdr:oneCellAnchor>
    <xdr:from>
      <xdr:col>5</xdr:col>
      <xdr:colOff>9525</xdr:colOff>
      <xdr:row>9</xdr:row>
      <xdr:rowOff>0</xdr:rowOff>
    </xdr:from>
    <xdr:ext cx="774277" cy="942975"/>
    <xdr:pic>
      <xdr:nvPicPr>
        <xdr:cNvPr id="57" name="56 Imagen" hidden="1">
          <a:extLst>
            <a:ext uri="{FF2B5EF4-FFF2-40B4-BE49-F238E27FC236}">
              <a16:creationId xmlns:a16="http://schemas.microsoft.com/office/drawing/2014/main" xmlns="" id="{00000000-0008-0000-2B00-000039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58" name="57 Imagen" hidden="1">
          <a:extLst>
            <a:ext uri="{FF2B5EF4-FFF2-40B4-BE49-F238E27FC236}">
              <a16:creationId xmlns:a16="http://schemas.microsoft.com/office/drawing/2014/main" xmlns="" id="{00000000-0008-0000-2B00-00003A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5</xdr:col>
      <xdr:colOff>238125</xdr:colOff>
      <xdr:row>9</xdr:row>
      <xdr:rowOff>0</xdr:rowOff>
    </xdr:from>
    <xdr:ext cx="805905" cy="752475"/>
    <xdr:pic>
      <xdr:nvPicPr>
        <xdr:cNvPr id="59" name="58 Imagen" hidden="1">
          <a:extLst>
            <a:ext uri="{FF2B5EF4-FFF2-40B4-BE49-F238E27FC236}">
              <a16:creationId xmlns:a16="http://schemas.microsoft.com/office/drawing/2014/main" xmlns="" id="{00000000-0008-0000-2B00-00003B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1</xdr:col>
      <xdr:colOff>9525</xdr:colOff>
      <xdr:row>11</xdr:row>
      <xdr:rowOff>0</xdr:rowOff>
    </xdr:from>
    <xdr:ext cx="774277" cy="942975"/>
    <xdr:pic>
      <xdr:nvPicPr>
        <xdr:cNvPr id="60" name="59 Imagen" hidden="1">
          <a:extLst>
            <a:ext uri="{FF2B5EF4-FFF2-40B4-BE49-F238E27FC236}">
              <a16:creationId xmlns:a16="http://schemas.microsoft.com/office/drawing/2014/main" xmlns="" id="{00000000-0008-0000-2B00-00003C000000}"/>
            </a:ext>
          </a:extLst>
        </xdr:cNvPr>
        <xdr:cNvPicPr>
          <a:picLocks noChangeAspect="1"/>
        </xdr:cNvPicPr>
      </xdr:nvPicPr>
      <xdr:blipFill>
        <a:blip xmlns:r="http://schemas.openxmlformats.org/officeDocument/2006/relationships" r:embed="rId3" cstate="print"/>
        <a:stretch>
          <a:fillRect/>
        </a:stretch>
      </xdr:blipFill>
      <xdr:spPr>
        <a:xfrm>
          <a:off x="647700" y="3590925"/>
          <a:ext cx="774277" cy="942975"/>
        </a:xfrm>
        <a:prstGeom prst="rect">
          <a:avLst/>
        </a:prstGeom>
      </xdr:spPr>
    </xdr:pic>
    <xdr:clientData/>
  </xdr:oneCellAnchor>
  <xdr:oneCellAnchor>
    <xdr:from>
      <xdr:col>1</xdr:col>
      <xdr:colOff>238125</xdr:colOff>
      <xdr:row>11</xdr:row>
      <xdr:rowOff>0</xdr:rowOff>
    </xdr:from>
    <xdr:ext cx="805905" cy="752475"/>
    <xdr:pic>
      <xdr:nvPicPr>
        <xdr:cNvPr id="61" name="60 Imagen" hidden="1">
          <a:extLst>
            <a:ext uri="{FF2B5EF4-FFF2-40B4-BE49-F238E27FC236}">
              <a16:creationId xmlns:a16="http://schemas.microsoft.com/office/drawing/2014/main" xmlns="" id="{00000000-0008-0000-2B00-00003D000000}"/>
            </a:ext>
          </a:extLst>
        </xdr:cNvPr>
        <xdr:cNvPicPr>
          <a:picLocks noChangeAspect="1"/>
        </xdr:cNvPicPr>
      </xdr:nvPicPr>
      <xdr:blipFill>
        <a:blip xmlns:r="http://schemas.openxmlformats.org/officeDocument/2006/relationships" r:embed="rId7" cstate="print"/>
        <a:stretch>
          <a:fillRect/>
        </a:stretch>
      </xdr:blipFill>
      <xdr:spPr>
        <a:xfrm>
          <a:off x="876300" y="3590925"/>
          <a:ext cx="805905" cy="752475"/>
        </a:xfrm>
        <a:prstGeom prst="rect">
          <a:avLst/>
        </a:prstGeom>
      </xdr:spPr>
    </xdr:pic>
    <xdr:clientData/>
  </xdr:oneCellAnchor>
  <xdr:oneCellAnchor>
    <xdr:from>
      <xdr:col>5</xdr:col>
      <xdr:colOff>9525</xdr:colOff>
      <xdr:row>9</xdr:row>
      <xdr:rowOff>0</xdr:rowOff>
    </xdr:from>
    <xdr:ext cx="774277" cy="942975"/>
    <xdr:pic>
      <xdr:nvPicPr>
        <xdr:cNvPr id="62" name="61 Imagen" hidden="1">
          <a:extLst>
            <a:ext uri="{FF2B5EF4-FFF2-40B4-BE49-F238E27FC236}">
              <a16:creationId xmlns:a16="http://schemas.microsoft.com/office/drawing/2014/main" xmlns="" id="{00000000-0008-0000-2B00-00003E000000}"/>
            </a:ext>
          </a:extLst>
        </xdr:cNvPr>
        <xdr:cNvPicPr>
          <a:picLocks noChangeAspect="1"/>
        </xdr:cNvPicPr>
      </xdr:nvPicPr>
      <xdr:blipFill>
        <a:blip xmlns:r="http://schemas.openxmlformats.org/officeDocument/2006/relationships" r:embed="rId3" cstate="print"/>
        <a:stretch>
          <a:fillRect/>
        </a:stretch>
      </xdr:blipFill>
      <xdr:spPr>
        <a:xfrm>
          <a:off x="3733800" y="3190875"/>
          <a:ext cx="774277" cy="942975"/>
        </a:xfrm>
        <a:prstGeom prst="rect">
          <a:avLst/>
        </a:prstGeom>
      </xdr:spPr>
    </xdr:pic>
    <xdr:clientData/>
  </xdr:oneCellAnchor>
  <xdr:oneCellAnchor>
    <xdr:from>
      <xdr:col>5</xdr:col>
      <xdr:colOff>238125</xdr:colOff>
      <xdr:row>9</xdr:row>
      <xdr:rowOff>0</xdr:rowOff>
    </xdr:from>
    <xdr:ext cx="805905" cy="752475"/>
    <xdr:pic>
      <xdr:nvPicPr>
        <xdr:cNvPr id="63" name="62 Imagen" hidden="1">
          <a:extLst>
            <a:ext uri="{FF2B5EF4-FFF2-40B4-BE49-F238E27FC236}">
              <a16:creationId xmlns:a16="http://schemas.microsoft.com/office/drawing/2014/main" xmlns="" id="{00000000-0008-0000-2B00-00003F000000}"/>
            </a:ext>
          </a:extLst>
        </xdr:cNvPr>
        <xdr:cNvPicPr>
          <a:picLocks noChangeAspect="1"/>
        </xdr:cNvPicPr>
      </xdr:nvPicPr>
      <xdr:blipFill>
        <a:blip xmlns:r="http://schemas.openxmlformats.org/officeDocument/2006/relationships" r:embed="rId7" cstate="print"/>
        <a:stretch>
          <a:fillRect/>
        </a:stretch>
      </xdr:blipFill>
      <xdr:spPr>
        <a:xfrm>
          <a:off x="3962400" y="3190875"/>
          <a:ext cx="805905" cy="752475"/>
        </a:xfrm>
        <a:prstGeom prst="rect">
          <a:avLst/>
        </a:prstGeom>
      </xdr:spPr>
    </xdr:pic>
    <xdr:clientData/>
  </xdr:oneCellAnchor>
  <xdr:oneCellAnchor>
    <xdr:from>
      <xdr:col>3</xdr:col>
      <xdr:colOff>28575</xdr:colOff>
      <xdr:row>5</xdr:row>
      <xdr:rowOff>9525</xdr:rowOff>
    </xdr:from>
    <xdr:ext cx="776506" cy="1057275"/>
    <xdr:pic>
      <xdr:nvPicPr>
        <xdr:cNvPr id="64" name="63 Imagen" hidden="1">
          <a:extLst>
            <a:ext uri="{FF2B5EF4-FFF2-40B4-BE49-F238E27FC236}">
              <a16:creationId xmlns:a16="http://schemas.microsoft.com/office/drawing/2014/main" xmlns="" id="{00000000-0008-0000-2B00-000040000000}"/>
            </a:ext>
          </a:extLst>
        </xdr:cNvPr>
        <xdr:cNvPicPr>
          <a:picLocks noChangeAspect="1"/>
        </xdr:cNvPicPr>
      </xdr:nvPicPr>
      <xdr:blipFill>
        <a:blip xmlns:r="http://schemas.openxmlformats.org/officeDocument/2006/relationships" r:embed="rId2" cstate="print"/>
        <a:stretch>
          <a:fillRect/>
        </a:stretch>
      </xdr:blipFill>
      <xdr:spPr>
        <a:xfrm>
          <a:off x="2209800" y="2400300"/>
          <a:ext cx="776506" cy="1057275"/>
        </a:xfrm>
        <a:prstGeom prst="rect">
          <a:avLst/>
        </a:prstGeom>
      </xdr:spPr>
    </xdr:pic>
    <xdr:clientData/>
  </xdr:oneCellAnchor>
  <xdr:oneCellAnchor>
    <xdr:from>
      <xdr:col>4</xdr:col>
      <xdr:colOff>9525</xdr:colOff>
      <xdr:row>3</xdr:row>
      <xdr:rowOff>0</xdr:rowOff>
    </xdr:from>
    <xdr:ext cx="774277" cy="942975"/>
    <xdr:pic>
      <xdr:nvPicPr>
        <xdr:cNvPr id="65" name="64 Imagen" hidden="1">
          <a:extLst>
            <a:ext uri="{FF2B5EF4-FFF2-40B4-BE49-F238E27FC236}">
              <a16:creationId xmlns:a16="http://schemas.microsoft.com/office/drawing/2014/main" xmlns="" id="{00000000-0008-0000-2B00-000041000000}"/>
            </a:ext>
          </a:extLst>
        </xdr:cNvPr>
        <xdr:cNvPicPr>
          <a:picLocks noChangeAspect="1"/>
        </xdr:cNvPicPr>
      </xdr:nvPicPr>
      <xdr:blipFill>
        <a:blip xmlns:r="http://schemas.openxmlformats.org/officeDocument/2006/relationships" r:embed="rId3" cstate="print"/>
        <a:stretch>
          <a:fillRect/>
        </a:stretch>
      </xdr:blipFill>
      <xdr:spPr>
        <a:xfrm>
          <a:off x="2962275" y="1990725"/>
          <a:ext cx="774277" cy="942975"/>
        </a:xfrm>
        <a:prstGeom prst="rect">
          <a:avLst/>
        </a:prstGeom>
      </xdr:spPr>
    </xdr:pic>
    <xdr:clientData/>
  </xdr:oneCellAnchor>
  <xdr:oneCellAnchor>
    <xdr:from>
      <xdr:col>5</xdr:col>
      <xdr:colOff>19050</xdr:colOff>
      <xdr:row>3</xdr:row>
      <xdr:rowOff>0</xdr:rowOff>
    </xdr:from>
    <xdr:ext cx="779826" cy="923924"/>
    <xdr:pic>
      <xdr:nvPicPr>
        <xdr:cNvPr id="66" name="65 Imagen" hidden="1">
          <a:extLst>
            <a:ext uri="{FF2B5EF4-FFF2-40B4-BE49-F238E27FC236}">
              <a16:creationId xmlns:a16="http://schemas.microsoft.com/office/drawing/2014/main" xmlns="" id="{00000000-0008-0000-2B00-000042000000}"/>
            </a:ext>
          </a:extLst>
        </xdr:cNvPr>
        <xdr:cNvPicPr>
          <a:picLocks noChangeAspect="1"/>
        </xdr:cNvPicPr>
      </xdr:nvPicPr>
      <xdr:blipFill>
        <a:blip xmlns:r="http://schemas.openxmlformats.org/officeDocument/2006/relationships" r:embed="rId4" cstate="print"/>
        <a:stretch>
          <a:fillRect/>
        </a:stretch>
      </xdr:blipFill>
      <xdr:spPr>
        <a:xfrm>
          <a:off x="3743325" y="1990725"/>
          <a:ext cx="779826" cy="923924"/>
        </a:xfrm>
        <a:prstGeom prst="rect">
          <a:avLst/>
        </a:prstGeom>
      </xdr:spPr>
    </xdr:pic>
    <xdr:clientData/>
  </xdr:oneCellAnchor>
  <xdr:oneCellAnchor>
    <xdr:from>
      <xdr:col>1</xdr:col>
      <xdr:colOff>76200</xdr:colOff>
      <xdr:row>9</xdr:row>
      <xdr:rowOff>0</xdr:rowOff>
    </xdr:from>
    <xdr:ext cx="778572" cy="752475"/>
    <xdr:pic>
      <xdr:nvPicPr>
        <xdr:cNvPr id="67" name="66 Imagen" hidden="1">
          <a:extLst>
            <a:ext uri="{FF2B5EF4-FFF2-40B4-BE49-F238E27FC236}">
              <a16:creationId xmlns:a16="http://schemas.microsoft.com/office/drawing/2014/main" xmlns="" id="{00000000-0008-0000-2B00-000043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9</xdr:row>
      <xdr:rowOff>0</xdr:rowOff>
    </xdr:from>
    <xdr:ext cx="877302" cy="714375"/>
    <xdr:pic>
      <xdr:nvPicPr>
        <xdr:cNvPr id="68" name="67 Imagen" hidden="1">
          <a:extLst>
            <a:ext uri="{FF2B5EF4-FFF2-40B4-BE49-F238E27FC236}">
              <a16:creationId xmlns:a16="http://schemas.microsoft.com/office/drawing/2014/main" xmlns="" id="{00000000-0008-0000-2B00-000044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4</xdr:col>
      <xdr:colOff>238125</xdr:colOff>
      <xdr:row>3</xdr:row>
      <xdr:rowOff>0</xdr:rowOff>
    </xdr:from>
    <xdr:ext cx="805905" cy="752475"/>
    <xdr:pic>
      <xdr:nvPicPr>
        <xdr:cNvPr id="69" name="68 Imagen" hidden="1">
          <a:extLst>
            <a:ext uri="{FF2B5EF4-FFF2-40B4-BE49-F238E27FC236}">
              <a16:creationId xmlns:a16="http://schemas.microsoft.com/office/drawing/2014/main" xmlns="" id="{00000000-0008-0000-2B00-000045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4</xdr:col>
      <xdr:colOff>0</xdr:colOff>
      <xdr:row>3</xdr:row>
      <xdr:rowOff>9525</xdr:rowOff>
    </xdr:from>
    <xdr:ext cx="767886" cy="666750"/>
    <xdr:pic>
      <xdr:nvPicPr>
        <xdr:cNvPr id="70" name="69 Imagen" hidden="1">
          <a:extLst>
            <a:ext uri="{FF2B5EF4-FFF2-40B4-BE49-F238E27FC236}">
              <a16:creationId xmlns:a16="http://schemas.microsoft.com/office/drawing/2014/main" xmlns="" id="{00000000-0008-0000-2B00-000046000000}"/>
            </a:ext>
          </a:extLst>
        </xdr:cNvPr>
        <xdr:cNvPicPr>
          <a:picLocks noChangeAspect="1"/>
        </xdr:cNvPicPr>
      </xdr:nvPicPr>
      <xdr:blipFill>
        <a:blip xmlns:r="http://schemas.openxmlformats.org/officeDocument/2006/relationships" r:embed="rId8" cstate="print"/>
        <a:stretch>
          <a:fillRect/>
        </a:stretch>
      </xdr:blipFill>
      <xdr:spPr>
        <a:xfrm>
          <a:off x="2952750" y="2000250"/>
          <a:ext cx="767886" cy="666750"/>
        </a:xfrm>
        <a:prstGeom prst="rect">
          <a:avLst/>
        </a:prstGeom>
      </xdr:spPr>
    </xdr:pic>
    <xdr:clientData/>
  </xdr:oneCellAnchor>
  <xdr:oneCellAnchor>
    <xdr:from>
      <xdr:col>4</xdr:col>
      <xdr:colOff>9525</xdr:colOff>
      <xdr:row>6</xdr:row>
      <xdr:rowOff>0</xdr:rowOff>
    </xdr:from>
    <xdr:ext cx="774277" cy="942975"/>
    <xdr:pic>
      <xdr:nvPicPr>
        <xdr:cNvPr id="71" name="70 Imagen" hidden="1">
          <a:extLst>
            <a:ext uri="{FF2B5EF4-FFF2-40B4-BE49-F238E27FC236}">
              <a16:creationId xmlns:a16="http://schemas.microsoft.com/office/drawing/2014/main" xmlns="" id="{00000000-0008-0000-2B00-000047000000}"/>
            </a:ext>
          </a:extLst>
        </xdr:cNvPr>
        <xdr:cNvPicPr>
          <a:picLocks noChangeAspect="1"/>
        </xdr:cNvPicPr>
      </xdr:nvPicPr>
      <xdr:blipFill>
        <a:blip xmlns:r="http://schemas.openxmlformats.org/officeDocument/2006/relationships" r:embed="rId3" cstate="print"/>
        <a:stretch>
          <a:fillRect/>
        </a:stretch>
      </xdr:blipFill>
      <xdr:spPr>
        <a:xfrm>
          <a:off x="2962275" y="2590800"/>
          <a:ext cx="774277" cy="942975"/>
        </a:xfrm>
        <a:prstGeom prst="rect">
          <a:avLst/>
        </a:prstGeom>
      </xdr:spPr>
    </xdr:pic>
    <xdr:clientData/>
  </xdr:oneCellAnchor>
  <xdr:oneCellAnchor>
    <xdr:from>
      <xdr:col>5</xdr:col>
      <xdr:colOff>19050</xdr:colOff>
      <xdr:row>1</xdr:row>
      <xdr:rowOff>0</xdr:rowOff>
    </xdr:from>
    <xdr:ext cx="779826" cy="923924"/>
    <xdr:pic>
      <xdr:nvPicPr>
        <xdr:cNvPr id="72" name="71 Imagen" hidden="1">
          <a:extLst>
            <a:ext uri="{FF2B5EF4-FFF2-40B4-BE49-F238E27FC236}">
              <a16:creationId xmlns:a16="http://schemas.microsoft.com/office/drawing/2014/main" xmlns="" id="{00000000-0008-0000-2B00-000048000000}"/>
            </a:ext>
          </a:extLst>
        </xdr:cNvPr>
        <xdr:cNvPicPr>
          <a:picLocks noChangeAspect="1"/>
        </xdr:cNvPicPr>
      </xdr:nvPicPr>
      <xdr:blipFill>
        <a:blip xmlns:r="http://schemas.openxmlformats.org/officeDocument/2006/relationships" r:embed="rId4" cstate="print"/>
        <a:stretch>
          <a:fillRect/>
        </a:stretch>
      </xdr:blipFill>
      <xdr:spPr>
        <a:xfrm>
          <a:off x="3743325" y="1590675"/>
          <a:ext cx="779826" cy="923924"/>
        </a:xfrm>
        <a:prstGeom prst="rect">
          <a:avLst/>
        </a:prstGeom>
      </xdr:spPr>
    </xdr:pic>
    <xdr:clientData/>
  </xdr:oneCellAnchor>
  <xdr:oneCellAnchor>
    <xdr:from>
      <xdr:col>1</xdr:col>
      <xdr:colOff>76200</xdr:colOff>
      <xdr:row>3</xdr:row>
      <xdr:rowOff>161925</xdr:rowOff>
    </xdr:from>
    <xdr:ext cx="778572" cy="752475"/>
    <xdr:pic>
      <xdr:nvPicPr>
        <xdr:cNvPr id="73" name="72 Imagen" hidden="1">
          <a:extLst>
            <a:ext uri="{FF2B5EF4-FFF2-40B4-BE49-F238E27FC236}">
              <a16:creationId xmlns:a16="http://schemas.microsoft.com/office/drawing/2014/main" xmlns="" id="{00000000-0008-0000-2B00-000049000000}"/>
            </a:ext>
          </a:extLst>
        </xdr:cNvPr>
        <xdr:cNvPicPr>
          <a:picLocks noChangeAspect="1"/>
        </xdr:cNvPicPr>
      </xdr:nvPicPr>
      <xdr:blipFill>
        <a:blip xmlns:r="http://schemas.openxmlformats.org/officeDocument/2006/relationships" r:embed="rId5" cstate="print"/>
        <a:stretch>
          <a:fillRect/>
        </a:stretch>
      </xdr:blipFill>
      <xdr:spPr>
        <a:xfrm>
          <a:off x="714375" y="2152650"/>
          <a:ext cx="778572" cy="752475"/>
        </a:xfrm>
        <a:prstGeom prst="rect">
          <a:avLst/>
        </a:prstGeom>
      </xdr:spPr>
    </xdr:pic>
    <xdr:clientData/>
  </xdr:oneCellAnchor>
  <xdr:oneCellAnchor>
    <xdr:from>
      <xdr:col>3</xdr:col>
      <xdr:colOff>142876</xdr:colOff>
      <xdr:row>3</xdr:row>
      <xdr:rowOff>171449</xdr:rowOff>
    </xdr:from>
    <xdr:ext cx="877302" cy="714375"/>
    <xdr:pic>
      <xdr:nvPicPr>
        <xdr:cNvPr id="74" name="73 Imagen" hidden="1">
          <a:extLst>
            <a:ext uri="{FF2B5EF4-FFF2-40B4-BE49-F238E27FC236}">
              <a16:creationId xmlns:a16="http://schemas.microsoft.com/office/drawing/2014/main" xmlns="" id="{00000000-0008-0000-2B00-00004A000000}"/>
            </a:ext>
          </a:extLst>
        </xdr:cNvPr>
        <xdr:cNvPicPr>
          <a:picLocks noChangeAspect="1"/>
        </xdr:cNvPicPr>
      </xdr:nvPicPr>
      <xdr:blipFill>
        <a:blip xmlns:r="http://schemas.openxmlformats.org/officeDocument/2006/relationships" r:embed="rId6" cstate="print"/>
        <a:stretch>
          <a:fillRect/>
        </a:stretch>
      </xdr:blipFill>
      <xdr:spPr>
        <a:xfrm>
          <a:off x="2324101" y="2162174"/>
          <a:ext cx="877302" cy="714375"/>
        </a:xfrm>
        <a:prstGeom prst="rect">
          <a:avLst/>
        </a:prstGeom>
      </xdr:spPr>
    </xdr:pic>
    <xdr:clientData/>
  </xdr:oneCellAnchor>
  <xdr:oneCellAnchor>
    <xdr:from>
      <xdr:col>4</xdr:col>
      <xdr:colOff>238125</xdr:colOff>
      <xdr:row>3</xdr:row>
      <xdr:rowOff>0</xdr:rowOff>
    </xdr:from>
    <xdr:ext cx="805905" cy="752475"/>
    <xdr:pic>
      <xdr:nvPicPr>
        <xdr:cNvPr id="75" name="74 Imagen" hidden="1">
          <a:extLst>
            <a:ext uri="{FF2B5EF4-FFF2-40B4-BE49-F238E27FC236}">
              <a16:creationId xmlns:a16="http://schemas.microsoft.com/office/drawing/2014/main" xmlns="" id="{00000000-0008-0000-2B00-00004B000000}"/>
            </a:ext>
          </a:extLst>
        </xdr:cNvPr>
        <xdr:cNvPicPr>
          <a:picLocks noChangeAspect="1"/>
        </xdr:cNvPicPr>
      </xdr:nvPicPr>
      <xdr:blipFill>
        <a:blip xmlns:r="http://schemas.openxmlformats.org/officeDocument/2006/relationships" r:embed="rId7" cstate="print"/>
        <a:stretch>
          <a:fillRect/>
        </a:stretch>
      </xdr:blipFill>
      <xdr:spPr>
        <a:xfrm>
          <a:off x="3190875" y="1990725"/>
          <a:ext cx="805905" cy="752475"/>
        </a:xfrm>
        <a:prstGeom prst="rect">
          <a:avLst/>
        </a:prstGeom>
      </xdr:spPr>
    </xdr:pic>
    <xdr:clientData/>
  </xdr:oneCellAnchor>
  <xdr:oneCellAnchor>
    <xdr:from>
      <xdr:col>4</xdr:col>
      <xdr:colOff>0</xdr:colOff>
      <xdr:row>6</xdr:row>
      <xdr:rowOff>9525</xdr:rowOff>
    </xdr:from>
    <xdr:ext cx="767886" cy="666750"/>
    <xdr:pic>
      <xdr:nvPicPr>
        <xdr:cNvPr id="76" name="75 Imagen" hidden="1">
          <a:extLst>
            <a:ext uri="{FF2B5EF4-FFF2-40B4-BE49-F238E27FC236}">
              <a16:creationId xmlns:a16="http://schemas.microsoft.com/office/drawing/2014/main" xmlns="" id="{00000000-0008-0000-2B00-00004C000000}"/>
            </a:ext>
          </a:extLst>
        </xdr:cNvPr>
        <xdr:cNvPicPr>
          <a:picLocks noChangeAspect="1"/>
        </xdr:cNvPicPr>
      </xdr:nvPicPr>
      <xdr:blipFill>
        <a:blip xmlns:r="http://schemas.openxmlformats.org/officeDocument/2006/relationships" r:embed="rId8" cstate="print"/>
        <a:stretch>
          <a:fillRect/>
        </a:stretch>
      </xdr:blipFill>
      <xdr:spPr>
        <a:xfrm>
          <a:off x="2952750" y="2600325"/>
          <a:ext cx="767886" cy="666750"/>
        </a:xfrm>
        <a:prstGeom prst="rect">
          <a:avLst/>
        </a:prstGeom>
      </xdr:spPr>
    </xdr:pic>
    <xdr:clientData/>
  </xdr:oneCellAnchor>
  <xdr:oneCellAnchor>
    <xdr:from>
      <xdr:col>1</xdr:col>
      <xdr:colOff>9525</xdr:colOff>
      <xdr:row>4</xdr:row>
      <xdr:rowOff>0</xdr:rowOff>
    </xdr:from>
    <xdr:ext cx="774277" cy="942975"/>
    <xdr:pic>
      <xdr:nvPicPr>
        <xdr:cNvPr id="77" name="76 Imagen" hidden="1">
          <a:extLst>
            <a:ext uri="{FF2B5EF4-FFF2-40B4-BE49-F238E27FC236}">
              <a16:creationId xmlns:a16="http://schemas.microsoft.com/office/drawing/2014/main" xmlns="" id="{00000000-0008-0000-2B00-00004D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1</xdr:col>
      <xdr:colOff>238125</xdr:colOff>
      <xdr:row>4</xdr:row>
      <xdr:rowOff>0</xdr:rowOff>
    </xdr:from>
    <xdr:ext cx="805905" cy="752475"/>
    <xdr:pic>
      <xdr:nvPicPr>
        <xdr:cNvPr id="78" name="77 Imagen" hidden="1">
          <a:extLst>
            <a:ext uri="{FF2B5EF4-FFF2-40B4-BE49-F238E27FC236}">
              <a16:creationId xmlns:a16="http://schemas.microsoft.com/office/drawing/2014/main" xmlns="" id="{00000000-0008-0000-2B00-00004E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9525</xdr:colOff>
      <xdr:row>7</xdr:row>
      <xdr:rowOff>0</xdr:rowOff>
    </xdr:from>
    <xdr:ext cx="774277" cy="942975"/>
    <xdr:pic>
      <xdr:nvPicPr>
        <xdr:cNvPr id="79" name="78 Imagen" hidden="1">
          <a:extLst>
            <a:ext uri="{FF2B5EF4-FFF2-40B4-BE49-F238E27FC236}">
              <a16:creationId xmlns:a16="http://schemas.microsoft.com/office/drawing/2014/main" xmlns="" id="{00000000-0008-0000-2B00-00004F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80" name="79 Imagen" hidden="1">
          <a:extLst>
            <a:ext uri="{FF2B5EF4-FFF2-40B4-BE49-F238E27FC236}">
              <a16:creationId xmlns:a16="http://schemas.microsoft.com/office/drawing/2014/main" xmlns="" id="{00000000-0008-0000-2B00-000050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238125</xdr:colOff>
      <xdr:row>4</xdr:row>
      <xdr:rowOff>0</xdr:rowOff>
    </xdr:from>
    <xdr:ext cx="805905" cy="752475"/>
    <xdr:pic>
      <xdr:nvPicPr>
        <xdr:cNvPr id="81" name="80 Imagen" hidden="1">
          <a:extLst>
            <a:ext uri="{FF2B5EF4-FFF2-40B4-BE49-F238E27FC236}">
              <a16:creationId xmlns:a16="http://schemas.microsoft.com/office/drawing/2014/main" xmlns="" id="{00000000-0008-0000-2B00-000051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76200</xdr:colOff>
      <xdr:row>6</xdr:row>
      <xdr:rowOff>161925</xdr:rowOff>
    </xdr:from>
    <xdr:ext cx="778572" cy="752475"/>
    <xdr:pic>
      <xdr:nvPicPr>
        <xdr:cNvPr id="82" name="81 Imagen" hidden="1">
          <a:extLst>
            <a:ext uri="{FF2B5EF4-FFF2-40B4-BE49-F238E27FC236}">
              <a16:creationId xmlns:a16="http://schemas.microsoft.com/office/drawing/2014/main" xmlns="" id="{00000000-0008-0000-2B00-000052000000}"/>
            </a:ext>
          </a:extLst>
        </xdr:cNvPr>
        <xdr:cNvPicPr>
          <a:picLocks noChangeAspect="1"/>
        </xdr:cNvPicPr>
      </xdr:nvPicPr>
      <xdr:blipFill>
        <a:blip xmlns:r="http://schemas.openxmlformats.org/officeDocument/2006/relationships" r:embed="rId5" cstate="print"/>
        <a:stretch>
          <a:fillRect/>
        </a:stretch>
      </xdr:blipFill>
      <xdr:spPr>
        <a:xfrm>
          <a:off x="3800475" y="2752725"/>
          <a:ext cx="778572" cy="752475"/>
        </a:xfrm>
        <a:prstGeom prst="rect">
          <a:avLst/>
        </a:prstGeom>
      </xdr:spPr>
    </xdr:pic>
    <xdr:clientData/>
  </xdr:oneCellAnchor>
  <xdr:oneCellAnchor>
    <xdr:from>
      <xdr:col>5</xdr:col>
      <xdr:colOff>9525</xdr:colOff>
      <xdr:row>7</xdr:row>
      <xdr:rowOff>0</xdr:rowOff>
    </xdr:from>
    <xdr:ext cx="774277" cy="942975"/>
    <xdr:pic>
      <xdr:nvPicPr>
        <xdr:cNvPr id="83" name="82 Imagen" hidden="1">
          <a:extLst>
            <a:ext uri="{FF2B5EF4-FFF2-40B4-BE49-F238E27FC236}">
              <a16:creationId xmlns:a16="http://schemas.microsoft.com/office/drawing/2014/main" xmlns="" id="{00000000-0008-0000-2B00-000053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84" name="83 Imagen" hidden="1">
          <a:extLst>
            <a:ext uri="{FF2B5EF4-FFF2-40B4-BE49-F238E27FC236}">
              <a16:creationId xmlns:a16="http://schemas.microsoft.com/office/drawing/2014/main" xmlns="" id="{00000000-0008-0000-2B00-000054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238125</xdr:colOff>
      <xdr:row>7</xdr:row>
      <xdr:rowOff>0</xdr:rowOff>
    </xdr:from>
    <xdr:ext cx="805905" cy="752475"/>
    <xdr:pic>
      <xdr:nvPicPr>
        <xdr:cNvPr id="85" name="84 Imagen" hidden="1">
          <a:extLst>
            <a:ext uri="{FF2B5EF4-FFF2-40B4-BE49-F238E27FC236}">
              <a16:creationId xmlns:a16="http://schemas.microsoft.com/office/drawing/2014/main" xmlns="" id="{00000000-0008-0000-2B00-000055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9525</xdr:colOff>
      <xdr:row>4</xdr:row>
      <xdr:rowOff>0</xdr:rowOff>
    </xdr:from>
    <xdr:ext cx="774277" cy="942975"/>
    <xdr:pic>
      <xdr:nvPicPr>
        <xdr:cNvPr id="86" name="85 Imagen" hidden="1">
          <a:extLst>
            <a:ext uri="{FF2B5EF4-FFF2-40B4-BE49-F238E27FC236}">
              <a16:creationId xmlns:a16="http://schemas.microsoft.com/office/drawing/2014/main" xmlns="" id="{00000000-0008-0000-2B00-000056000000}"/>
            </a:ext>
          </a:extLst>
        </xdr:cNvPr>
        <xdr:cNvPicPr>
          <a:picLocks noChangeAspect="1"/>
        </xdr:cNvPicPr>
      </xdr:nvPicPr>
      <xdr:blipFill>
        <a:blip xmlns:r="http://schemas.openxmlformats.org/officeDocument/2006/relationships" r:embed="rId3" cstate="print"/>
        <a:stretch>
          <a:fillRect/>
        </a:stretch>
      </xdr:blipFill>
      <xdr:spPr>
        <a:xfrm>
          <a:off x="647700" y="2190750"/>
          <a:ext cx="774277" cy="942975"/>
        </a:xfrm>
        <a:prstGeom prst="rect">
          <a:avLst/>
        </a:prstGeom>
      </xdr:spPr>
    </xdr:pic>
    <xdr:clientData/>
  </xdr:oneCellAnchor>
  <xdr:oneCellAnchor>
    <xdr:from>
      <xdr:col>1</xdr:col>
      <xdr:colOff>238125</xdr:colOff>
      <xdr:row>4</xdr:row>
      <xdr:rowOff>0</xdr:rowOff>
    </xdr:from>
    <xdr:ext cx="805905" cy="752475"/>
    <xdr:pic>
      <xdr:nvPicPr>
        <xdr:cNvPr id="87" name="86 Imagen" hidden="1">
          <a:extLst>
            <a:ext uri="{FF2B5EF4-FFF2-40B4-BE49-F238E27FC236}">
              <a16:creationId xmlns:a16="http://schemas.microsoft.com/office/drawing/2014/main" xmlns="" id="{00000000-0008-0000-2B00-000057000000}"/>
            </a:ext>
          </a:extLst>
        </xdr:cNvPr>
        <xdr:cNvPicPr>
          <a:picLocks noChangeAspect="1"/>
        </xdr:cNvPicPr>
      </xdr:nvPicPr>
      <xdr:blipFill>
        <a:blip xmlns:r="http://schemas.openxmlformats.org/officeDocument/2006/relationships" r:embed="rId7" cstate="print"/>
        <a:stretch>
          <a:fillRect/>
        </a:stretch>
      </xdr:blipFill>
      <xdr:spPr>
        <a:xfrm>
          <a:off x="876300" y="2190750"/>
          <a:ext cx="805905" cy="752475"/>
        </a:xfrm>
        <a:prstGeom prst="rect">
          <a:avLst/>
        </a:prstGeom>
      </xdr:spPr>
    </xdr:pic>
    <xdr:clientData/>
  </xdr:oneCellAnchor>
  <xdr:oneCellAnchor>
    <xdr:from>
      <xdr:col>5</xdr:col>
      <xdr:colOff>9525</xdr:colOff>
      <xdr:row>7</xdr:row>
      <xdr:rowOff>0</xdr:rowOff>
    </xdr:from>
    <xdr:ext cx="774277" cy="942975"/>
    <xdr:pic>
      <xdr:nvPicPr>
        <xdr:cNvPr id="88" name="87 Imagen" hidden="1">
          <a:extLst>
            <a:ext uri="{FF2B5EF4-FFF2-40B4-BE49-F238E27FC236}">
              <a16:creationId xmlns:a16="http://schemas.microsoft.com/office/drawing/2014/main" xmlns="" id="{00000000-0008-0000-2B00-000058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89" name="88 Imagen" hidden="1">
          <a:extLst>
            <a:ext uri="{FF2B5EF4-FFF2-40B4-BE49-F238E27FC236}">
              <a16:creationId xmlns:a16="http://schemas.microsoft.com/office/drawing/2014/main" xmlns="" id="{00000000-0008-0000-2B00-000059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19050</xdr:colOff>
      <xdr:row>8</xdr:row>
      <xdr:rowOff>1</xdr:rowOff>
    </xdr:from>
    <xdr:ext cx="779826" cy="923924"/>
    <xdr:pic>
      <xdr:nvPicPr>
        <xdr:cNvPr id="90" name="89 Imagen" hidden="1">
          <a:extLst>
            <a:ext uri="{FF2B5EF4-FFF2-40B4-BE49-F238E27FC236}">
              <a16:creationId xmlns:a16="http://schemas.microsoft.com/office/drawing/2014/main" xmlns="" id="{00000000-0008-0000-2B00-00005A000000}"/>
            </a:ext>
          </a:extLst>
        </xdr:cNvPr>
        <xdr:cNvPicPr>
          <a:picLocks noChangeAspect="1"/>
        </xdr:cNvPicPr>
      </xdr:nvPicPr>
      <xdr:blipFill>
        <a:blip xmlns:r="http://schemas.openxmlformats.org/officeDocument/2006/relationships" r:embed="rId4" cstate="print"/>
        <a:stretch>
          <a:fillRect/>
        </a:stretch>
      </xdr:blipFill>
      <xdr:spPr>
        <a:xfrm>
          <a:off x="3743325" y="2990851"/>
          <a:ext cx="779826" cy="923924"/>
        </a:xfrm>
        <a:prstGeom prst="rect">
          <a:avLst/>
        </a:prstGeom>
      </xdr:spPr>
    </xdr:pic>
    <xdr:clientData/>
  </xdr:oneCellAnchor>
  <xdr:oneCellAnchor>
    <xdr:from>
      <xdr:col>4</xdr:col>
      <xdr:colOff>238125</xdr:colOff>
      <xdr:row>11</xdr:row>
      <xdr:rowOff>0</xdr:rowOff>
    </xdr:from>
    <xdr:ext cx="805905" cy="752475"/>
    <xdr:pic>
      <xdr:nvPicPr>
        <xdr:cNvPr id="91" name="90 Imagen" hidden="1">
          <a:extLst>
            <a:ext uri="{FF2B5EF4-FFF2-40B4-BE49-F238E27FC236}">
              <a16:creationId xmlns:a16="http://schemas.microsoft.com/office/drawing/2014/main" xmlns="" id="{00000000-0008-0000-2B00-00005B000000}"/>
            </a:ext>
          </a:extLst>
        </xdr:cNvPr>
        <xdr:cNvPicPr>
          <a:picLocks noChangeAspect="1"/>
        </xdr:cNvPicPr>
      </xdr:nvPicPr>
      <xdr:blipFill>
        <a:blip xmlns:r="http://schemas.openxmlformats.org/officeDocument/2006/relationships" r:embed="rId7" cstate="print"/>
        <a:stretch>
          <a:fillRect/>
        </a:stretch>
      </xdr:blipFill>
      <xdr:spPr>
        <a:xfrm>
          <a:off x="3190875" y="3590925"/>
          <a:ext cx="805905" cy="752475"/>
        </a:xfrm>
        <a:prstGeom prst="rect">
          <a:avLst/>
        </a:prstGeom>
      </xdr:spPr>
    </xdr:pic>
    <xdr:clientData/>
  </xdr:oneCellAnchor>
  <xdr:oneCellAnchor>
    <xdr:from>
      <xdr:col>4</xdr:col>
      <xdr:colOff>0</xdr:colOff>
      <xdr:row>11</xdr:row>
      <xdr:rowOff>0</xdr:rowOff>
    </xdr:from>
    <xdr:ext cx="767886" cy="666750"/>
    <xdr:pic>
      <xdr:nvPicPr>
        <xdr:cNvPr id="92" name="91 Imagen" hidden="1">
          <a:extLst>
            <a:ext uri="{FF2B5EF4-FFF2-40B4-BE49-F238E27FC236}">
              <a16:creationId xmlns:a16="http://schemas.microsoft.com/office/drawing/2014/main" xmlns="" id="{00000000-0008-0000-2B00-00005C000000}"/>
            </a:ext>
          </a:extLst>
        </xdr:cNvPr>
        <xdr:cNvPicPr>
          <a:picLocks noChangeAspect="1"/>
        </xdr:cNvPicPr>
      </xdr:nvPicPr>
      <xdr:blipFill>
        <a:blip xmlns:r="http://schemas.openxmlformats.org/officeDocument/2006/relationships" r:embed="rId8" cstate="print"/>
        <a:stretch>
          <a:fillRect/>
        </a:stretch>
      </xdr:blipFill>
      <xdr:spPr>
        <a:xfrm>
          <a:off x="2952750" y="3600450"/>
          <a:ext cx="767886" cy="666750"/>
        </a:xfrm>
        <a:prstGeom prst="rect">
          <a:avLst/>
        </a:prstGeom>
      </xdr:spPr>
    </xdr:pic>
    <xdr:clientData/>
  </xdr:oneCellAnchor>
  <xdr:oneCellAnchor>
    <xdr:from>
      <xdr:col>1</xdr:col>
      <xdr:colOff>76200</xdr:colOff>
      <xdr:row>9</xdr:row>
      <xdr:rowOff>0</xdr:rowOff>
    </xdr:from>
    <xdr:ext cx="778572" cy="752475"/>
    <xdr:pic>
      <xdr:nvPicPr>
        <xdr:cNvPr id="93" name="92 Imagen" hidden="1">
          <a:extLst>
            <a:ext uri="{FF2B5EF4-FFF2-40B4-BE49-F238E27FC236}">
              <a16:creationId xmlns:a16="http://schemas.microsoft.com/office/drawing/2014/main" xmlns="" id="{00000000-0008-0000-2B00-00005D000000}"/>
            </a:ext>
          </a:extLst>
        </xdr:cNvPr>
        <xdr:cNvPicPr>
          <a:picLocks noChangeAspect="1"/>
        </xdr:cNvPicPr>
      </xdr:nvPicPr>
      <xdr:blipFill>
        <a:blip xmlns:r="http://schemas.openxmlformats.org/officeDocument/2006/relationships" r:embed="rId5" cstate="print"/>
        <a:stretch>
          <a:fillRect/>
        </a:stretch>
      </xdr:blipFill>
      <xdr:spPr>
        <a:xfrm>
          <a:off x="714375" y="3190875"/>
          <a:ext cx="778572" cy="752475"/>
        </a:xfrm>
        <a:prstGeom prst="rect">
          <a:avLst/>
        </a:prstGeom>
      </xdr:spPr>
    </xdr:pic>
    <xdr:clientData/>
  </xdr:oneCellAnchor>
  <xdr:oneCellAnchor>
    <xdr:from>
      <xdr:col>3</xdr:col>
      <xdr:colOff>142876</xdr:colOff>
      <xdr:row>9</xdr:row>
      <xdr:rowOff>0</xdr:rowOff>
    </xdr:from>
    <xdr:ext cx="877302" cy="714375"/>
    <xdr:pic>
      <xdr:nvPicPr>
        <xdr:cNvPr id="94" name="93 Imagen" hidden="1">
          <a:extLst>
            <a:ext uri="{FF2B5EF4-FFF2-40B4-BE49-F238E27FC236}">
              <a16:creationId xmlns:a16="http://schemas.microsoft.com/office/drawing/2014/main" xmlns="" id="{00000000-0008-0000-2B00-00005E000000}"/>
            </a:ext>
          </a:extLst>
        </xdr:cNvPr>
        <xdr:cNvPicPr>
          <a:picLocks noChangeAspect="1"/>
        </xdr:cNvPicPr>
      </xdr:nvPicPr>
      <xdr:blipFill>
        <a:blip xmlns:r="http://schemas.openxmlformats.org/officeDocument/2006/relationships" r:embed="rId6" cstate="print"/>
        <a:stretch>
          <a:fillRect/>
        </a:stretch>
      </xdr:blipFill>
      <xdr:spPr>
        <a:xfrm>
          <a:off x="2324101" y="3190875"/>
          <a:ext cx="877302" cy="714375"/>
        </a:xfrm>
        <a:prstGeom prst="rect">
          <a:avLst/>
        </a:prstGeom>
      </xdr:spPr>
    </xdr:pic>
    <xdr:clientData/>
  </xdr:oneCellAnchor>
  <xdr:oneCellAnchor>
    <xdr:from>
      <xdr:col>1</xdr:col>
      <xdr:colOff>9525</xdr:colOff>
      <xdr:row>9</xdr:row>
      <xdr:rowOff>0</xdr:rowOff>
    </xdr:from>
    <xdr:ext cx="774277" cy="942975"/>
    <xdr:pic>
      <xdr:nvPicPr>
        <xdr:cNvPr id="95" name="94 Imagen" hidden="1">
          <a:extLst>
            <a:ext uri="{FF2B5EF4-FFF2-40B4-BE49-F238E27FC236}">
              <a16:creationId xmlns:a16="http://schemas.microsoft.com/office/drawing/2014/main" xmlns="" id="{00000000-0008-0000-2B00-00005F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1</xdr:col>
      <xdr:colOff>238125</xdr:colOff>
      <xdr:row>9</xdr:row>
      <xdr:rowOff>0</xdr:rowOff>
    </xdr:from>
    <xdr:ext cx="805905" cy="752475"/>
    <xdr:pic>
      <xdr:nvPicPr>
        <xdr:cNvPr id="96" name="95 Imagen" hidden="1">
          <a:extLst>
            <a:ext uri="{FF2B5EF4-FFF2-40B4-BE49-F238E27FC236}">
              <a16:creationId xmlns:a16="http://schemas.microsoft.com/office/drawing/2014/main" xmlns="" id="{00000000-0008-0000-2B00-000060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9525</xdr:colOff>
      <xdr:row>7</xdr:row>
      <xdr:rowOff>0</xdr:rowOff>
    </xdr:from>
    <xdr:ext cx="774277" cy="942975"/>
    <xdr:pic>
      <xdr:nvPicPr>
        <xdr:cNvPr id="97" name="96 Imagen" hidden="1">
          <a:extLst>
            <a:ext uri="{FF2B5EF4-FFF2-40B4-BE49-F238E27FC236}">
              <a16:creationId xmlns:a16="http://schemas.microsoft.com/office/drawing/2014/main" xmlns="" id="{00000000-0008-0000-2B00-000061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98" name="97 Imagen" hidden="1">
          <a:extLst>
            <a:ext uri="{FF2B5EF4-FFF2-40B4-BE49-F238E27FC236}">
              <a16:creationId xmlns:a16="http://schemas.microsoft.com/office/drawing/2014/main" xmlns="" id="{00000000-0008-0000-2B00-000062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238125</xdr:colOff>
      <xdr:row>9</xdr:row>
      <xdr:rowOff>0</xdr:rowOff>
    </xdr:from>
    <xdr:ext cx="805905" cy="752475"/>
    <xdr:pic>
      <xdr:nvPicPr>
        <xdr:cNvPr id="99" name="98 Imagen" hidden="1">
          <a:extLst>
            <a:ext uri="{FF2B5EF4-FFF2-40B4-BE49-F238E27FC236}">
              <a16:creationId xmlns:a16="http://schemas.microsoft.com/office/drawing/2014/main" xmlns="" id="{00000000-0008-0000-2B00-000063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76200</xdr:colOff>
      <xdr:row>7</xdr:row>
      <xdr:rowOff>0</xdr:rowOff>
    </xdr:from>
    <xdr:ext cx="778572" cy="752475"/>
    <xdr:pic>
      <xdr:nvPicPr>
        <xdr:cNvPr id="100" name="99 Imagen" hidden="1">
          <a:extLst>
            <a:ext uri="{FF2B5EF4-FFF2-40B4-BE49-F238E27FC236}">
              <a16:creationId xmlns:a16="http://schemas.microsoft.com/office/drawing/2014/main" xmlns="" id="{00000000-0008-0000-2B00-000064000000}"/>
            </a:ext>
          </a:extLst>
        </xdr:cNvPr>
        <xdr:cNvPicPr>
          <a:picLocks noChangeAspect="1"/>
        </xdr:cNvPicPr>
      </xdr:nvPicPr>
      <xdr:blipFill>
        <a:blip xmlns:r="http://schemas.openxmlformats.org/officeDocument/2006/relationships" r:embed="rId5" cstate="print"/>
        <a:stretch>
          <a:fillRect/>
        </a:stretch>
      </xdr:blipFill>
      <xdr:spPr>
        <a:xfrm>
          <a:off x="3800475" y="2790825"/>
          <a:ext cx="778572" cy="752475"/>
        </a:xfrm>
        <a:prstGeom prst="rect">
          <a:avLst/>
        </a:prstGeom>
      </xdr:spPr>
    </xdr:pic>
    <xdr:clientData/>
  </xdr:oneCellAnchor>
  <xdr:oneCellAnchor>
    <xdr:from>
      <xdr:col>5</xdr:col>
      <xdr:colOff>9525</xdr:colOff>
      <xdr:row>7</xdr:row>
      <xdr:rowOff>0</xdr:rowOff>
    </xdr:from>
    <xdr:ext cx="774277" cy="942975"/>
    <xdr:pic>
      <xdr:nvPicPr>
        <xdr:cNvPr id="101" name="100 Imagen" hidden="1">
          <a:extLst>
            <a:ext uri="{FF2B5EF4-FFF2-40B4-BE49-F238E27FC236}">
              <a16:creationId xmlns:a16="http://schemas.microsoft.com/office/drawing/2014/main" xmlns="" id="{00000000-0008-0000-2B00-000065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102" name="101 Imagen" hidden="1">
          <a:extLst>
            <a:ext uri="{FF2B5EF4-FFF2-40B4-BE49-F238E27FC236}">
              <a16:creationId xmlns:a16="http://schemas.microsoft.com/office/drawing/2014/main" xmlns="" id="{00000000-0008-0000-2B00-000066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5</xdr:col>
      <xdr:colOff>238125</xdr:colOff>
      <xdr:row>7</xdr:row>
      <xdr:rowOff>0</xdr:rowOff>
    </xdr:from>
    <xdr:ext cx="805905" cy="752475"/>
    <xdr:pic>
      <xdr:nvPicPr>
        <xdr:cNvPr id="103" name="102 Imagen" hidden="1">
          <a:extLst>
            <a:ext uri="{FF2B5EF4-FFF2-40B4-BE49-F238E27FC236}">
              <a16:creationId xmlns:a16="http://schemas.microsoft.com/office/drawing/2014/main" xmlns="" id="{00000000-0008-0000-2B00-000067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oneCellAnchor>
    <xdr:from>
      <xdr:col>1</xdr:col>
      <xdr:colOff>9525</xdr:colOff>
      <xdr:row>9</xdr:row>
      <xdr:rowOff>0</xdr:rowOff>
    </xdr:from>
    <xdr:ext cx="774277" cy="942975"/>
    <xdr:pic>
      <xdr:nvPicPr>
        <xdr:cNvPr id="104" name="103 Imagen" hidden="1">
          <a:extLst>
            <a:ext uri="{FF2B5EF4-FFF2-40B4-BE49-F238E27FC236}">
              <a16:creationId xmlns:a16="http://schemas.microsoft.com/office/drawing/2014/main" xmlns="" id="{00000000-0008-0000-2B00-000068000000}"/>
            </a:ext>
          </a:extLst>
        </xdr:cNvPr>
        <xdr:cNvPicPr>
          <a:picLocks noChangeAspect="1"/>
        </xdr:cNvPicPr>
      </xdr:nvPicPr>
      <xdr:blipFill>
        <a:blip xmlns:r="http://schemas.openxmlformats.org/officeDocument/2006/relationships" r:embed="rId3" cstate="print"/>
        <a:stretch>
          <a:fillRect/>
        </a:stretch>
      </xdr:blipFill>
      <xdr:spPr>
        <a:xfrm>
          <a:off x="647700" y="3190875"/>
          <a:ext cx="774277" cy="942975"/>
        </a:xfrm>
        <a:prstGeom prst="rect">
          <a:avLst/>
        </a:prstGeom>
      </xdr:spPr>
    </xdr:pic>
    <xdr:clientData/>
  </xdr:oneCellAnchor>
  <xdr:oneCellAnchor>
    <xdr:from>
      <xdr:col>1</xdr:col>
      <xdr:colOff>238125</xdr:colOff>
      <xdr:row>9</xdr:row>
      <xdr:rowOff>0</xdr:rowOff>
    </xdr:from>
    <xdr:ext cx="805905" cy="752475"/>
    <xdr:pic>
      <xdr:nvPicPr>
        <xdr:cNvPr id="105" name="104 Imagen" hidden="1">
          <a:extLst>
            <a:ext uri="{FF2B5EF4-FFF2-40B4-BE49-F238E27FC236}">
              <a16:creationId xmlns:a16="http://schemas.microsoft.com/office/drawing/2014/main" xmlns="" id="{00000000-0008-0000-2B00-000069000000}"/>
            </a:ext>
          </a:extLst>
        </xdr:cNvPr>
        <xdr:cNvPicPr>
          <a:picLocks noChangeAspect="1"/>
        </xdr:cNvPicPr>
      </xdr:nvPicPr>
      <xdr:blipFill>
        <a:blip xmlns:r="http://schemas.openxmlformats.org/officeDocument/2006/relationships" r:embed="rId7" cstate="print"/>
        <a:stretch>
          <a:fillRect/>
        </a:stretch>
      </xdr:blipFill>
      <xdr:spPr>
        <a:xfrm>
          <a:off x="876300" y="3190875"/>
          <a:ext cx="805905" cy="752475"/>
        </a:xfrm>
        <a:prstGeom prst="rect">
          <a:avLst/>
        </a:prstGeom>
      </xdr:spPr>
    </xdr:pic>
    <xdr:clientData/>
  </xdr:oneCellAnchor>
  <xdr:oneCellAnchor>
    <xdr:from>
      <xdr:col>5</xdr:col>
      <xdr:colOff>9525</xdr:colOff>
      <xdr:row>7</xdr:row>
      <xdr:rowOff>0</xdr:rowOff>
    </xdr:from>
    <xdr:ext cx="774277" cy="942975"/>
    <xdr:pic>
      <xdr:nvPicPr>
        <xdr:cNvPr id="106" name="105 Imagen" hidden="1">
          <a:extLst>
            <a:ext uri="{FF2B5EF4-FFF2-40B4-BE49-F238E27FC236}">
              <a16:creationId xmlns:a16="http://schemas.microsoft.com/office/drawing/2014/main" xmlns="" id="{00000000-0008-0000-2B00-00006A000000}"/>
            </a:ext>
          </a:extLst>
        </xdr:cNvPr>
        <xdr:cNvPicPr>
          <a:picLocks noChangeAspect="1"/>
        </xdr:cNvPicPr>
      </xdr:nvPicPr>
      <xdr:blipFill>
        <a:blip xmlns:r="http://schemas.openxmlformats.org/officeDocument/2006/relationships" r:embed="rId3" cstate="print"/>
        <a:stretch>
          <a:fillRect/>
        </a:stretch>
      </xdr:blipFill>
      <xdr:spPr>
        <a:xfrm>
          <a:off x="3733800" y="2790825"/>
          <a:ext cx="774277" cy="942975"/>
        </a:xfrm>
        <a:prstGeom prst="rect">
          <a:avLst/>
        </a:prstGeom>
      </xdr:spPr>
    </xdr:pic>
    <xdr:clientData/>
  </xdr:oneCellAnchor>
  <xdr:oneCellAnchor>
    <xdr:from>
      <xdr:col>5</xdr:col>
      <xdr:colOff>238125</xdr:colOff>
      <xdr:row>7</xdr:row>
      <xdr:rowOff>0</xdr:rowOff>
    </xdr:from>
    <xdr:ext cx="805905" cy="752475"/>
    <xdr:pic>
      <xdr:nvPicPr>
        <xdr:cNvPr id="107" name="106 Imagen" hidden="1">
          <a:extLst>
            <a:ext uri="{FF2B5EF4-FFF2-40B4-BE49-F238E27FC236}">
              <a16:creationId xmlns:a16="http://schemas.microsoft.com/office/drawing/2014/main" xmlns="" id="{00000000-0008-0000-2B00-00006B000000}"/>
            </a:ext>
          </a:extLst>
        </xdr:cNvPr>
        <xdr:cNvPicPr>
          <a:picLocks noChangeAspect="1"/>
        </xdr:cNvPicPr>
      </xdr:nvPicPr>
      <xdr:blipFill>
        <a:blip xmlns:r="http://schemas.openxmlformats.org/officeDocument/2006/relationships" r:embed="rId7" cstate="print"/>
        <a:stretch>
          <a:fillRect/>
        </a:stretch>
      </xdr:blipFill>
      <xdr:spPr>
        <a:xfrm>
          <a:off x="3962400" y="2790825"/>
          <a:ext cx="805905" cy="752475"/>
        </a:xfrm>
        <a:prstGeom prst="rect">
          <a:avLst/>
        </a:prstGeom>
      </xdr:spPr>
    </xdr:pic>
    <xdr:clientData/>
  </xdr:oneCellAnchor>
  <xdr:twoCellAnchor editAs="oneCell">
    <xdr:from>
      <xdr:col>0</xdr:col>
      <xdr:colOff>171450</xdr:colOff>
      <xdr:row>3</xdr:row>
      <xdr:rowOff>175902</xdr:rowOff>
    </xdr:from>
    <xdr:to>
      <xdr:col>3</xdr:col>
      <xdr:colOff>552450</xdr:colOff>
      <xdr:row>22</xdr:row>
      <xdr:rowOff>110237</xdr:rowOff>
    </xdr:to>
    <xdr:pic>
      <xdr:nvPicPr>
        <xdr:cNvPr id="109" name="108 Imagen">
          <a:extLst>
            <a:ext uri="{FF2B5EF4-FFF2-40B4-BE49-F238E27FC236}">
              <a16:creationId xmlns:a16="http://schemas.microsoft.com/office/drawing/2014/main" xmlns="" id="{00000000-0008-0000-2B00-00006D000000}"/>
            </a:ext>
          </a:extLst>
        </xdr:cNvPr>
        <xdr:cNvPicPr>
          <a:picLocks noChangeAspect="1"/>
        </xdr:cNvPicPr>
      </xdr:nvPicPr>
      <xdr:blipFill>
        <a:blip xmlns:r="http://schemas.openxmlformats.org/officeDocument/2006/relationships" r:embed="rId9" cstate="print"/>
        <a:stretch>
          <a:fillRect/>
        </a:stretch>
      </xdr:blipFill>
      <xdr:spPr>
        <a:xfrm>
          <a:off x="171450" y="1642752"/>
          <a:ext cx="2724150" cy="4277735"/>
        </a:xfrm>
        <a:prstGeom prst="rect">
          <a:avLst/>
        </a:prstGeom>
      </xdr:spPr>
    </xdr:pic>
    <xdr:clientData/>
  </xdr:twoCellAnchor>
  <xdr:twoCellAnchor editAs="oneCell">
    <xdr:from>
      <xdr:col>4</xdr:col>
      <xdr:colOff>209550</xdr:colOff>
      <xdr:row>3</xdr:row>
      <xdr:rowOff>155269</xdr:rowOff>
    </xdr:from>
    <xdr:to>
      <xdr:col>7</xdr:col>
      <xdr:colOff>545447</xdr:colOff>
      <xdr:row>22</xdr:row>
      <xdr:rowOff>150664</xdr:rowOff>
    </xdr:to>
    <xdr:pic>
      <xdr:nvPicPr>
        <xdr:cNvPr id="117" name="116 Imagen">
          <a:extLst>
            <a:ext uri="{FF2B5EF4-FFF2-40B4-BE49-F238E27FC236}">
              <a16:creationId xmlns:a16="http://schemas.microsoft.com/office/drawing/2014/main" xmlns="" id="{00000000-0008-0000-2B00-000075000000}"/>
            </a:ext>
          </a:extLst>
        </xdr:cNvPr>
        <xdr:cNvPicPr>
          <a:picLocks noChangeAspect="1"/>
        </xdr:cNvPicPr>
      </xdr:nvPicPr>
      <xdr:blipFill>
        <a:blip xmlns:r="http://schemas.openxmlformats.org/officeDocument/2006/relationships" r:embed="rId10" cstate="print"/>
        <a:stretch>
          <a:fillRect/>
        </a:stretch>
      </xdr:blipFill>
      <xdr:spPr>
        <a:xfrm>
          <a:off x="3333750" y="1622119"/>
          <a:ext cx="2679047" cy="4338795"/>
        </a:xfrm>
        <a:prstGeom prst="rect">
          <a:avLst/>
        </a:prstGeom>
      </xdr:spPr>
    </xdr:pic>
    <xdr:clientData/>
  </xdr:twoCellAnchor>
  <xdr:twoCellAnchor editAs="oneCell">
    <xdr:from>
      <xdr:col>8</xdr:col>
      <xdr:colOff>313068</xdr:colOff>
      <xdr:row>3</xdr:row>
      <xdr:rowOff>179523</xdr:rowOff>
    </xdr:from>
    <xdr:to>
      <xdr:col>11</xdr:col>
      <xdr:colOff>521509</xdr:colOff>
      <xdr:row>23</xdr:row>
      <xdr:rowOff>69462</xdr:rowOff>
    </xdr:to>
    <xdr:pic>
      <xdr:nvPicPr>
        <xdr:cNvPr id="118" name="117 Imagen">
          <a:extLst>
            <a:ext uri="{FF2B5EF4-FFF2-40B4-BE49-F238E27FC236}">
              <a16:creationId xmlns:a16="http://schemas.microsoft.com/office/drawing/2014/main" xmlns="" id="{00000000-0008-0000-2B00-000076000000}"/>
            </a:ext>
          </a:extLst>
        </xdr:cNvPr>
        <xdr:cNvPicPr>
          <a:picLocks noChangeAspect="1"/>
        </xdr:cNvPicPr>
      </xdr:nvPicPr>
      <xdr:blipFill>
        <a:blip xmlns:r="http://schemas.openxmlformats.org/officeDocument/2006/relationships" r:embed="rId11" cstate="print"/>
        <a:stretch>
          <a:fillRect/>
        </a:stretch>
      </xdr:blipFill>
      <xdr:spPr>
        <a:xfrm>
          <a:off x="6561468" y="1646373"/>
          <a:ext cx="2551591" cy="4461939"/>
        </a:xfrm>
        <a:prstGeom prst="rect">
          <a:avLst/>
        </a:prstGeom>
      </xdr:spPr>
    </xdr:pic>
    <xdr:clientData/>
  </xdr:twoCellAnchor>
  <xdr:oneCellAnchor>
    <xdr:from>
      <xdr:col>15</xdr:col>
      <xdr:colOff>438151</xdr:colOff>
      <xdr:row>34</xdr:row>
      <xdr:rowOff>124652</xdr:rowOff>
    </xdr:from>
    <xdr:ext cx="2857500" cy="1494288"/>
    <xdr:pic>
      <xdr:nvPicPr>
        <xdr:cNvPr id="121" name="120 Imagen">
          <a:extLst>
            <a:ext uri="{FF2B5EF4-FFF2-40B4-BE49-F238E27FC236}">
              <a16:creationId xmlns:a16="http://schemas.microsoft.com/office/drawing/2014/main" xmlns="" id="{00000000-0008-0000-2B00-000079000000}"/>
            </a:ext>
          </a:extLst>
        </xdr:cNvPr>
        <xdr:cNvPicPr>
          <a:picLocks noChangeAspect="1"/>
        </xdr:cNvPicPr>
      </xdr:nvPicPr>
      <xdr:blipFill>
        <a:blip xmlns:r="http://schemas.openxmlformats.org/officeDocument/2006/relationships" r:embed="rId12" cstate="print"/>
        <a:stretch>
          <a:fillRect/>
        </a:stretch>
      </xdr:blipFill>
      <xdr:spPr>
        <a:xfrm>
          <a:off x="12153901" y="8678102"/>
          <a:ext cx="2857500" cy="1494288"/>
        </a:xfrm>
        <a:prstGeom prst="rect">
          <a:avLst/>
        </a:prstGeom>
      </xdr:spPr>
    </xdr:pic>
    <xdr:clientData/>
  </xdr:oneCellAnchor>
  <xdr:twoCellAnchor editAs="oneCell">
    <xdr:from>
      <xdr:col>6</xdr:col>
      <xdr:colOff>169662</xdr:colOff>
      <xdr:row>31</xdr:row>
      <xdr:rowOff>48139</xdr:rowOff>
    </xdr:from>
    <xdr:to>
      <xdr:col>11</xdr:col>
      <xdr:colOff>533400</xdr:colOff>
      <xdr:row>41</xdr:row>
      <xdr:rowOff>186439</xdr:rowOff>
    </xdr:to>
    <xdr:pic>
      <xdr:nvPicPr>
        <xdr:cNvPr id="114" name="113 Imagen">
          <a:extLst>
            <a:ext uri="{FF2B5EF4-FFF2-40B4-BE49-F238E27FC236}">
              <a16:creationId xmlns:a16="http://schemas.microsoft.com/office/drawing/2014/main" xmlns="" id="{00000000-0008-0000-2B00-000072000000}"/>
            </a:ext>
          </a:extLst>
        </xdr:cNvPr>
        <xdr:cNvPicPr>
          <a:picLocks noChangeAspect="1"/>
        </xdr:cNvPicPr>
      </xdr:nvPicPr>
      <xdr:blipFill>
        <a:blip xmlns:r="http://schemas.openxmlformats.org/officeDocument/2006/relationships" r:embed="rId13" cstate="print"/>
        <a:stretch>
          <a:fillRect/>
        </a:stretch>
      </xdr:blipFill>
      <xdr:spPr>
        <a:xfrm>
          <a:off x="4855962" y="7915789"/>
          <a:ext cx="4268988" cy="2386200"/>
        </a:xfrm>
        <a:prstGeom prst="rect">
          <a:avLst/>
        </a:prstGeom>
      </xdr:spPr>
    </xdr:pic>
    <xdr:clientData/>
  </xdr:twoCellAnchor>
  <xdr:twoCellAnchor editAs="oneCell">
    <xdr:from>
      <xdr:col>0</xdr:col>
      <xdr:colOff>285750</xdr:colOff>
      <xdr:row>30</xdr:row>
      <xdr:rowOff>182228</xdr:rowOff>
    </xdr:from>
    <xdr:to>
      <xdr:col>5</xdr:col>
      <xdr:colOff>535214</xdr:colOff>
      <xdr:row>41</xdr:row>
      <xdr:rowOff>167532</xdr:rowOff>
    </xdr:to>
    <xdr:pic>
      <xdr:nvPicPr>
        <xdr:cNvPr id="115" name="114 Imagen">
          <a:extLst>
            <a:ext uri="{FF2B5EF4-FFF2-40B4-BE49-F238E27FC236}">
              <a16:creationId xmlns:a16="http://schemas.microsoft.com/office/drawing/2014/main" xmlns="" id="{00000000-0008-0000-2B00-000073000000}"/>
            </a:ext>
          </a:extLst>
        </xdr:cNvPr>
        <xdr:cNvPicPr>
          <a:picLocks noChangeAspect="1"/>
        </xdr:cNvPicPr>
      </xdr:nvPicPr>
      <xdr:blipFill>
        <a:blip xmlns:r="http://schemas.openxmlformats.org/officeDocument/2006/relationships" r:embed="rId14" cstate="print"/>
        <a:stretch>
          <a:fillRect/>
        </a:stretch>
      </xdr:blipFill>
      <xdr:spPr>
        <a:xfrm>
          <a:off x="285750" y="7821278"/>
          <a:ext cx="4154714" cy="246180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oneCellAnchor>
    <xdr:from>
      <xdr:col>7</xdr:col>
      <xdr:colOff>28575</xdr:colOff>
      <xdr:row>11</xdr:row>
      <xdr:rowOff>0</xdr:rowOff>
    </xdr:from>
    <xdr:ext cx="776506" cy="1057275"/>
    <xdr:pic>
      <xdr:nvPicPr>
        <xdr:cNvPr id="3" name="2 Imagen" hidden="1">
          <a:extLst>
            <a:ext uri="{FF2B5EF4-FFF2-40B4-BE49-F238E27FC236}">
              <a16:creationId xmlns:a16="http://schemas.microsoft.com/office/drawing/2014/main" xmlns="" id="{00000000-0008-0000-2C00-000003000000}"/>
            </a:ext>
          </a:extLst>
        </xdr:cNvPr>
        <xdr:cNvPicPr>
          <a:picLocks noChangeAspect="1"/>
        </xdr:cNvPicPr>
      </xdr:nvPicPr>
      <xdr:blipFill>
        <a:blip xmlns:r="http://schemas.openxmlformats.org/officeDocument/2006/relationships" r:embed="rId1" cstate="print"/>
        <a:stretch>
          <a:fillRect/>
        </a:stretch>
      </xdr:blipFill>
      <xdr:spPr>
        <a:xfrm>
          <a:off x="7800975" y="2667000"/>
          <a:ext cx="776506" cy="1057275"/>
        </a:xfrm>
        <a:prstGeom prst="rect">
          <a:avLst/>
        </a:prstGeom>
      </xdr:spPr>
    </xdr:pic>
    <xdr:clientData/>
  </xdr:oneCellAnchor>
  <xdr:oneCellAnchor>
    <xdr:from>
      <xdr:col>2</xdr:col>
      <xdr:colOff>9525</xdr:colOff>
      <xdr:row>12</xdr:row>
      <xdr:rowOff>0</xdr:rowOff>
    </xdr:from>
    <xdr:ext cx="774277" cy="942975"/>
    <xdr:pic>
      <xdr:nvPicPr>
        <xdr:cNvPr id="4" name="3 Imagen" hidden="1">
          <a:extLst>
            <a:ext uri="{FF2B5EF4-FFF2-40B4-BE49-F238E27FC236}">
              <a16:creationId xmlns:a16="http://schemas.microsoft.com/office/drawing/2014/main" xmlns="" id="{00000000-0008-0000-2C00-000004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19050</xdr:colOff>
      <xdr:row>19</xdr:row>
      <xdr:rowOff>0</xdr:rowOff>
    </xdr:from>
    <xdr:ext cx="779826" cy="923924"/>
    <xdr:pic>
      <xdr:nvPicPr>
        <xdr:cNvPr id="5" name="4 Imagen" hidden="1">
          <a:extLst>
            <a:ext uri="{FF2B5EF4-FFF2-40B4-BE49-F238E27FC236}">
              <a16:creationId xmlns:a16="http://schemas.microsoft.com/office/drawing/2014/main" xmlns="" id="{00000000-0008-0000-2C00-000005000000}"/>
            </a:ext>
          </a:extLst>
        </xdr:cNvPr>
        <xdr:cNvPicPr>
          <a:picLocks noChangeAspect="1"/>
        </xdr:cNvPicPr>
      </xdr:nvPicPr>
      <xdr:blipFill>
        <a:blip xmlns:r="http://schemas.openxmlformats.org/officeDocument/2006/relationships" r:embed="rId3" cstate="print"/>
        <a:stretch>
          <a:fillRect/>
        </a:stretch>
      </xdr:blipFill>
      <xdr:spPr>
        <a:xfrm>
          <a:off x="11029950" y="1524000"/>
          <a:ext cx="779826" cy="923924"/>
        </a:xfrm>
        <a:prstGeom prst="rect">
          <a:avLst/>
        </a:prstGeom>
      </xdr:spPr>
    </xdr:pic>
    <xdr:clientData/>
  </xdr:oneCellAnchor>
  <xdr:oneCellAnchor>
    <xdr:from>
      <xdr:col>2</xdr:col>
      <xdr:colOff>76200</xdr:colOff>
      <xdr:row>12</xdr:row>
      <xdr:rowOff>0</xdr:rowOff>
    </xdr:from>
    <xdr:ext cx="778572" cy="752475"/>
    <xdr:pic>
      <xdr:nvPicPr>
        <xdr:cNvPr id="6" name="5 Imagen" hidden="1">
          <a:extLst>
            <a:ext uri="{FF2B5EF4-FFF2-40B4-BE49-F238E27FC236}">
              <a16:creationId xmlns:a16="http://schemas.microsoft.com/office/drawing/2014/main" xmlns="" id="{00000000-0008-0000-2C00-000006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5</xdr:col>
      <xdr:colOff>142876</xdr:colOff>
      <xdr:row>42</xdr:row>
      <xdr:rowOff>0</xdr:rowOff>
    </xdr:from>
    <xdr:ext cx="877302" cy="714375"/>
    <xdr:pic>
      <xdr:nvPicPr>
        <xdr:cNvPr id="7" name="6 Imagen" hidden="1">
          <a:extLst>
            <a:ext uri="{FF2B5EF4-FFF2-40B4-BE49-F238E27FC236}">
              <a16:creationId xmlns:a16="http://schemas.microsoft.com/office/drawing/2014/main" xmlns="" id="{00000000-0008-0000-2C00-000007000000}"/>
            </a:ext>
          </a:extLst>
        </xdr:cNvPr>
        <xdr:cNvPicPr>
          <a:picLocks noChangeAspect="1"/>
        </xdr:cNvPicPr>
      </xdr:nvPicPr>
      <xdr:blipFill>
        <a:blip xmlns:r="http://schemas.openxmlformats.org/officeDocument/2006/relationships" r:embed="rId5" cstate="print"/>
        <a:stretch>
          <a:fillRect/>
        </a:stretch>
      </xdr:blipFill>
      <xdr:spPr>
        <a:xfrm>
          <a:off x="3381376" y="9067800"/>
          <a:ext cx="877302" cy="714375"/>
        </a:xfrm>
        <a:prstGeom prst="rect">
          <a:avLst/>
        </a:prstGeom>
      </xdr:spPr>
    </xdr:pic>
    <xdr:clientData/>
  </xdr:oneCellAnchor>
  <xdr:oneCellAnchor>
    <xdr:from>
      <xdr:col>2</xdr:col>
      <xdr:colOff>238125</xdr:colOff>
      <xdr:row>12</xdr:row>
      <xdr:rowOff>0</xdr:rowOff>
    </xdr:from>
    <xdr:ext cx="805905" cy="752475"/>
    <xdr:pic>
      <xdr:nvPicPr>
        <xdr:cNvPr id="8" name="7 Imagen" hidden="1">
          <a:extLst>
            <a:ext uri="{FF2B5EF4-FFF2-40B4-BE49-F238E27FC236}">
              <a16:creationId xmlns:a16="http://schemas.microsoft.com/office/drawing/2014/main" xmlns="" id="{00000000-0008-0000-2C00-000008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0</xdr:colOff>
      <xdr:row>42</xdr:row>
      <xdr:rowOff>0</xdr:rowOff>
    </xdr:from>
    <xdr:ext cx="767886" cy="666750"/>
    <xdr:pic>
      <xdr:nvPicPr>
        <xdr:cNvPr id="9" name="8 Imagen" hidden="1">
          <a:extLst>
            <a:ext uri="{FF2B5EF4-FFF2-40B4-BE49-F238E27FC236}">
              <a16:creationId xmlns:a16="http://schemas.microsoft.com/office/drawing/2014/main" xmlns="" id="{00000000-0008-0000-2C00-000009000000}"/>
            </a:ext>
          </a:extLst>
        </xdr:cNvPr>
        <xdr:cNvPicPr>
          <a:picLocks noChangeAspect="1"/>
        </xdr:cNvPicPr>
      </xdr:nvPicPr>
      <xdr:blipFill>
        <a:blip xmlns:r="http://schemas.openxmlformats.org/officeDocument/2006/relationships" r:embed="rId7" cstate="print"/>
        <a:stretch>
          <a:fillRect/>
        </a:stretch>
      </xdr:blipFill>
      <xdr:spPr>
        <a:xfrm>
          <a:off x="3886200" y="9067800"/>
          <a:ext cx="767886" cy="666750"/>
        </a:xfrm>
        <a:prstGeom prst="rect">
          <a:avLst/>
        </a:prstGeom>
      </xdr:spPr>
    </xdr:pic>
    <xdr:clientData/>
  </xdr:oneCellAnchor>
  <xdr:oneCellAnchor>
    <xdr:from>
      <xdr:col>21</xdr:col>
      <xdr:colOff>0</xdr:colOff>
      <xdr:row>37</xdr:row>
      <xdr:rowOff>0</xdr:rowOff>
    </xdr:from>
    <xdr:ext cx="776506" cy="1057275"/>
    <xdr:pic>
      <xdr:nvPicPr>
        <xdr:cNvPr id="10" name="9 Imagen" hidden="1">
          <a:extLst>
            <a:ext uri="{FF2B5EF4-FFF2-40B4-BE49-F238E27FC236}">
              <a16:creationId xmlns:a16="http://schemas.microsoft.com/office/drawing/2014/main" xmlns="" id="{00000000-0008-0000-2C00-00000A000000}"/>
            </a:ext>
          </a:extLst>
        </xdr:cNvPr>
        <xdr:cNvPicPr>
          <a:picLocks noChangeAspect="1"/>
        </xdr:cNvPicPr>
      </xdr:nvPicPr>
      <xdr:blipFill>
        <a:blip xmlns:r="http://schemas.openxmlformats.org/officeDocument/2006/relationships" r:embed="rId1" cstate="print"/>
        <a:stretch>
          <a:fillRect/>
        </a:stretch>
      </xdr:blipFill>
      <xdr:spPr>
        <a:xfrm>
          <a:off x="14249400" y="7696200"/>
          <a:ext cx="776506" cy="1057275"/>
        </a:xfrm>
        <a:prstGeom prst="rect">
          <a:avLst/>
        </a:prstGeom>
      </xdr:spPr>
    </xdr:pic>
    <xdr:clientData/>
  </xdr:oneCellAnchor>
  <xdr:oneCellAnchor>
    <xdr:from>
      <xdr:col>2</xdr:col>
      <xdr:colOff>9525</xdr:colOff>
      <xdr:row>19</xdr:row>
      <xdr:rowOff>0</xdr:rowOff>
    </xdr:from>
    <xdr:ext cx="774277" cy="942975"/>
    <xdr:pic>
      <xdr:nvPicPr>
        <xdr:cNvPr id="11" name="10 Imagen" hidden="1">
          <a:extLst>
            <a:ext uri="{FF2B5EF4-FFF2-40B4-BE49-F238E27FC236}">
              <a16:creationId xmlns:a16="http://schemas.microsoft.com/office/drawing/2014/main" xmlns="" id="{00000000-0008-0000-2C00-00000B000000}"/>
            </a:ext>
          </a:extLst>
        </xdr:cNvPr>
        <xdr:cNvPicPr>
          <a:picLocks noChangeAspect="1"/>
        </xdr:cNvPicPr>
      </xdr:nvPicPr>
      <xdr:blipFill>
        <a:blip xmlns:r="http://schemas.openxmlformats.org/officeDocument/2006/relationships" r:embed="rId2" cstate="print"/>
        <a:stretch>
          <a:fillRect/>
        </a:stretch>
      </xdr:blipFill>
      <xdr:spPr>
        <a:xfrm>
          <a:off x="11020425" y="1524000"/>
          <a:ext cx="774277" cy="942975"/>
        </a:xfrm>
        <a:prstGeom prst="rect">
          <a:avLst/>
        </a:prstGeom>
      </xdr:spPr>
    </xdr:pic>
    <xdr:clientData/>
  </xdr:oneCellAnchor>
  <xdr:oneCellAnchor>
    <xdr:from>
      <xdr:col>2</xdr:col>
      <xdr:colOff>238125</xdr:colOff>
      <xdr:row>19</xdr:row>
      <xdr:rowOff>0</xdr:rowOff>
    </xdr:from>
    <xdr:ext cx="805905" cy="752475"/>
    <xdr:pic>
      <xdr:nvPicPr>
        <xdr:cNvPr id="12" name="11 Imagen" hidden="1">
          <a:extLst>
            <a:ext uri="{FF2B5EF4-FFF2-40B4-BE49-F238E27FC236}">
              <a16:creationId xmlns:a16="http://schemas.microsoft.com/office/drawing/2014/main" xmlns="" id="{00000000-0008-0000-2C00-00000C000000}"/>
            </a:ext>
          </a:extLst>
        </xdr:cNvPr>
        <xdr:cNvPicPr>
          <a:picLocks noChangeAspect="1"/>
        </xdr:cNvPicPr>
      </xdr:nvPicPr>
      <xdr:blipFill>
        <a:blip xmlns:r="http://schemas.openxmlformats.org/officeDocument/2006/relationships" r:embed="rId6" cstate="print"/>
        <a:stretch>
          <a:fillRect/>
        </a:stretch>
      </xdr:blipFill>
      <xdr:spPr>
        <a:xfrm>
          <a:off x="11249025" y="1524000"/>
          <a:ext cx="805905" cy="752475"/>
        </a:xfrm>
        <a:prstGeom prst="rect">
          <a:avLst/>
        </a:prstGeom>
      </xdr:spPr>
    </xdr:pic>
    <xdr:clientData/>
  </xdr:oneCellAnchor>
  <xdr:oneCellAnchor>
    <xdr:from>
      <xdr:col>2</xdr:col>
      <xdr:colOff>76200</xdr:colOff>
      <xdr:row>12</xdr:row>
      <xdr:rowOff>0</xdr:rowOff>
    </xdr:from>
    <xdr:ext cx="778572" cy="752475"/>
    <xdr:pic>
      <xdr:nvPicPr>
        <xdr:cNvPr id="13" name="12 Imagen" hidden="1">
          <a:extLst>
            <a:ext uri="{FF2B5EF4-FFF2-40B4-BE49-F238E27FC236}">
              <a16:creationId xmlns:a16="http://schemas.microsoft.com/office/drawing/2014/main" xmlns="" id="{00000000-0008-0000-2C00-00000D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2</xdr:col>
      <xdr:colOff>238125</xdr:colOff>
      <xdr:row>12</xdr:row>
      <xdr:rowOff>0</xdr:rowOff>
    </xdr:from>
    <xdr:ext cx="805905" cy="752475"/>
    <xdr:pic>
      <xdr:nvPicPr>
        <xdr:cNvPr id="14" name="13 Imagen" hidden="1">
          <a:extLst>
            <a:ext uri="{FF2B5EF4-FFF2-40B4-BE49-F238E27FC236}">
              <a16:creationId xmlns:a16="http://schemas.microsoft.com/office/drawing/2014/main" xmlns="" id="{00000000-0008-0000-2C00-00000E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2</xdr:col>
      <xdr:colOff>238125</xdr:colOff>
      <xdr:row>19</xdr:row>
      <xdr:rowOff>0</xdr:rowOff>
    </xdr:from>
    <xdr:ext cx="805905" cy="752475"/>
    <xdr:pic>
      <xdr:nvPicPr>
        <xdr:cNvPr id="15" name="14 Imagen" hidden="1">
          <a:extLst>
            <a:ext uri="{FF2B5EF4-FFF2-40B4-BE49-F238E27FC236}">
              <a16:creationId xmlns:a16="http://schemas.microsoft.com/office/drawing/2014/main" xmlns="" id="{00000000-0008-0000-2C00-00000F000000}"/>
            </a:ext>
          </a:extLst>
        </xdr:cNvPr>
        <xdr:cNvPicPr>
          <a:picLocks noChangeAspect="1"/>
        </xdr:cNvPicPr>
      </xdr:nvPicPr>
      <xdr:blipFill>
        <a:blip xmlns:r="http://schemas.openxmlformats.org/officeDocument/2006/relationships" r:embed="rId6" cstate="print"/>
        <a:stretch>
          <a:fillRect/>
        </a:stretch>
      </xdr:blipFill>
      <xdr:spPr>
        <a:xfrm>
          <a:off x="11249025" y="1524000"/>
          <a:ext cx="805905" cy="752475"/>
        </a:xfrm>
        <a:prstGeom prst="rect">
          <a:avLst/>
        </a:prstGeom>
      </xdr:spPr>
    </xdr:pic>
    <xdr:clientData/>
  </xdr:oneCellAnchor>
  <xdr:oneCellAnchor>
    <xdr:from>
      <xdr:col>2</xdr:col>
      <xdr:colOff>238125</xdr:colOff>
      <xdr:row>12</xdr:row>
      <xdr:rowOff>0</xdr:rowOff>
    </xdr:from>
    <xdr:ext cx="805905" cy="752475"/>
    <xdr:pic>
      <xdr:nvPicPr>
        <xdr:cNvPr id="16" name="15 Imagen" hidden="1">
          <a:extLst>
            <a:ext uri="{FF2B5EF4-FFF2-40B4-BE49-F238E27FC236}">
              <a16:creationId xmlns:a16="http://schemas.microsoft.com/office/drawing/2014/main" xmlns="" id="{00000000-0008-0000-2C00-000010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2</xdr:col>
      <xdr:colOff>76200</xdr:colOff>
      <xdr:row>19</xdr:row>
      <xdr:rowOff>0</xdr:rowOff>
    </xdr:from>
    <xdr:ext cx="778572" cy="752475"/>
    <xdr:pic>
      <xdr:nvPicPr>
        <xdr:cNvPr id="17" name="16 Imagen" hidden="1">
          <a:extLst>
            <a:ext uri="{FF2B5EF4-FFF2-40B4-BE49-F238E27FC236}">
              <a16:creationId xmlns:a16="http://schemas.microsoft.com/office/drawing/2014/main" xmlns="" id="{00000000-0008-0000-2C00-000011000000}"/>
            </a:ext>
          </a:extLst>
        </xdr:cNvPr>
        <xdr:cNvPicPr>
          <a:picLocks noChangeAspect="1"/>
        </xdr:cNvPicPr>
      </xdr:nvPicPr>
      <xdr:blipFill>
        <a:blip xmlns:r="http://schemas.openxmlformats.org/officeDocument/2006/relationships" r:embed="rId4" cstate="print"/>
        <a:stretch>
          <a:fillRect/>
        </a:stretch>
      </xdr:blipFill>
      <xdr:spPr>
        <a:xfrm>
          <a:off x="11087100" y="1524000"/>
          <a:ext cx="778572" cy="752475"/>
        </a:xfrm>
        <a:prstGeom prst="rect">
          <a:avLst/>
        </a:prstGeom>
      </xdr:spPr>
    </xdr:pic>
    <xdr:clientData/>
  </xdr:oneCellAnchor>
  <xdr:oneCellAnchor>
    <xdr:from>
      <xdr:col>2</xdr:col>
      <xdr:colOff>238125</xdr:colOff>
      <xdr:row>19</xdr:row>
      <xdr:rowOff>0</xdr:rowOff>
    </xdr:from>
    <xdr:ext cx="805905" cy="752475"/>
    <xdr:pic>
      <xdr:nvPicPr>
        <xdr:cNvPr id="18" name="17 Imagen" hidden="1">
          <a:extLst>
            <a:ext uri="{FF2B5EF4-FFF2-40B4-BE49-F238E27FC236}">
              <a16:creationId xmlns:a16="http://schemas.microsoft.com/office/drawing/2014/main" xmlns="" id="{00000000-0008-0000-2C00-000012000000}"/>
            </a:ext>
          </a:extLst>
        </xdr:cNvPr>
        <xdr:cNvPicPr>
          <a:picLocks noChangeAspect="1"/>
        </xdr:cNvPicPr>
      </xdr:nvPicPr>
      <xdr:blipFill>
        <a:blip xmlns:r="http://schemas.openxmlformats.org/officeDocument/2006/relationships" r:embed="rId6" cstate="print"/>
        <a:stretch>
          <a:fillRect/>
        </a:stretch>
      </xdr:blipFill>
      <xdr:spPr>
        <a:xfrm>
          <a:off x="11249025" y="1524000"/>
          <a:ext cx="805905" cy="752475"/>
        </a:xfrm>
        <a:prstGeom prst="rect">
          <a:avLst/>
        </a:prstGeom>
      </xdr:spPr>
    </xdr:pic>
    <xdr:clientData/>
  </xdr:oneCellAnchor>
  <xdr:oneCellAnchor>
    <xdr:from>
      <xdr:col>2</xdr:col>
      <xdr:colOff>238125</xdr:colOff>
      <xdr:row>19</xdr:row>
      <xdr:rowOff>0</xdr:rowOff>
    </xdr:from>
    <xdr:ext cx="805905" cy="752475"/>
    <xdr:pic>
      <xdr:nvPicPr>
        <xdr:cNvPr id="19" name="18 Imagen" hidden="1">
          <a:extLst>
            <a:ext uri="{FF2B5EF4-FFF2-40B4-BE49-F238E27FC236}">
              <a16:creationId xmlns:a16="http://schemas.microsoft.com/office/drawing/2014/main" xmlns="" id="{00000000-0008-0000-2C00-000013000000}"/>
            </a:ext>
          </a:extLst>
        </xdr:cNvPr>
        <xdr:cNvPicPr>
          <a:picLocks noChangeAspect="1"/>
        </xdr:cNvPicPr>
      </xdr:nvPicPr>
      <xdr:blipFill>
        <a:blip xmlns:r="http://schemas.openxmlformats.org/officeDocument/2006/relationships" r:embed="rId6" cstate="print"/>
        <a:stretch>
          <a:fillRect/>
        </a:stretch>
      </xdr:blipFill>
      <xdr:spPr>
        <a:xfrm>
          <a:off x="11249025" y="1524000"/>
          <a:ext cx="805905" cy="752475"/>
        </a:xfrm>
        <a:prstGeom prst="rect">
          <a:avLst/>
        </a:prstGeom>
      </xdr:spPr>
    </xdr:pic>
    <xdr:clientData/>
  </xdr:oneCellAnchor>
  <xdr:oneCellAnchor>
    <xdr:from>
      <xdr:col>4</xdr:col>
      <xdr:colOff>28575</xdr:colOff>
      <xdr:row>42</xdr:row>
      <xdr:rowOff>0</xdr:rowOff>
    </xdr:from>
    <xdr:ext cx="776506" cy="1057275"/>
    <xdr:pic>
      <xdr:nvPicPr>
        <xdr:cNvPr id="20" name="19 Imagen" hidden="1">
          <a:extLst>
            <a:ext uri="{FF2B5EF4-FFF2-40B4-BE49-F238E27FC236}">
              <a16:creationId xmlns:a16="http://schemas.microsoft.com/office/drawing/2014/main" xmlns="" id="{00000000-0008-0000-2C00-000014000000}"/>
            </a:ext>
          </a:extLst>
        </xdr:cNvPr>
        <xdr:cNvPicPr>
          <a:picLocks noChangeAspect="1"/>
        </xdr:cNvPicPr>
      </xdr:nvPicPr>
      <xdr:blipFill>
        <a:blip xmlns:r="http://schemas.openxmlformats.org/officeDocument/2006/relationships" r:embed="rId1" cstate="print"/>
        <a:stretch>
          <a:fillRect/>
        </a:stretch>
      </xdr:blipFill>
      <xdr:spPr>
        <a:xfrm>
          <a:off x="2619375" y="9067800"/>
          <a:ext cx="776506" cy="1057275"/>
        </a:xfrm>
        <a:prstGeom prst="rect">
          <a:avLst/>
        </a:prstGeom>
      </xdr:spPr>
    </xdr:pic>
    <xdr:clientData/>
  </xdr:oneCellAnchor>
  <xdr:oneCellAnchor>
    <xdr:from>
      <xdr:col>5</xdr:col>
      <xdr:colOff>9525</xdr:colOff>
      <xdr:row>42</xdr:row>
      <xdr:rowOff>0</xdr:rowOff>
    </xdr:from>
    <xdr:ext cx="774277" cy="942975"/>
    <xdr:pic>
      <xdr:nvPicPr>
        <xdr:cNvPr id="21" name="20 Imagen" hidden="1">
          <a:extLst>
            <a:ext uri="{FF2B5EF4-FFF2-40B4-BE49-F238E27FC236}">
              <a16:creationId xmlns:a16="http://schemas.microsoft.com/office/drawing/2014/main" xmlns="" id="{00000000-0008-0000-2C00-000015000000}"/>
            </a:ext>
          </a:extLst>
        </xdr:cNvPr>
        <xdr:cNvPicPr>
          <a:picLocks noChangeAspect="1"/>
        </xdr:cNvPicPr>
      </xdr:nvPicPr>
      <xdr:blipFill>
        <a:blip xmlns:r="http://schemas.openxmlformats.org/officeDocument/2006/relationships" r:embed="rId2" cstate="print"/>
        <a:stretch>
          <a:fillRect/>
        </a:stretch>
      </xdr:blipFill>
      <xdr:spPr>
        <a:xfrm>
          <a:off x="3248025" y="9067800"/>
          <a:ext cx="774277" cy="942975"/>
        </a:xfrm>
        <a:prstGeom prst="rect">
          <a:avLst/>
        </a:prstGeom>
      </xdr:spPr>
    </xdr:pic>
    <xdr:clientData/>
  </xdr:oneCellAnchor>
  <xdr:oneCellAnchor>
    <xdr:from>
      <xdr:col>6</xdr:col>
      <xdr:colOff>19050</xdr:colOff>
      <xdr:row>42</xdr:row>
      <xdr:rowOff>0</xdr:rowOff>
    </xdr:from>
    <xdr:ext cx="779826" cy="923924"/>
    <xdr:pic>
      <xdr:nvPicPr>
        <xdr:cNvPr id="22" name="21 Imagen" hidden="1">
          <a:extLst>
            <a:ext uri="{FF2B5EF4-FFF2-40B4-BE49-F238E27FC236}">
              <a16:creationId xmlns:a16="http://schemas.microsoft.com/office/drawing/2014/main" xmlns="" id="{00000000-0008-0000-2C00-000016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2</xdr:col>
      <xdr:colOff>76200</xdr:colOff>
      <xdr:row>12</xdr:row>
      <xdr:rowOff>0</xdr:rowOff>
    </xdr:from>
    <xdr:ext cx="778572" cy="752475"/>
    <xdr:pic>
      <xdr:nvPicPr>
        <xdr:cNvPr id="23" name="22 Imagen" hidden="1">
          <a:extLst>
            <a:ext uri="{FF2B5EF4-FFF2-40B4-BE49-F238E27FC236}">
              <a16:creationId xmlns:a16="http://schemas.microsoft.com/office/drawing/2014/main" xmlns="" id="{00000000-0008-0000-2C00-000017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24" name="23 Imagen" hidden="1">
          <a:extLst>
            <a:ext uri="{FF2B5EF4-FFF2-40B4-BE49-F238E27FC236}">
              <a16:creationId xmlns:a16="http://schemas.microsoft.com/office/drawing/2014/main" xmlns="" id="{00000000-0008-0000-2C00-000018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5</xdr:col>
      <xdr:colOff>238125</xdr:colOff>
      <xdr:row>42</xdr:row>
      <xdr:rowOff>0</xdr:rowOff>
    </xdr:from>
    <xdr:ext cx="805905" cy="752475"/>
    <xdr:pic>
      <xdr:nvPicPr>
        <xdr:cNvPr id="25" name="24 Imagen" hidden="1">
          <a:extLst>
            <a:ext uri="{FF2B5EF4-FFF2-40B4-BE49-F238E27FC236}">
              <a16:creationId xmlns:a16="http://schemas.microsoft.com/office/drawing/2014/main" xmlns="" id="{00000000-0008-0000-2C00-000019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26" name="25 Imagen" hidden="1">
          <a:extLst>
            <a:ext uri="{FF2B5EF4-FFF2-40B4-BE49-F238E27FC236}">
              <a16:creationId xmlns:a16="http://schemas.microsoft.com/office/drawing/2014/main" xmlns="" id="{00000000-0008-0000-2C00-00001A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5</xdr:col>
      <xdr:colOff>9525</xdr:colOff>
      <xdr:row>42</xdr:row>
      <xdr:rowOff>0</xdr:rowOff>
    </xdr:from>
    <xdr:ext cx="774277" cy="942975"/>
    <xdr:pic>
      <xdr:nvPicPr>
        <xdr:cNvPr id="27" name="26 Imagen" hidden="1">
          <a:extLst>
            <a:ext uri="{FF2B5EF4-FFF2-40B4-BE49-F238E27FC236}">
              <a16:creationId xmlns:a16="http://schemas.microsoft.com/office/drawing/2014/main" xmlns="" id="{00000000-0008-0000-2C00-00001B000000}"/>
            </a:ext>
          </a:extLst>
        </xdr:cNvPr>
        <xdr:cNvPicPr>
          <a:picLocks noChangeAspect="1"/>
        </xdr:cNvPicPr>
      </xdr:nvPicPr>
      <xdr:blipFill>
        <a:blip xmlns:r="http://schemas.openxmlformats.org/officeDocument/2006/relationships" r:embed="rId2" cstate="print"/>
        <a:stretch>
          <a:fillRect/>
        </a:stretch>
      </xdr:blipFill>
      <xdr:spPr>
        <a:xfrm>
          <a:off x="3248025" y="9067800"/>
          <a:ext cx="774277" cy="942975"/>
        </a:xfrm>
        <a:prstGeom prst="rect">
          <a:avLst/>
        </a:prstGeom>
      </xdr:spPr>
    </xdr:pic>
    <xdr:clientData/>
  </xdr:oneCellAnchor>
  <xdr:oneCellAnchor>
    <xdr:from>
      <xdr:col>6</xdr:col>
      <xdr:colOff>19050</xdr:colOff>
      <xdr:row>42</xdr:row>
      <xdr:rowOff>0</xdr:rowOff>
    </xdr:from>
    <xdr:ext cx="779826" cy="923924"/>
    <xdr:pic>
      <xdr:nvPicPr>
        <xdr:cNvPr id="28" name="27 Imagen" hidden="1">
          <a:extLst>
            <a:ext uri="{FF2B5EF4-FFF2-40B4-BE49-F238E27FC236}">
              <a16:creationId xmlns:a16="http://schemas.microsoft.com/office/drawing/2014/main" xmlns="" id="{00000000-0008-0000-2C00-00001C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2</xdr:col>
      <xdr:colOff>76200</xdr:colOff>
      <xdr:row>12</xdr:row>
      <xdr:rowOff>0</xdr:rowOff>
    </xdr:from>
    <xdr:ext cx="778572" cy="752475"/>
    <xdr:pic>
      <xdr:nvPicPr>
        <xdr:cNvPr id="29" name="28 Imagen" hidden="1">
          <a:extLst>
            <a:ext uri="{FF2B5EF4-FFF2-40B4-BE49-F238E27FC236}">
              <a16:creationId xmlns:a16="http://schemas.microsoft.com/office/drawing/2014/main" xmlns="" id="{00000000-0008-0000-2C00-00001D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30" name="29 Imagen" hidden="1">
          <a:extLst>
            <a:ext uri="{FF2B5EF4-FFF2-40B4-BE49-F238E27FC236}">
              <a16:creationId xmlns:a16="http://schemas.microsoft.com/office/drawing/2014/main" xmlns="" id="{00000000-0008-0000-2C00-00001E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5</xdr:col>
      <xdr:colOff>238125</xdr:colOff>
      <xdr:row>42</xdr:row>
      <xdr:rowOff>0</xdr:rowOff>
    </xdr:from>
    <xdr:ext cx="805905" cy="752475"/>
    <xdr:pic>
      <xdr:nvPicPr>
        <xdr:cNvPr id="31" name="30 Imagen" hidden="1">
          <a:extLst>
            <a:ext uri="{FF2B5EF4-FFF2-40B4-BE49-F238E27FC236}">
              <a16:creationId xmlns:a16="http://schemas.microsoft.com/office/drawing/2014/main" xmlns="" id="{00000000-0008-0000-2C00-00001F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32" name="31 Imagen" hidden="1">
          <a:extLst>
            <a:ext uri="{FF2B5EF4-FFF2-40B4-BE49-F238E27FC236}">
              <a16:creationId xmlns:a16="http://schemas.microsoft.com/office/drawing/2014/main" xmlns="" id="{00000000-0008-0000-2C00-000020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2</xdr:col>
      <xdr:colOff>9525</xdr:colOff>
      <xdr:row>12</xdr:row>
      <xdr:rowOff>0</xdr:rowOff>
    </xdr:from>
    <xdr:ext cx="774277" cy="942975"/>
    <xdr:pic>
      <xdr:nvPicPr>
        <xdr:cNvPr id="33" name="32 Imagen" hidden="1">
          <a:extLst>
            <a:ext uri="{FF2B5EF4-FFF2-40B4-BE49-F238E27FC236}">
              <a16:creationId xmlns:a16="http://schemas.microsoft.com/office/drawing/2014/main" xmlns="" id="{00000000-0008-0000-2C00-000021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34" name="33 Imagen" hidden="1">
          <a:extLst>
            <a:ext uri="{FF2B5EF4-FFF2-40B4-BE49-F238E27FC236}">
              <a16:creationId xmlns:a16="http://schemas.microsoft.com/office/drawing/2014/main" xmlns="" id="{00000000-0008-0000-2C00-000022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35" name="34 Imagen" hidden="1">
          <a:extLst>
            <a:ext uri="{FF2B5EF4-FFF2-40B4-BE49-F238E27FC236}">
              <a16:creationId xmlns:a16="http://schemas.microsoft.com/office/drawing/2014/main" xmlns="" id="{00000000-0008-0000-2C00-000023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36" name="35 Imagen" hidden="1">
          <a:extLst>
            <a:ext uri="{FF2B5EF4-FFF2-40B4-BE49-F238E27FC236}">
              <a16:creationId xmlns:a16="http://schemas.microsoft.com/office/drawing/2014/main" xmlns="" id="{00000000-0008-0000-2C00-000024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238125</xdr:colOff>
      <xdr:row>12</xdr:row>
      <xdr:rowOff>0</xdr:rowOff>
    </xdr:from>
    <xdr:ext cx="805905" cy="752475"/>
    <xdr:pic>
      <xdr:nvPicPr>
        <xdr:cNvPr id="37" name="36 Imagen" hidden="1">
          <a:extLst>
            <a:ext uri="{FF2B5EF4-FFF2-40B4-BE49-F238E27FC236}">
              <a16:creationId xmlns:a16="http://schemas.microsoft.com/office/drawing/2014/main" xmlns="" id="{00000000-0008-0000-2C00-000025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76200</xdr:colOff>
      <xdr:row>42</xdr:row>
      <xdr:rowOff>0</xdr:rowOff>
    </xdr:from>
    <xdr:ext cx="778572" cy="752475"/>
    <xdr:pic>
      <xdr:nvPicPr>
        <xdr:cNvPr id="38" name="37 Imagen" hidden="1">
          <a:extLst>
            <a:ext uri="{FF2B5EF4-FFF2-40B4-BE49-F238E27FC236}">
              <a16:creationId xmlns:a16="http://schemas.microsoft.com/office/drawing/2014/main" xmlns="" id="{00000000-0008-0000-2C00-000026000000}"/>
            </a:ext>
          </a:extLst>
        </xdr:cNvPr>
        <xdr:cNvPicPr>
          <a:picLocks noChangeAspect="1"/>
        </xdr:cNvPicPr>
      </xdr:nvPicPr>
      <xdr:blipFill>
        <a:blip xmlns:r="http://schemas.openxmlformats.org/officeDocument/2006/relationships" r:embed="rId4" cstate="print"/>
        <a:stretch>
          <a:fillRect/>
        </a:stretch>
      </xdr:blipFill>
      <xdr:spPr>
        <a:xfrm>
          <a:off x="3962400" y="9067800"/>
          <a:ext cx="778572" cy="752475"/>
        </a:xfrm>
        <a:prstGeom prst="rect">
          <a:avLst/>
        </a:prstGeom>
      </xdr:spPr>
    </xdr:pic>
    <xdr:clientData/>
  </xdr:oneCellAnchor>
  <xdr:oneCellAnchor>
    <xdr:from>
      <xdr:col>6</xdr:col>
      <xdr:colOff>9525</xdr:colOff>
      <xdr:row>42</xdr:row>
      <xdr:rowOff>0</xdr:rowOff>
    </xdr:from>
    <xdr:ext cx="774277" cy="942975"/>
    <xdr:pic>
      <xdr:nvPicPr>
        <xdr:cNvPr id="39" name="38 Imagen" hidden="1">
          <a:extLst>
            <a:ext uri="{FF2B5EF4-FFF2-40B4-BE49-F238E27FC236}">
              <a16:creationId xmlns:a16="http://schemas.microsoft.com/office/drawing/2014/main" xmlns="" id="{00000000-0008-0000-2C00-000027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40" name="39 Imagen" hidden="1">
          <a:extLst>
            <a:ext uri="{FF2B5EF4-FFF2-40B4-BE49-F238E27FC236}">
              <a16:creationId xmlns:a16="http://schemas.microsoft.com/office/drawing/2014/main" xmlns="" id="{00000000-0008-0000-2C00-000028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238125</xdr:colOff>
      <xdr:row>42</xdr:row>
      <xdr:rowOff>0</xdr:rowOff>
    </xdr:from>
    <xdr:ext cx="805905" cy="752475"/>
    <xdr:pic>
      <xdr:nvPicPr>
        <xdr:cNvPr id="41" name="40 Imagen" hidden="1">
          <a:extLst>
            <a:ext uri="{FF2B5EF4-FFF2-40B4-BE49-F238E27FC236}">
              <a16:creationId xmlns:a16="http://schemas.microsoft.com/office/drawing/2014/main" xmlns="" id="{00000000-0008-0000-2C00-000029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9525</xdr:colOff>
      <xdr:row>12</xdr:row>
      <xdr:rowOff>0</xdr:rowOff>
    </xdr:from>
    <xdr:ext cx="774277" cy="942975"/>
    <xdr:pic>
      <xdr:nvPicPr>
        <xdr:cNvPr id="42" name="41 Imagen" hidden="1">
          <a:extLst>
            <a:ext uri="{FF2B5EF4-FFF2-40B4-BE49-F238E27FC236}">
              <a16:creationId xmlns:a16="http://schemas.microsoft.com/office/drawing/2014/main" xmlns="" id="{00000000-0008-0000-2C00-00002A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43" name="42 Imagen" hidden="1">
          <a:extLst>
            <a:ext uri="{FF2B5EF4-FFF2-40B4-BE49-F238E27FC236}">
              <a16:creationId xmlns:a16="http://schemas.microsoft.com/office/drawing/2014/main" xmlns="" id="{00000000-0008-0000-2C00-00002B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44" name="43 Imagen" hidden="1">
          <a:extLst>
            <a:ext uri="{FF2B5EF4-FFF2-40B4-BE49-F238E27FC236}">
              <a16:creationId xmlns:a16="http://schemas.microsoft.com/office/drawing/2014/main" xmlns="" id="{00000000-0008-0000-2C00-00002C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45" name="44 Imagen" hidden="1">
          <a:extLst>
            <a:ext uri="{FF2B5EF4-FFF2-40B4-BE49-F238E27FC236}">
              <a16:creationId xmlns:a16="http://schemas.microsoft.com/office/drawing/2014/main" xmlns="" id="{00000000-0008-0000-2C00-00002D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19050</xdr:colOff>
      <xdr:row>42</xdr:row>
      <xdr:rowOff>0</xdr:rowOff>
    </xdr:from>
    <xdr:ext cx="779826" cy="923924"/>
    <xdr:pic>
      <xdr:nvPicPr>
        <xdr:cNvPr id="46" name="45 Imagen" hidden="1">
          <a:extLst>
            <a:ext uri="{FF2B5EF4-FFF2-40B4-BE49-F238E27FC236}">
              <a16:creationId xmlns:a16="http://schemas.microsoft.com/office/drawing/2014/main" xmlns="" id="{00000000-0008-0000-2C00-00002E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5</xdr:col>
      <xdr:colOff>238125</xdr:colOff>
      <xdr:row>42</xdr:row>
      <xdr:rowOff>0</xdr:rowOff>
    </xdr:from>
    <xdr:ext cx="805905" cy="752475"/>
    <xdr:pic>
      <xdr:nvPicPr>
        <xdr:cNvPr id="47" name="46 Imagen" hidden="1">
          <a:extLst>
            <a:ext uri="{FF2B5EF4-FFF2-40B4-BE49-F238E27FC236}">
              <a16:creationId xmlns:a16="http://schemas.microsoft.com/office/drawing/2014/main" xmlns="" id="{00000000-0008-0000-2C00-00002F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48" name="47 Imagen" hidden="1">
          <a:extLst>
            <a:ext uri="{FF2B5EF4-FFF2-40B4-BE49-F238E27FC236}">
              <a16:creationId xmlns:a16="http://schemas.microsoft.com/office/drawing/2014/main" xmlns="" id="{00000000-0008-0000-2C00-000030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2</xdr:col>
      <xdr:colOff>76200</xdr:colOff>
      <xdr:row>12</xdr:row>
      <xdr:rowOff>0</xdr:rowOff>
    </xdr:from>
    <xdr:ext cx="778572" cy="752475"/>
    <xdr:pic>
      <xdr:nvPicPr>
        <xdr:cNvPr id="49" name="48 Imagen" hidden="1">
          <a:extLst>
            <a:ext uri="{FF2B5EF4-FFF2-40B4-BE49-F238E27FC236}">
              <a16:creationId xmlns:a16="http://schemas.microsoft.com/office/drawing/2014/main" xmlns="" id="{00000000-0008-0000-2C00-000031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50" name="49 Imagen" hidden="1">
          <a:extLst>
            <a:ext uri="{FF2B5EF4-FFF2-40B4-BE49-F238E27FC236}">
              <a16:creationId xmlns:a16="http://schemas.microsoft.com/office/drawing/2014/main" xmlns="" id="{00000000-0008-0000-2C00-000032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2</xdr:col>
      <xdr:colOff>9525</xdr:colOff>
      <xdr:row>12</xdr:row>
      <xdr:rowOff>0</xdr:rowOff>
    </xdr:from>
    <xdr:ext cx="774277" cy="942975"/>
    <xdr:pic>
      <xdr:nvPicPr>
        <xdr:cNvPr id="51" name="50 Imagen" hidden="1">
          <a:extLst>
            <a:ext uri="{FF2B5EF4-FFF2-40B4-BE49-F238E27FC236}">
              <a16:creationId xmlns:a16="http://schemas.microsoft.com/office/drawing/2014/main" xmlns="" id="{00000000-0008-0000-2C00-000033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52" name="51 Imagen" hidden="1">
          <a:extLst>
            <a:ext uri="{FF2B5EF4-FFF2-40B4-BE49-F238E27FC236}">
              <a16:creationId xmlns:a16="http://schemas.microsoft.com/office/drawing/2014/main" xmlns="" id="{00000000-0008-0000-2C00-000034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53" name="52 Imagen" hidden="1">
          <a:extLst>
            <a:ext uri="{FF2B5EF4-FFF2-40B4-BE49-F238E27FC236}">
              <a16:creationId xmlns:a16="http://schemas.microsoft.com/office/drawing/2014/main" xmlns="" id="{00000000-0008-0000-2C00-000035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54" name="53 Imagen" hidden="1">
          <a:extLst>
            <a:ext uri="{FF2B5EF4-FFF2-40B4-BE49-F238E27FC236}">
              <a16:creationId xmlns:a16="http://schemas.microsoft.com/office/drawing/2014/main" xmlns="" id="{00000000-0008-0000-2C00-000036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238125</xdr:colOff>
      <xdr:row>12</xdr:row>
      <xdr:rowOff>0</xdr:rowOff>
    </xdr:from>
    <xdr:ext cx="805905" cy="752475"/>
    <xdr:pic>
      <xdr:nvPicPr>
        <xdr:cNvPr id="55" name="54 Imagen" hidden="1">
          <a:extLst>
            <a:ext uri="{FF2B5EF4-FFF2-40B4-BE49-F238E27FC236}">
              <a16:creationId xmlns:a16="http://schemas.microsoft.com/office/drawing/2014/main" xmlns="" id="{00000000-0008-0000-2C00-000037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76200</xdr:colOff>
      <xdr:row>42</xdr:row>
      <xdr:rowOff>0</xdr:rowOff>
    </xdr:from>
    <xdr:ext cx="778572" cy="752475"/>
    <xdr:pic>
      <xdr:nvPicPr>
        <xdr:cNvPr id="56" name="55 Imagen" hidden="1">
          <a:extLst>
            <a:ext uri="{FF2B5EF4-FFF2-40B4-BE49-F238E27FC236}">
              <a16:creationId xmlns:a16="http://schemas.microsoft.com/office/drawing/2014/main" xmlns="" id="{00000000-0008-0000-2C00-000038000000}"/>
            </a:ext>
          </a:extLst>
        </xdr:cNvPr>
        <xdr:cNvPicPr>
          <a:picLocks noChangeAspect="1"/>
        </xdr:cNvPicPr>
      </xdr:nvPicPr>
      <xdr:blipFill>
        <a:blip xmlns:r="http://schemas.openxmlformats.org/officeDocument/2006/relationships" r:embed="rId4" cstate="print"/>
        <a:stretch>
          <a:fillRect/>
        </a:stretch>
      </xdr:blipFill>
      <xdr:spPr>
        <a:xfrm>
          <a:off x="3962400" y="9067800"/>
          <a:ext cx="778572" cy="752475"/>
        </a:xfrm>
        <a:prstGeom prst="rect">
          <a:avLst/>
        </a:prstGeom>
      </xdr:spPr>
    </xdr:pic>
    <xdr:clientData/>
  </xdr:oneCellAnchor>
  <xdr:oneCellAnchor>
    <xdr:from>
      <xdr:col>6</xdr:col>
      <xdr:colOff>9525</xdr:colOff>
      <xdr:row>42</xdr:row>
      <xdr:rowOff>0</xdr:rowOff>
    </xdr:from>
    <xdr:ext cx="774277" cy="942975"/>
    <xdr:pic>
      <xdr:nvPicPr>
        <xdr:cNvPr id="57" name="56 Imagen" hidden="1">
          <a:extLst>
            <a:ext uri="{FF2B5EF4-FFF2-40B4-BE49-F238E27FC236}">
              <a16:creationId xmlns:a16="http://schemas.microsoft.com/office/drawing/2014/main" xmlns="" id="{00000000-0008-0000-2C00-000039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58" name="57 Imagen" hidden="1">
          <a:extLst>
            <a:ext uri="{FF2B5EF4-FFF2-40B4-BE49-F238E27FC236}">
              <a16:creationId xmlns:a16="http://schemas.microsoft.com/office/drawing/2014/main" xmlns="" id="{00000000-0008-0000-2C00-00003A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238125</xdr:colOff>
      <xdr:row>42</xdr:row>
      <xdr:rowOff>0</xdr:rowOff>
    </xdr:from>
    <xdr:ext cx="805905" cy="752475"/>
    <xdr:pic>
      <xdr:nvPicPr>
        <xdr:cNvPr id="59" name="58 Imagen" hidden="1">
          <a:extLst>
            <a:ext uri="{FF2B5EF4-FFF2-40B4-BE49-F238E27FC236}">
              <a16:creationId xmlns:a16="http://schemas.microsoft.com/office/drawing/2014/main" xmlns="" id="{00000000-0008-0000-2C00-00003B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9525</xdr:colOff>
      <xdr:row>12</xdr:row>
      <xdr:rowOff>0</xdr:rowOff>
    </xdr:from>
    <xdr:ext cx="774277" cy="942975"/>
    <xdr:pic>
      <xdr:nvPicPr>
        <xdr:cNvPr id="60" name="59 Imagen" hidden="1">
          <a:extLst>
            <a:ext uri="{FF2B5EF4-FFF2-40B4-BE49-F238E27FC236}">
              <a16:creationId xmlns:a16="http://schemas.microsoft.com/office/drawing/2014/main" xmlns="" id="{00000000-0008-0000-2C00-00003C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61" name="60 Imagen" hidden="1">
          <a:extLst>
            <a:ext uri="{FF2B5EF4-FFF2-40B4-BE49-F238E27FC236}">
              <a16:creationId xmlns:a16="http://schemas.microsoft.com/office/drawing/2014/main" xmlns="" id="{00000000-0008-0000-2C00-00003D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62" name="61 Imagen" hidden="1">
          <a:extLst>
            <a:ext uri="{FF2B5EF4-FFF2-40B4-BE49-F238E27FC236}">
              <a16:creationId xmlns:a16="http://schemas.microsoft.com/office/drawing/2014/main" xmlns="" id="{00000000-0008-0000-2C00-00003E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63" name="62 Imagen" hidden="1">
          <a:extLst>
            <a:ext uri="{FF2B5EF4-FFF2-40B4-BE49-F238E27FC236}">
              <a16:creationId xmlns:a16="http://schemas.microsoft.com/office/drawing/2014/main" xmlns="" id="{00000000-0008-0000-2C00-00003F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4</xdr:col>
      <xdr:colOff>28575</xdr:colOff>
      <xdr:row>42</xdr:row>
      <xdr:rowOff>0</xdr:rowOff>
    </xdr:from>
    <xdr:ext cx="776506" cy="1057275"/>
    <xdr:pic>
      <xdr:nvPicPr>
        <xdr:cNvPr id="64" name="63 Imagen" hidden="1">
          <a:extLst>
            <a:ext uri="{FF2B5EF4-FFF2-40B4-BE49-F238E27FC236}">
              <a16:creationId xmlns:a16="http://schemas.microsoft.com/office/drawing/2014/main" xmlns="" id="{00000000-0008-0000-2C00-000040000000}"/>
            </a:ext>
          </a:extLst>
        </xdr:cNvPr>
        <xdr:cNvPicPr>
          <a:picLocks noChangeAspect="1"/>
        </xdr:cNvPicPr>
      </xdr:nvPicPr>
      <xdr:blipFill>
        <a:blip xmlns:r="http://schemas.openxmlformats.org/officeDocument/2006/relationships" r:embed="rId1" cstate="print"/>
        <a:stretch>
          <a:fillRect/>
        </a:stretch>
      </xdr:blipFill>
      <xdr:spPr>
        <a:xfrm>
          <a:off x="2619375" y="9067800"/>
          <a:ext cx="776506" cy="1057275"/>
        </a:xfrm>
        <a:prstGeom prst="rect">
          <a:avLst/>
        </a:prstGeom>
      </xdr:spPr>
    </xdr:pic>
    <xdr:clientData/>
  </xdr:oneCellAnchor>
  <xdr:oneCellAnchor>
    <xdr:from>
      <xdr:col>5</xdr:col>
      <xdr:colOff>9525</xdr:colOff>
      <xdr:row>42</xdr:row>
      <xdr:rowOff>0</xdr:rowOff>
    </xdr:from>
    <xdr:ext cx="774277" cy="942975"/>
    <xdr:pic>
      <xdr:nvPicPr>
        <xdr:cNvPr id="65" name="64 Imagen" hidden="1">
          <a:extLst>
            <a:ext uri="{FF2B5EF4-FFF2-40B4-BE49-F238E27FC236}">
              <a16:creationId xmlns:a16="http://schemas.microsoft.com/office/drawing/2014/main" xmlns="" id="{00000000-0008-0000-2C00-000041000000}"/>
            </a:ext>
          </a:extLst>
        </xdr:cNvPr>
        <xdr:cNvPicPr>
          <a:picLocks noChangeAspect="1"/>
        </xdr:cNvPicPr>
      </xdr:nvPicPr>
      <xdr:blipFill>
        <a:blip xmlns:r="http://schemas.openxmlformats.org/officeDocument/2006/relationships" r:embed="rId2" cstate="print"/>
        <a:stretch>
          <a:fillRect/>
        </a:stretch>
      </xdr:blipFill>
      <xdr:spPr>
        <a:xfrm>
          <a:off x="3248025" y="9067800"/>
          <a:ext cx="774277" cy="942975"/>
        </a:xfrm>
        <a:prstGeom prst="rect">
          <a:avLst/>
        </a:prstGeom>
      </xdr:spPr>
    </xdr:pic>
    <xdr:clientData/>
  </xdr:oneCellAnchor>
  <xdr:oneCellAnchor>
    <xdr:from>
      <xdr:col>6</xdr:col>
      <xdr:colOff>19050</xdr:colOff>
      <xdr:row>42</xdr:row>
      <xdr:rowOff>0</xdr:rowOff>
    </xdr:from>
    <xdr:ext cx="779826" cy="923924"/>
    <xdr:pic>
      <xdr:nvPicPr>
        <xdr:cNvPr id="66" name="65 Imagen" hidden="1">
          <a:extLst>
            <a:ext uri="{FF2B5EF4-FFF2-40B4-BE49-F238E27FC236}">
              <a16:creationId xmlns:a16="http://schemas.microsoft.com/office/drawing/2014/main" xmlns="" id="{00000000-0008-0000-2C00-000042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2</xdr:col>
      <xdr:colOff>76200</xdr:colOff>
      <xdr:row>12</xdr:row>
      <xdr:rowOff>0</xdr:rowOff>
    </xdr:from>
    <xdr:ext cx="778572" cy="752475"/>
    <xdr:pic>
      <xdr:nvPicPr>
        <xdr:cNvPr id="67" name="66 Imagen" hidden="1">
          <a:extLst>
            <a:ext uri="{FF2B5EF4-FFF2-40B4-BE49-F238E27FC236}">
              <a16:creationId xmlns:a16="http://schemas.microsoft.com/office/drawing/2014/main" xmlns="" id="{00000000-0008-0000-2C00-000043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68" name="67 Imagen" hidden="1">
          <a:extLst>
            <a:ext uri="{FF2B5EF4-FFF2-40B4-BE49-F238E27FC236}">
              <a16:creationId xmlns:a16="http://schemas.microsoft.com/office/drawing/2014/main" xmlns="" id="{00000000-0008-0000-2C00-000044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5</xdr:col>
      <xdr:colOff>238125</xdr:colOff>
      <xdr:row>42</xdr:row>
      <xdr:rowOff>0</xdr:rowOff>
    </xdr:from>
    <xdr:ext cx="805905" cy="752475"/>
    <xdr:pic>
      <xdr:nvPicPr>
        <xdr:cNvPr id="69" name="68 Imagen" hidden="1">
          <a:extLst>
            <a:ext uri="{FF2B5EF4-FFF2-40B4-BE49-F238E27FC236}">
              <a16:creationId xmlns:a16="http://schemas.microsoft.com/office/drawing/2014/main" xmlns="" id="{00000000-0008-0000-2C00-000045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70" name="69 Imagen" hidden="1">
          <a:extLst>
            <a:ext uri="{FF2B5EF4-FFF2-40B4-BE49-F238E27FC236}">
              <a16:creationId xmlns:a16="http://schemas.microsoft.com/office/drawing/2014/main" xmlns="" id="{00000000-0008-0000-2C00-000046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5</xdr:col>
      <xdr:colOff>9525</xdr:colOff>
      <xdr:row>42</xdr:row>
      <xdr:rowOff>0</xdr:rowOff>
    </xdr:from>
    <xdr:ext cx="774277" cy="942975"/>
    <xdr:pic>
      <xdr:nvPicPr>
        <xdr:cNvPr id="71" name="70 Imagen" hidden="1">
          <a:extLst>
            <a:ext uri="{FF2B5EF4-FFF2-40B4-BE49-F238E27FC236}">
              <a16:creationId xmlns:a16="http://schemas.microsoft.com/office/drawing/2014/main" xmlns="" id="{00000000-0008-0000-2C00-000047000000}"/>
            </a:ext>
          </a:extLst>
        </xdr:cNvPr>
        <xdr:cNvPicPr>
          <a:picLocks noChangeAspect="1"/>
        </xdr:cNvPicPr>
      </xdr:nvPicPr>
      <xdr:blipFill>
        <a:blip xmlns:r="http://schemas.openxmlformats.org/officeDocument/2006/relationships" r:embed="rId2" cstate="print"/>
        <a:stretch>
          <a:fillRect/>
        </a:stretch>
      </xdr:blipFill>
      <xdr:spPr>
        <a:xfrm>
          <a:off x="3248025" y="9067800"/>
          <a:ext cx="774277" cy="942975"/>
        </a:xfrm>
        <a:prstGeom prst="rect">
          <a:avLst/>
        </a:prstGeom>
      </xdr:spPr>
    </xdr:pic>
    <xdr:clientData/>
  </xdr:oneCellAnchor>
  <xdr:oneCellAnchor>
    <xdr:from>
      <xdr:col>6</xdr:col>
      <xdr:colOff>19050</xdr:colOff>
      <xdr:row>42</xdr:row>
      <xdr:rowOff>0</xdr:rowOff>
    </xdr:from>
    <xdr:ext cx="779826" cy="923924"/>
    <xdr:pic>
      <xdr:nvPicPr>
        <xdr:cNvPr id="72" name="71 Imagen" hidden="1">
          <a:extLst>
            <a:ext uri="{FF2B5EF4-FFF2-40B4-BE49-F238E27FC236}">
              <a16:creationId xmlns:a16="http://schemas.microsoft.com/office/drawing/2014/main" xmlns="" id="{00000000-0008-0000-2C00-000048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2</xdr:col>
      <xdr:colOff>76200</xdr:colOff>
      <xdr:row>12</xdr:row>
      <xdr:rowOff>0</xdr:rowOff>
    </xdr:from>
    <xdr:ext cx="778572" cy="752475"/>
    <xdr:pic>
      <xdr:nvPicPr>
        <xdr:cNvPr id="73" name="72 Imagen" hidden="1">
          <a:extLst>
            <a:ext uri="{FF2B5EF4-FFF2-40B4-BE49-F238E27FC236}">
              <a16:creationId xmlns:a16="http://schemas.microsoft.com/office/drawing/2014/main" xmlns="" id="{00000000-0008-0000-2C00-000049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74" name="73 Imagen" hidden="1">
          <a:extLst>
            <a:ext uri="{FF2B5EF4-FFF2-40B4-BE49-F238E27FC236}">
              <a16:creationId xmlns:a16="http://schemas.microsoft.com/office/drawing/2014/main" xmlns="" id="{00000000-0008-0000-2C00-00004A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5</xdr:col>
      <xdr:colOff>238125</xdr:colOff>
      <xdr:row>42</xdr:row>
      <xdr:rowOff>0</xdr:rowOff>
    </xdr:from>
    <xdr:ext cx="805905" cy="752475"/>
    <xdr:pic>
      <xdr:nvPicPr>
        <xdr:cNvPr id="75" name="74 Imagen" hidden="1">
          <a:extLst>
            <a:ext uri="{FF2B5EF4-FFF2-40B4-BE49-F238E27FC236}">
              <a16:creationId xmlns:a16="http://schemas.microsoft.com/office/drawing/2014/main" xmlns="" id="{00000000-0008-0000-2C00-00004B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76" name="75 Imagen" hidden="1">
          <a:extLst>
            <a:ext uri="{FF2B5EF4-FFF2-40B4-BE49-F238E27FC236}">
              <a16:creationId xmlns:a16="http://schemas.microsoft.com/office/drawing/2014/main" xmlns="" id="{00000000-0008-0000-2C00-00004C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2</xdr:col>
      <xdr:colOff>9525</xdr:colOff>
      <xdr:row>12</xdr:row>
      <xdr:rowOff>0</xdr:rowOff>
    </xdr:from>
    <xdr:ext cx="774277" cy="942975"/>
    <xdr:pic>
      <xdr:nvPicPr>
        <xdr:cNvPr id="77" name="76 Imagen" hidden="1">
          <a:extLst>
            <a:ext uri="{FF2B5EF4-FFF2-40B4-BE49-F238E27FC236}">
              <a16:creationId xmlns:a16="http://schemas.microsoft.com/office/drawing/2014/main" xmlns="" id="{00000000-0008-0000-2C00-00004D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78" name="77 Imagen" hidden="1">
          <a:extLst>
            <a:ext uri="{FF2B5EF4-FFF2-40B4-BE49-F238E27FC236}">
              <a16:creationId xmlns:a16="http://schemas.microsoft.com/office/drawing/2014/main" xmlns="" id="{00000000-0008-0000-2C00-00004E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79" name="78 Imagen" hidden="1">
          <a:extLst>
            <a:ext uri="{FF2B5EF4-FFF2-40B4-BE49-F238E27FC236}">
              <a16:creationId xmlns:a16="http://schemas.microsoft.com/office/drawing/2014/main" xmlns="" id="{00000000-0008-0000-2C00-00004F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80" name="79 Imagen" hidden="1">
          <a:extLst>
            <a:ext uri="{FF2B5EF4-FFF2-40B4-BE49-F238E27FC236}">
              <a16:creationId xmlns:a16="http://schemas.microsoft.com/office/drawing/2014/main" xmlns="" id="{00000000-0008-0000-2C00-000050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238125</xdr:colOff>
      <xdr:row>12</xdr:row>
      <xdr:rowOff>0</xdr:rowOff>
    </xdr:from>
    <xdr:ext cx="805905" cy="752475"/>
    <xdr:pic>
      <xdr:nvPicPr>
        <xdr:cNvPr id="81" name="80 Imagen" hidden="1">
          <a:extLst>
            <a:ext uri="{FF2B5EF4-FFF2-40B4-BE49-F238E27FC236}">
              <a16:creationId xmlns:a16="http://schemas.microsoft.com/office/drawing/2014/main" xmlns="" id="{00000000-0008-0000-2C00-000051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76200</xdr:colOff>
      <xdr:row>42</xdr:row>
      <xdr:rowOff>0</xdr:rowOff>
    </xdr:from>
    <xdr:ext cx="778572" cy="752475"/>
    <xdr:pic>
      <xdr:nvPicPr>
        <xdr:cNvPr id="82" name="81 Imagen" hidden="1">
          <a:extLst>
            <a:ext uri="{FF2B5EF4-FFF2-40B4-BE49-F238E27FC236}">
              <a16:creationId xmlns:a16="http://schemas.microsoft.com/office/drawing/2014/main" xmlns="" id="{00000000-0008-0000-2C00-000052000000}"/>
            </a:ext>
          </a:extLst>
        </xdr:cNvPr>
        <xdr:cNvPicPr>
          <a:picLocks noChangeAspect="1"/>
        </xdr:cNvPicPr>
      </xdr:nvPicPr>
      <xdr:blipFill>
        <a:blip xmlns:r="http://schemas.openxmlformats.org/officeDocument/2006/relationships" r:embed="rId4" cstate="print"/>
        <a:stretch>
          <a:fillRect/>
        </a:stretch>
      </xdr:blipFill>
      <xdr:spPr>
        <a:xfrm>
          <a:off x="3962400" y="9067800"/>
          <a:ext cx="778572" cy="752475"/>
        </a:xfrm>
        <a:prstGeom prst="rect">
          <a:avLst/>
        </a:prstGeom>
      </xdr:spPr>
    </xdr:pic>
    <xdr:clientData/>
  </xdr:oneCellAnchor>
  <xdr:oneCellAnchor>
    <xdr:from>
      <xdr:col>6</xdr:col>
      <xdr:colOff>9525</xdr:colOff>
      <xdr:row>42</xdr:row>
      <xdr:rowOff>0</xdr:rowOff>
    </xdr:from>
    <xdr:ext cx="774277" cy="942975"/>
    <xdr:pic>
      <xdr:nvPicPr>
        <xdr:cNvPr id="83" name="82 Imagen" hidden="1">
          <a:extLst>
            <a:ext uri="{FF2B5EF4-FFF2-40B4-BE49-F238E27FC236}">
              <a16:creationId xmlns:a16="http://schemas.microsoft.com/office/drawing/2014/main" xmlns="" id="{00000000-0008-0000-2C00-000053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84" name="83 Imagen" hidden="1">
          <a:extLst>
            <a:ext uri="{FF2B5EF4-FFF2-40B4-BE49-F238E27FC236}">
              <a16:creationId xmlns:a16="http://schemas.microsoft.com/office/drawing/2014/main" xmlns="" id="{00000000-0008-0000-2C00-000054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238125</xdr:colOff>
      <xdr:row>42</xdr:row>
      <xdr:rowOff>0</xdr:rowOff>
    </xdr:from>
    <xdr:ext cx="805905" cy="752475"/>
    <xdr:pic>
      <xdr:nvPicPr>
        <xdr:cNvPr id="85" name="84 Imagen" hidden="1">
          <a:extLst>
            <a:ext uri="{FF2B5EF4-FFF2-40B4-BE49-F238E27FC236}">
              <a16:creationId xmlns:a16="http://schemas.microsoft.com/office/drawing/2014/main" xmlns="" id="{00000000-0008-0000-2C00-000055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9525</xdr:colOff>
      <xdr:row>12</xdr:row>
      <xdr:rowOff>0</xdr:rowOff>
    </xdr:from>
    <xdr:ext cx="774277" cy="942975"/>
    <xdr:pic>
      <xdr:nvPicPr>
        <xdr:cNvPr id="86" name="85 Imagen" hidden="1">
          <a:extLst>
            <a:ext uri="{FF2B5EF4-FFF2-40B4-BE49-F238E27FC236}">
              <a16:creationId xmlns:a16="http://schemas.microsoft.com/office/drawing/2014/main" xmlns="" id="{00000000-0008-0000-2C00-000056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87" name="86 Imagen" hidden="1">
          <a:extLst>
            <a:ext uri="{FF2B5EF4-FFF2-40B4-BE49-F238E27FC236}">
              <a16:creationId xmlns:a16="http://schemas.microsoft.com/office/drawing/2014/main" xmlns="" id="{00000000-0008-0000-2C00-000057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88" name="87 Imagen" hidden="1">
          <a:extLst>
            <a:ext uri="{FF2B5EF4-FFF2-40B4-BE49-F238E27FC236}">
              <a16:creationId xmlns:a16="http://schemas.microsoft.com/office/drawing/2014/main" xmlns="" id="{00000000-0008-0000-2C00-000058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89" name="88 Imagen" hidden="1">
          <a:extLst>
            <a:ext uri="{FF2B5EF4-FFF2-40B4-BE49-F238E27FC236}">
              <a16:creationId xmlns:a16="http://schemas.microsoft.com/office/drawing/2014/main" xmlns="" id="{00000000-0008-0000-2C00-000059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19050</xdr:colOff>
      <xdr:row>42</xdr:row>
      <xdr:rowOff>0</xdr:rowOff>
    </xdr:from>
    <xdr:ext cx="779826" cy="923924"/>
    <xdr:pic>
      <xdr:nvPicPr>
        <xdr:cNvPr id="90" name="89 Imagen" hidden="1">
          <a:extLst>
            <a:ext uri="{FF2B5EF4-FFF2-40B4-BE49-F238E27FC236}">
              <a16:creationId xmlns:a16="http://schemas.microsoft.com/office/drawing/2014/main" xmlns="" id="{00000000-0008-0000-2C00-00005A000000}"/>
            </a:ext>
          </a:extLst>
        </xdr:cNvPr>
        <xdr:cNvPicPr>
          <a:picLocks noChangeAspect="1"/>
        </xdr:cNvPicPr>
      </xdr:nvPicPr>
      <xdr:blipFill>
        <a:blip xmlns:r="http://schemas.openxmlformats.org/officeDocument/2006/relationships" r:embed="rId3" cstate="print"/>
        <a:stretch>
          <a:fillRect/>
        </a:stretch>
      </xdr:blipFill>
      <xdr:spPr>
        <a:xfrm>
          <a:off x="3905250" y="9067800"/>
          <a:ext cx="779826" cy="923924"/>
        </a:xfrm>
        <a:prstGeom prst="rect">
          <a:avLst/>
        </a:prstGeom>
      </xdr:spPr>
    </xdr:pic>
    <xdr:clientData/>
  </xdr:oneCellAnchor>
  <xdr:oneCellAnchor>
    <xdr:from>
      <xdr:col>5</xdr:col>
      <xdr:colOff>238125</xdr:colOff>
      <xdr:row>42</xdr:row>
      <xdr:rowOff>0</xdr:rowOff>
    </xdr:from>
    <xdr:ext cx="805905" cy="752475"/>
    <xdr:pic>
      <xdr:nvPicPr>
        <xdr:cNvPr id="91" name="90 Imagen" hidden="1">
          <a:extLst>
            <a:ext uri="{FF2B5EF4-FFF2-40B4-BE49-F238E27FC236}">
              <a16:creationId xmlns:a16="http://schemas.microsoft.com/office/drawing/2014/main" xmlns="" id="{00000000-0008-0000-2C00-00005B000000}"/>
            </a:ext>
          </a:extLst>
        </xdr:cNvPr>
        <xdr:cNvPicPr>
          <a:picLocks noChangeAspect="1"/>
        </xdr:cNvPicPr>
      </xdr:nvPicPr>
      <xdr:blipFill>
        <a:blip xmlns:r="http://schemas.openxmlformats.org/officeDocument/2006/relationships" r:embed="rId6" cstate="print"/>
        <a:stretch>
          <a:fillRect/>
        </a:stretch>
      </xdr:blipFill>
      <xdr:spPr>
        <a:xfrm>
          <a:off x="3476625" y="9067800"/>
          <a:ext cx="805905" cy="752475"/>
        </a:xfrm>
        <a:prstGeom prst="rect">
          <a:avLst/>
        </a:prstGeom>
      </xdr:spPr>
    </xdr:pic>
    <xdr:clientData/>
  </xdr:oneCellAnchor>
  <xdr:oneCellAnchor>
    <xdr:from>
      <xdr:col>5</xdr:col>
      <xdr:colOff>0</xdr:colOff>
      <xdr:row>42</xdr:row>
      <xdr:rowOff>0</xdr:rowOff>
    </xdr:from>
    <xdr:ext cx="767886" cy="666750"/>
    <xdr:pic>
      <xdr:nvPicPr>
        <xdr:cNvPr id="92" name="91 Imagen" hidden="1">
          <a:extLst>
            <a:ext uri="{FF2B5EF4-FFF2-40B4-BE49-F238E27FC236}">
              <a16:creationId xmlns:a16="http://schemas.microsoft.com/office/drawing/2014/main" xmlns="" id="{00000000-0008-0000-2C00-00005C000000}"/>
            </a:ext>
          </a:extLst>
        </xdr:cNvPr>
        <xdr:cNvPicPr>
          <a:picLocks noChangeAspect="1"/>
        </xdr:cNvPicPr>
      </xdr:nvPicPr>
      <xdr:blipFill>
        <a:blip xmlns:r="http://schemas.openxmlformats.org/officeDocument/2006/relationships" r:embed="rId7" cstate="print"/>
        <a:stretch>
          <a:fillRect/>
        </a:stretch>
      </xdr:blipFill>
      <xdr:spPr>
        <a:xfrm>
          <a:off x="3238500" y="9067800"/>
          <a:ext cx="767886" cy="666750"/>
        </a:xfrm>
        <a:prstGeom prst="rect">
          <a:avLst/>
        </a:prstGeom>
      </xdr:spPr>
    </xdr:pic>
    <xdr:clientData/>
  </xdr:oneCellAnchor>
  <xdr:oneCellAnchor>
    <xdr:from>
      <xdr:col>2</xdr:col>
      <xdr:colOff>76200</xdr:colOff>
      <xdr:row>12</xdr:row>
      <xdr:rowOff>0</xdr:rowOff>
    </xdr:from>
    <xdr:ext cx="778572" cy="752475"/>
    <xdr:pic>
      <xdr:nvPicPr>
        <xdr:cNvPr id="93" name="92 Imagen" hidden="1">
          <a:extLst>
            <a:ext uri="{FF2B5EF4-FFF2-40B4-BE49-F238E27FC236}">
              <a16:creationId xmlns:a16="http://schemas.microsoft.com/office/drawing/2014/main" xmlns="" id="{00000000-0008-0000-2C00-00005D000000}"/>
            </a:ext>
          </a:extLst>
        </xdr:cNvPr>
        <xdr:cNvPicPr>
          <a:picLocks noChangeAspect="1"/>
        </xdr:cNvPicPr>
      </xdr:nvPicPr>
      <xdr:blipFill>
        <a:blip xmlns:r="http://schemas.openxmlformats.org/officeDocument/2006/relationships" r:embed="rId4" cstate="print"/>
        <a:stretch>
          <a:fillRect/>
        </a:stretch>
      </xdr:blipFill>
      <xdr:spPr>
        <a:xfrm>
          <a:off x="7848600" y="1524000"/>
          <a:ext cx="778572" cy="752475"/>
        </a:xfrm>
        <a:prstGeom prst="rect">
          <a:avLst/>
        </a:prstGeom>
      </xdr:spPr>
    </xdr:pic>
    <xdr:clientData/>
  </xdr:oneCellAnchor>
  <xdr:oneCellAnchor>
    <xdr:from>
      <xdr:col>4</xdr:col>
      <xdr:colOff>142876</xdr:colOff>
      <xdr:row>42</xdr:row>
      <xdr:rowOff>0</xdr:rowOff>
    </xdr:from>
    <xdr:ext cx="877302" cy="714375"/>
    <xdr:pic>
      <xdr:nvPicPr>
        <xdr:cNvPr id="94" name="93 Imagen" hidden="1">
          <a:extLst>
            <a:ext uri="{FF2B5EF4-FFF2-40B4-BE49-F238E27FC236}">
              <a16:creationId xmlns:a16="http://schemas.microsoft.com/office/drawing/2014/main" xmlns="" id="{00000000-0008-0000-2C00-00005E000000}"/>
            </a:ext>
          </a:extLst>
        </xdr:cNvPr>
        <xdr:cNvPicPr>
          <a:picLocks noChangeAspect="1"/>
        </xdr:cNvPicPr>
      </xdr:nvPicPr>
      <xdr:blipFill>
        <a:blip xmlns:r="http://schemas.openxmlformats.org/officeDocument/2006/relationships" r:embed="rId5" cstate="print"/>
        <a:stretch>
          <a:fillRect/>
        </a:stretch>
      </xdr:blipFill>
      <xdr:spPr>
        <a:xfrm>
          <a:off x="2733676" y="9067800"/>
          <a:ext cx="877302" cy="714375"/>
        </a:xfrm>
        <a:prstGeom prst="rect">
          <a:avLst/>
        </a:prstGeom>
      </xdr:spPr>
    </xdr:pic>
    <xdr:clientData/>
  </xdr:oneCellAnchor>
  <xdr:oneCellAnchor>
    <xdr:from>
      <xdr:col>2</xdr:col>
      <xdr:colOff>9525</xdr:colOff>
      <xdr:row>12</xdr:row>
      <xdr:rowOff>0</xdr:rowOff>
    </xdr:from>
    <xdr:ext cx="774277" cy="942975"/>
    <xdr:pic>
      <xdr:nvPicPr>
        <xdr:cNvPr id="95" name="94 Imagen" hidden="1">
          <a:extLst>
            <a:ext uri="{FF2B5EF4-FFF2-40B4-BE49-F238E27FC236}">
              <a16:creationId xmlns:a16="http://schemas.microsoft.com/office/drawing/2014/main" xmlns="" id="{00000000-0008-0000-2C00-00005F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96" name="95 Imagen" hidden="1">
          <a:extLst>
            <a:ext uri="{FF2B5EF4-FFF2-40B4-BE49-F238E27FC236}">
              <a16:creationId xmlns:a16="http://schemas.microsoft.com/office/drawing/2014/main" xmlns="" id="{00000000-0008-0000-2C00-000060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97" name="96 Imagen" hidden="1">
          <a:extLst>
            <a:ext uri="{FF2B5EF4-FFF2-40B4-BE49-F238E27FC236}">
              <a16:creationId xmlns:a16="http://schemas.microsoft.com/office/drawing/2014/main" xmlns="" id="{00000000-0008-0000-2C00-000061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98" name="97 Imagen" hidden="1">
          <a:extLst>
            <a:ext uri="{FF2B5EF4-FFF2-40B4-BE49-F238E27FC236}">
              <a16:creationId xmlns:a16="http://schemas.microsoft.com/office/drawing/2014/main" xmlns="" id="{00000000-0008-0000-2C00-000062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238125</xdr:colOff>
      <xdr:row>12</xdr:row>
      <xdr:rowOff>0</xdr:rowOff>
    </xdr:from>
    <xdr:ext cx="805905" cy="752475"/>
    <xdr:pic>
      <xdr:nvPicPr>
        <xdr:cNvPr id="99" name="98 Imagen" hidden="1">
          <a:extLst>
            <a:ext uri="{FF2B5EF4-FFF2-40B4-BE49-F238E27FC236}">
              <a16:creationId xmlns:a16="http://schemas.microsoft.com/office/drawing/2014/main" xmlns="" id="{00000000-0008-0000-2C00-000063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76200</xdr:colOff>
      <xdr:row>42</xdr:row>
      <xdr:rowOff>0</xdr:rowOff>
    </xdr:from>
    <xdr:ext cx="778572" cy="752475"/>
    <xdr:pic>
      <xdr:nvPicPr>
        <xdr:cNvPr id="100" name="99 Imagen" hidden="1">
          <a:extLst>
            <a:ext uri="{FF2B5EF4-FFF2-40B4-BE49-F238E27FC236}">
              <a16:creationId xmlns:a16="http://schemas.microsoft.com/office/drawing/2014/main" xmlns="" id="{00000000-0008-0000-2C00-000064000000}"/>
            </a:ext>
          </a:extLst>
        </xdr:cNvPr>
        <xdr:cNvPicPr>
          <a:picLocks noChangeAspect="1"/>
        </xdr:cNvPicPr>
      </xdr:nvPicPr>
      <xdr:blipFill>
        <a:blip xmlns:r="http://schemas.openxmlformats.org/officeDocument/2006/relationships" r:embed="rId4" cstate="print"/>
        <a:stretch>
          <a:fillRect/>
        </a:stretch>
      </xdr:blipFill>
      <xdr:spPr>
        <a:xfrm>
          <a:off x="3962400" y="9067800"/>
          <a:ext cx="778572" cy="752475"/>
        </a:xfrm>
        <a:prstGeom prst="rect">
          <a:avLst/>
        </a:prstGeom>
      </xdr:spPr>
    </xdr:pic>
    <xdr:clientData/>
  </xdr:oneCellAnchor>
  <xdr:oneCellAnchor>
    <xdr:from>
      <xdr:col>6</xdr:col>
      <xdr:colOff>9525</xdr:colOff>
      <xdr:row>42</xdr:row>
      <xdr:rowOff>0</xdr:rowOff>
    </xdr:from>
    <xdr:ext cx="774277" cy="942975"/>
    <xdr:pic>
      <xdr:nvPicPr>
        <xdr:cNvPr id="101" name="100 Imagen" hidden="1">
          <a:extLst>
            <a:ext uri="{FF2B5EF4-FFF2-40B4-BE49-F238E27FC236}">
              <a16:creationId xmlns:a16="http://schemas.microsoft.com/office/drawing/2014/main" xmlns="" id="{00000000-0008-0000-2C00-000065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102" name="101 Imagen" hidden="1">
          <a:extLst>
            <a:ext uri="{FF2B5EF4-FFF2-40B4-BE49-F238E27FC236}">
              <a16:creationId xmlns:a16="http://schemas.microsoft.com/office/drawing/2014/main" xmlns="" id="{00000000-0008-0000-2C00-000066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6</xdr:col>
      <xdr:colOff>238125</xdr:colOff>
      <xdr:row>42</xdr:row>
      <xdr:rowOff>0</xdr:rowOff>
    </xdr:from>
    <xdr:ext cx="805905" cy="752475"/>
    <xdr:pic>
      <xdr:nvPicPr>
        <xdr:cNvPr id="103" name="102 Imagen" hidden="1">
          <a:extLst>
            <a:ext uri="{FF2B5EF4-FFF2-40B4-BE49-F238E27FC236}">
              <a16:creationId xmlns:a16="http://schemas.microsoft.com/office/drawing/2014/main" xmlns="" id="{00000000-0008-0000-2C00-000067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oneCellAnchor>
    <xdr:from>
      <xdr:col>2</xdr:col>
      <xdr:colOff>9525</xdr:colOff>
      <xdr:row>12</xdr:row>
      <xdr:rowOff>0</xdr:rowOff>
    </xdr:from>
    <xdr:ext cx="774277" cy="942975"/>
    <xdr:pic>
      <xdr:nvPicPr>
        <xdr:cNvPr id="104" name="103 Imagen" hidden="1">
          <a:extLst>
            <a:ext uri="{FF2B5EF4-FFF2-40B4-BE49-F238E27FC236}">
              <a16:creationId xmlns:a16="http://schemas.microsoft.com/office/drawing/2014/main" xmlns="" id="{00000000-0008-0000-2C00-000068000000}"/>
            </a:ext>
          </a:extLst>
        </xdr:cNvPr>
        <xdr:cNvPicPr>
          <a:picLocks noChangeAspect="1"/>
        </xdr:cNvPicPr>
      </xdr:nvPicPr>
      <xdr:blipFill>
        <a:blip xmlns:r="http://schemas.openxmlformats.org/officeDocument/2006/relationships" r:embed="rId2" cstate="print"/>
        <a:stretch>
          <a:fillRect/>
        </a:stretch>
      </xdr:blipFill>
      <xdr:spPr>
        <a:xfrm>
          <a:off x="7781925" y="1524000"/>
          <a:ext cx="774277" cy="942975"/>
        </a:xfrm>
        <a:prstGeom prst="rect">
          <a:avLst/>
        </a:prstGeom>
      </xdr:spPr>
    </xdr:pic>
    <xdr:clientData/>
  </xdr:oneCellAnchor>
  <xdr:oneCellAnchor>
    <xdr:from>
      <xdr:col>2</xdr:col>
      <xdr:colOff>238125</xdr:colOff>
      <xdr:row>12</xdr:row>
      <xdr:rowOff>0</xdr:rowOff>
    </xdr:from>
    <xdr:ext cx="805905" cy="752475"/>
    <xdr:pic>
      <xdr:nvPicPr>
        <xdr:cNvPr id="105" name="104 Imagen" hidden="1">
          <a:extLst>
            <a:ext uri="{FF2B5EF4-FFF2-40B4-BE49-F238E27FC236}">
              <a16:creationId xmlns:a16="http://schemas.microsoft.com/office/drawing/2014/main" xmlns="" id="{00000000-0008-0000-2C00-000069000000}"/>
            </a:ext>
          </a:extLst>
        </xdr:cNvPr>
        <xdr:cNvPicPr>
          <a:picLocks noChangeAspect="1"/>
        </xdr:cNvPicPr>
      </xdr:nvPicPr>
      <xdr:blipFill>
        <a:blip xmlns:r="http://schemas.openxmlformats.org/officeDocument/2006/relationships" r:embed="rId6" cstate="print"/>
        <a:stretch>
          <a:fillRect/>
        </a:stretch>
      </xdr:blipFill>
      <xdr:spPr>
        <a:xfrm>
          <a:off x="8010525" y="1524000"/>
          <a:ext cx="805905" cy="752475"/>
        </a:xfrm>
        <a:prstGeom prst="rect">
          <a:avLst/>
        </a:prstGeom>
      </xdr:spPr>
    </xdr:pic>
    <xdr:clientData/>
  </xdr:oneCellAnchor>
  <xdr:oneCellAnchor>
    <xdr:from>
      <xdr:col>6</xdr:col>
      <xdr:colOff>9525</xdr:colOff>
      <xdr:row>42</xdr:row>
      <xdr:rowOff>0</xdr:rowOff>
    </xdr:from>
    <xdr:ext cx="774277" cy="942975"/>
    <xdr:pic>
      <xdr:nvPicPr>
        <xdr:cNvPr id="106" name="105 Imagen" hidden="1">
          <a:extLst>
            <a:ext uri="{FF2B5EF4-FFF2-40B4-BE49-F238E27FC236}">
              <a16:creationId xmlns:a16="http://schemas.microsoft.com/office/drawing/2014/main" xmlns="" id="{00000000-0008-0000-2C00-00006A000000}"/>
            </a:ext>
          </a:extLst>
        </xdr:cNvPr>
        <xdr:cNvPicPr>
          <a:picLocks noChangeAspect="1"/>
        </xdr:cNvPicPr>
      </xdr:nvPicPr>
      <xdr:blipFill>
        <a:blip xmlns:r="http://schemas.openxmlformats.org/officeDocument/2006/relationships" r:embed="rId2" cstate="print"/>
        <a:stretch>
          <a:fillRect/>
        </a:stretch>
      </xdr:blipFill>
      <xdr:spPr>
        <a:xfrm>
          <a:off x="3895725" y="9067800"/>
          <a:ext cx="774277" cy="942975"/>
        </a:xfrm>
        <a:prstGeom prst="rect">
          <a:avLst/>
        </a:prstGeom>
      </xdr:spPr>
    </xdr:pic>
    <xdr:clientData/>
  </xdr:oneCellAnchor>
  <xdr:oneCellAnchor>
    <xdr:from>
      <xdr:col>6</xdr:col>
      <xdr:colOff>238125</xdr:colOff>
      <xdr:row>42</xdr:row>
      <xdr:rowOff>0</xdr:rowOff>
    </xdr:from>
    <xdr:ext cx="805905" cy="752475"/>
    <xdr:pic>
      <xdr:nvPicPr>
        <xdr:cNvPr id="107" name="106 Imagen" hidden="1">
          <a:extLst>
            <a:ext uri="{FF2B5EF4-FFF2-40B4-BE49-F238E27FC236}">
              <a16:creationId xmlns:a16="http://schemas.microsoft.com/office/drawing/2014/main" xmlns="" id="{00000000-0008-0000-2C00-00006B000000}"/>
            </a:ext>
          </a:extLst>
        </xdr:cNvPr>
        <xdr:cNvPicPr>
          <a:picLocks noChangeAspect="1"/>
        </xdr:cNvPicPr>
      </xdr:nvPicPr>
      <xdr:blipFill>
        <a:blip xmlns:r="http://schemas.openxmlformats.org/officeDocument/2006/relationships" r:embed="rId6" cstate="print"/>
        <a:stretch>
          <a:fillRect/>
        </a:stretch>
      </xdr:blipFill>
      <xdr:spPr>
        <a:xfrm>
          <a:off x="4124325" y="9067800"/>
          <a:ext cx="805905" cy="752475"/>
        </a:xfrm>
        <a:prstGeom prst="rect">
          <a:avLst/>
        </a:prstGeom>
      </xdr:spPr>
    </xdr:pic>
    <xdr:clientData/>
  </xdr:oneCellAnchor>
  <xdr:twoCellAnchor editAs="oneCell">
    <xdr:from>
      <xdr:col>0</xdr:col>
      <xdr:colOff>251088</xdr:colOff>
      <xdr:row>20</xdr:row>
      <xdr:rowOff>162987</xdr:rowOff>
    </xdr:from>
    <xdr:to>
      <xdr:col>3</xdr:col>
      <xdr:colOff>376845</xdr:colOff>
      <xdr:row>29</xdr:row>
      <xdr:rowOff>15224</xdr:rowOff>
    </xdr:to>
    <xdr:pic>
      <xdr:nvPicPr>
        <xdr:cNvPr id="110" name="109 Imagen">
          <a:extLst>
            <a:ext uri="{FF2B5EF4-FFF2-40B4-BE49-F238E27FC236}">
              <a16:creationId xmlns:a16="http://schemas.microsoft.com/office/drawing/2014/main" xmlns="" id="{00000000-0008-0000-2C00-00006E000000}"/>
            </a:ext>
          </a:extLst>
        </xdr:cNvPr>
        <xdr:cNvPicPr>
          <a:picLocks noChangeAspect="1"/>
        </xdr:cNvPicPr>
      </xdr:nvPicPr>
      <xdr:blipFill>
        <a:blip xmlns:r="http://schemas.openxmlformats.org/officeDocument/2006/relationships" r:embed="rId8" cstate="print"/>
        <a:stretch>
          <a:fillRect/>
        </a:stretch>
      </xdr:blipFill>
      <xdr:spPr>
        <a:xfrm rot="5400000">
          <a:off x="282015" y="5561310"/>
          <a:ext cx="2413403" cy="2475257"/>
        </a:xfrm>
        <a:prstGeom prst="rect">
          <a:avLst/>
        </a:prstGeom>
      </xdr:spPr>
    </xdr:pic>
    <xdr:clientData/>
  </xdr:twoCellAnchor>
  <xdr:twoCellAnchor editAs="oneCell">
    <xdr:from>
      <xdr:col>4</xdr:col>
      <xdr:colOff>259655</xdr:colOff>
      <xdr:row>20</xdr:row>
      <xdr:rowOff>106528</xdr:rowOff>
    </xdr:from>
    <xdr:to>
      <xdr:col>6</xdr:col>
      <xdr:colOff>403224</xdr:colOff>
      <xdr:row>29</xdr:row>
      <xdr:rowOff>34111</xdr:rowOff>
    </xdr:to>
    <xdr:pic>
      <xdr:nvPicPr>
        <xdr:cNvPr id="111" name="110 Imagen">
          <a:extLst>
            <a:ext uri="{FF2B5EF4-FFF2-40B4-BE49-F238E27FC236}">
              <a16:creationId xmlns:a16="http://schemas.microsoft.com/office/drawing/2014/main" xmlns="" id="{00000000-0008-0000-2C00-00006F000000}"/>
            </a:ext>
          </a:extLst>
        </xdr:cNvPr>
        <xdr:cNvPicPr>
          <a:picLocks noChangeAspect="1"/>
        </xdr:cNvPicPr>
      </xdr:nvPicPr>
      <xdr:blipFill>
        <a:blip xmlns:r="http://schemas.openxmlformats.org/officeDocument/2006/relationships" r:embed="rId9" cstate="print"/>
        <a:stretch>
          <a:fillRect/>
        </a:stretch>
      </xdr:blipFill>
      <xdr:spPr>
        <a:xfrm rot="5400000">
          <a:off x="3002898" y="5925202"/>
          <a:ext cx="2488749" cy="1709902"/>
        </a:xfrm>
        <a:prstGeom prst="rect">
          <a:avLst/>
        </a:prstGeom>
      </xdr:spPr>
    </xdr:pic>
    <xdr:clientData/>
  </xdr:twoCellAnchor>
  <xdr:twoCellAnchor editAs="oneCell">
    <xdr:from>
      <xdr:col>0</xdr:col>
      <xdr:colOff>114300</xdr:colOff>
      <xdr:row>2</xdr:row>
      <xdr:rowOff>76200</xdr:rowOff>
    </xdr:from>
    <xdr:to>
      <xdr:col>1</xdr:col>
      <xdr:colOff>462349</xdr:colOff>
      <xdr:row>10</xdr:row>
      <xdr:rowOff>171210</xdr:rowOff>
    </xdr:to>
    <xdr:pic>
      <xdr:nvPicPr>
        <xdr:cNvPr id="112" name="111 Imagen">
          <a:extLst>
            <a:ext uri="{FF2B5EF4-FFF2-40B4-BE49-F238E27FC236}">
              <a16:creationId xmlns:a16="http://schemas.microsoft.com/office/drawing/2014/main" xmlns="" id="{00000000-0008-0000-2C00-000070000000}"/>
            </a:ext>
          </a:extLst>
        </xdr:cNvPr>
        <xdr:cNvPicPr>
          <a:picLocks noChangeAspect="1"/>
        </xdr:cNvPicPr>
      </xdr:nvPicPr>
      <xdr:blipFill>
        <a:blip xmlns:r="http://schemas.openxmlformats.org/officeDocument/2006/relationships" r:embed="rId10" cstate="print"/>
        <a:stretch>
          <a:fillRect/>
        </a:stretch>
      </xdr:blipFill>
      <xdr:spPr>
        <a:xfrm>
          <a:off x="114300" y="1828800"/>
          <a:ext cx="1133333" cy="1923810"/>
        </a:xfrm>
        <a:prstGeom prst="rect">
          <a:avLst/>
        </a:prstGeom>
      </xdr:spPr>
    </xdr:pic>
    <xdr:clientData/>
  </xdr:twoCellAnchor>
  <xdr:twoCellAnchor editAs="oneCell">
    <xdr:from>
      <xdr:col>2</xdr:col>
      <xdr:colOff>26746</xdr:colOff>
      <xdr:row>2</xdr:row>
      <xdr:rowOff>66675</xdr:rowOff>
    </xdr:from>
    <xdr:to>
      <xdr:col>3</xdr:col>
      <xdr:colOff>491883</xdr:colOff>
      <xdr:row>10</xdr:row>
      <xdr:rowOff>19050</xdr:rowOff>
    </xdr:to>
    <xdr:pic>
      <xdr:nvPicPr>
        <xdr:cNvPr id="113" name="112 Imagen">
          <a:extLst>
            <a:ext uri="{FF2B5EF4-FFF2-40B4-BE49-F238E27FC236}">
              <a16:creationId xmlns:a16="http://schemas.microsoft.com/office/drawing/2014/main" xmlns="" id="{00000000-0008-0000-2C00-000071000000}"/>
            </a:ext>
          </a:extLst>
        </xdr:cNvPr>
        <xdr:cNvPicPr>
          <a:picLocks noChangeAspect="1"/>
        </xdr:cNvPicPr>
      </xdr:nvPicPr>
      <xdr:blipFill>
        <a:blip xmlns:r="http://schemas.openxmlformats.org/officeDocument/2006/relationships" r:embed="rId11" cstate="print"/>
        <a:stretch>
          <a:fillRect/>
        </a:stretch>
      </xdr:blipFill>
      <xdr:spPr>
        <a:xfrm>
          <a:off x="1322146" y="1819275"/>
          <a:ext cx="1250421" cy="1781175"/>
        </a:xfrm>
        <a:prstGeom prst="rect">
          <a:avLst/>
        </a:prstGeom>
      </xdr:spPr>
    </xdr:pic>
    <xdr:clientData/>
  </xdr:twoCellAnchor>
  <xdr:twoCellAnchor editAs="oneCell">
    <xdr:from>
      <xdr:col>4</xdr:col>
      <xdr:colOff>76200</xdr:colOff>
      <xdr:row>2</xdr:row>
      <xdr:rowOff>57150</xdr:rowOff>
    </xdr:from>
    <xdr:to>
      <xdr:col>5</xdr:col>
      <xdr:colOff>481394</xdr:colOff>
      <xdr:row>10</xdr:row>
      <xdr:rowOff>190255</xdr:rowOff>
    </xdr:to>
    <xdr:pic>
      <xdr:nvPicPr>
        <xdr:cNvPr id="114" name="113 Imagen">
          <a:extLst>
            <a:ext uri="{FF2B5EF4-FFF2-40B4-BE49-F238E27FC236}">
              <a16:creationId xmlns:a16="http://schemas.microsoft.com/office/drawing/2014/main" xmlns="" id="{00000000-0008-0000-2C00-000072000000}"/>
            </a:ext>
          </a:extLst>
        </xdr:cNvPr>
        <xdr:cNvPicPr>
          <a:picLocks noChangeAspect="1"/>
        </xdr:cNvPicPr>
      </xdr:nvPicPr>
      <xdr:blipFill>
        <a:blip xmlns:r="http://schemas.openxmlformats.org/officeDocument/2006/relationships" r:embed="rId12" cstate="print"/>
        <a:stretch>
          <a:fillRect/>
        </a:stretch>
      </xdr:blipFill>
      <xdr:spPr>
        <a:xfrm>
          <a:off x="2667000" y="1809750"/>
          <a:ext cx="1190476" cy="1961905"/>
        </a:xfrm>
        <a:prstGeom prst="rect">
          <a:avLst/>
        </a:prstGeom>
      </xdr:spPr>
    </xdr:pic>
    <xdr:clientData/>
  </xdr:twoCellAnchor>
  <xdr:twoCellAnchor editAs="oneCell">
    <xdr:from>
      <xdr:col>6</xdr:col>
      <xdr:colOff>31202</xdr:colOff>
      <xdr:row>2</xdr:row>
      <xdr:rowOff>57151</xdr:rowOff>
    </xdr:from>
    <xdr:to>
      <xdr:col>7</xdr:col>
      <xdr:colOff>500430</xdr:colOff>
      <xdr:row>10</xdr:row>
      <xdr:rowOff>133351</xdr:rowOff>
    </xdr:to>
    <xdr:pic>
      <xdr:nvPicPr>
        <xdr:cNvPr id="115" name="114 Imagen">
          <a:extLst>
            <a:ext uri="{FF2B5EF4-FFF2-40B4-BE49-F238E27FC236}">
              <a16:creationId xmlns:a16="http://schemas.microsoft.com/office/drawing/2014/main" xmlns="" id="{00000000-0008-0000-2C00-000073000000}"/>
            </a:ext>
          </a:extLst>
        </xdr:cNvPr>
        <xdr:cNvPicPr>
          <a:picLocks noChangeAspect="1"/>
        </xdr:cNvPicPr>
      </xdr:nvPicPr>
      <xdr:blipFill>
        <a:blip xmlns:r="http://schemas.openxmlformats.org/officeDocument/2006/relationships" r:embed="rId13" cstate="print"/>
        <a:stretch>
          <a:fillRect/>
        </a:stretch>
      </xdr:blipFill>
      <xdr:spPr>
        <a:xfrm>
          <a:off x="3917402" y="1809751"/>
          <a:ext cx="1254512" cy="1905000"/>
        </a:xfrm>
        <a:prstGeom prst="rect">
          <a:avLst/>
        </a:prstGeom>
      </xdr:spPr>
    </xdr:pic>
    <xdr:clientData/>
  </xdr:twoCellAnchor>
  <xdr:twoCellAnchor editAs="oneCell">
    <xdr:from>
      <xdr:col>8</xdr:col>
      <xdr:colOff>114300</xdr:colOff>
      <xdr:row>2</xdr:row>
      <xdr:rowOff>28575</xdr:rowOff>
    </xdr:from>
    <xdr:to>
      <xdr:col>9</xdr:col>
      <xdr:colOff>386159</xdr:colOff>
      <xdr:row>10</xdr:row>
      <xdr:rowOff>180728</xdr:rowOff>
    </xdr:to>
    <xdr:pic>
      <xdr:nvPicPr>
        <xdr:cNvPr id="116" name="115 Imagen">
          <a:extLst>
            <a:ext uri="{FF2B5EF4-FFF2-40B4-BE49-F238E27FC236}">
              <a16:creationId xmlns:a16="http://schemas.microsoft.com/office/drawing/2014/main" xmlns="" id="{00000000-0008-0000-2C00-000074000000}"/>
            </a:ext>
          </a:extLst>
        </xdr:cNvPr>
        <xdr:cNvPicPr>
          <a:picLocks noChangeAspect="1"/>
        </xdr:cNvPicPr>
      </xdr:nvPicPr>
      <xdr:blipFill>
        <a:blip xmlns:r="http://schemas.openxmlformats.org/officeDocument/2006/relationships" r:embed="rId14" cstate="print"/>
        <a:stretch>
          <a:fillRect/>
        </a:stretch>
      </xdr:blipFill>
      <xdr:spPr>
        <a:xfrm>
          <a:off x="5295900" y="1781175"/>
          <a:ext cx="1057143" cy="1980953"/>
        </a:xfrm>
        <a:prstGeom prst="rect">
          <a:avLst/>
        </a:prstGeom>
      </xdr:spPr>
    </xdr:pic>
    <xdr:clientData/>
  </xdr:twoCellAnchor>
  <xdr:twoCellAnchor editAs="oneCell">
    <xdr:from>
      <xdr:col>0</xdr:col>
      <xdr:colOff>180975</xdr:colOff>
      <xdr:row>13</xdr:row>
      <xdr:rowOff>47625</xdr:rowOff>
    </xdr:from>
    <xdr:to>
      <xdr:col>3</xdr:col>
      <xdr:colOff>765865</xdr:colOff>
      <xdr:row>15</xdr:row>
      <xdr:rowOff>95130</xdr:rowOff>
    </xdr:to>
    <xdr:pic>
      <xdr:nvPicPr>
        <xdr:cNvPr id="117" name="116 Imagen">
          <a:extLst>
            <a:ext uri="{FF2B5EF4-FFF2-40B4-BE49-F238E27FC236}">
              <a16:creationId xmlns:a16="http://schemas.microsoft.com/office/drawing/2014/main" xmlns="" id="{00000000-0008-0000-2C00-000075000000}"/>
            </a:ext>
          </a:extLst>
        </xdr:cNvPr>
        <xdr:cNvPicPr>
          <a:picLocks noChangeAspect="1"/>
        </xdr:cNvPicPr>
      </xdr:nvPicPr>
      <xdr:blipFill>
        <a:blip xmlns:r="http://schemas.openxmlformats.org/officeDocument/2006/relationships" r:embed="rId15" cstate="print"/>
        <a:stretch>
          <a:fillRect/>
        </a:stretch>
      </xdr:blipFill>
      <xdr:spPr>
        <a:xfrm>
          <a:off x="6657975" y="1800225"/>
          <a:ext cx="2942857" cy="961905"/>
        </a:xfrm>
        <a:prstGeom prst="rect">
          <a:avLst/>
        </a:prstGeom>
      </xdr:spPr>
    </xdr:pic>
    <xdr:clientData/>
  </xdr:twoCellAnchor>
  <xdr:twoCellAnchor editAs="oneCell">
    <xdr:from>
      <xdr:col>5</xdr:col>
      <xdr:colOff>300567</xdr:colOff>
      <xdr:row>13</xdr:row>
      <xdr:rowOff>27517</xdr:rowOff>
    </xdr:from>
    <xdr:to>
      <xdr:col>9</xdr:col>
      <xdr:colOff>45147</xdr:colOff>
      <xdr:row>15</xdr:row>
      <xdr:rowOff>170260</xdr:rowOff>
    </xdr:to>
    <xdr:pic>
      <xdr:nvPicPr>
        <xdr:cNvPr id="118" name="117 Imagen">
          <a:extLst>
            <a:ext uri="{FF2B5EF4-FFF2-40B4-BE49-F238E27FC236}">
              <a16:creationId xmlns:a16="http://schemas.microsoft.com/office/drawing/2014/main" xmlns="" id="{00000000-0008-0000-2C00-000076000000}"/>
            </a:ext>
          </a:extLst>
        </xdr:cNvPr>
        <xdr:cNvPicPr>
          <a:picLocks noChangeAspect="1"/>
        </xdr:cNvPicPr>
      </xdr:nvPicPr>
      <xdr:blipFill>
        <a:blip xmlns:r="http://schemas.openxmlformats.org/officeDocument/2006/relationships" r:embed="rId16" cstate="print"/>
        <a:stretch>
          <a:fillRect/>
        </a:stretch>
      </xdr:blipFill>
      <xdr:spPr>
        <a:xfrm>
          <a:off x="300567" y="5689600"/>
          <a:ext cx="2877247" cy="1074076"/>
        </a:xfrm>
        <a:prstGeom prst="rect">
          <a:avLst/>
        </a:prstGeom>
      </xdr:spPr>
    </xdr:pic>
    <xdr:clientData/>
  </xdr:twoCellAnchor>
  <xdr:twoCellAnchor editAs="oneCell">
    <xdr:from>
      <xdr:col>0</xdr:col>
      <xdr:colOff>152400</xdr:colOff>
      <xdr:row>34</xdr:row>
      <xdr:rowOff>47625</xdr:rowOff>
    </xdr:from>
    <xdr:to>
      <xdr:col>2</xdr:col>
      <xdr:colOff>741622</xdr:colOff>
      <xdr:row>42</xdr:row>
      <xdr:rowOff>28350</xdr:rowOff>
    </xdr:to>
    <xdr:pic>
      <xdr:nvPicPr>
        <xdr:cNvPr id="119" name="118 Imagen">
          <a:extLst>
            <a:ext uri="{FF2B5EF4-FFF2-40B4-BE49-F238E27FC236}">
              <a16:creationId xmlns:a16="http://schemas.microsoft.com/office/drawing/2014/main" xmlns="" id="{00000000-0008-0000-2C00-000077000000}"/>
            </a:ext>
          </a:extLst>
        </xdr:cNvPr>
        <xdr:cNvPicPr>
          <a:picLocks noChangeAspect="1"/>
        </xdr:cNvPicPr>
      </xdr:nvPicPr>
      <xdr:blipFill>
        <a:blip xmlns:r="http://schemas.openxmlformats.org/officeDocument/2006/relationships" r:embed="rId17" cstate="print"/>
        <a:stretch>
          <a:fillRect/>
        </a:stretch>
      </xdr:blipFill>
      <xdr:spPr>
        <a:xfrm>
          <a:off x="152400" y="4086225"/>
          <a:ext cx="2161905" cy="1809524"/>
        </a:xfrm>
        <a:prstGeom prst="rect">
          <a:avLst/>
        </a:prstGeom>
      </xdr:spPr>
    </xdr:pic>
    <xdr:clientData/>
  </xdr:twoCellAnchor>
  <xdr:twoCellAnchor editAs="oneCell">
    <xdr:from>
      <xdr:col>4</xdr:col>
      <xdr:colOff>161925</xdr:colOff>
      <xdr:row>34</xdr:row>
      <xdr:rowOff>57150</xdr:rowOff>
    </xdr:from>
    <xdr:to>
      <xdr:col>6</xdr:col>
      <xdr:colOff>143740</xdr:colOff>
      <xdr:row>41</xdr:row>
      <xdr:rowOff>142665</xdr:rowOff>
    </xdr:to>
    <xdr:pic>
      <xdr:nvPicPr>
        <xdr:cNvPr id="120" name="119 Imagen">
          <a:extLst>
            <a:ext uri="{FF2B5EF4-FFF2-40B4-BE49-F238E27FC236}">
              <a16:creationId xmlns:a16="http://schemas.microsoft.com/office/drawing/2014/main" xmlns="" id="{00000000-0008-0000-2C00-000078000000}"/>
            </a:ext>
          </a:extLst>
        </xdr:cNvPr>
        <xdr:cNvPicPr>
          <a:picLocks noChangeAspect="1"/>
        </xdr:cNvPicPr>
      </xdr:nvPicPr>
      <xdr:blipFill>
        <a:blip xmlns:r="http://schemas.openxmlformats.org/officeDocument/2006/relationships" r:embed="rId18" cstate="print"/>
        <a:stretch>
          <a:fillRect/>
        </a:stretch>
      </xdr:blipFill>
      <xdr:spPr>
        <a:xfrm>
          <a:off x="2752725" y="4095750"/>
          <a:ext cx="1552381" cy="1685714"/>
        </a:xfrm>
        <a:prstGeom prst="rect">
          <a:avLst/>
        </a:prstGeom>
      </xdr:spPr>
    </xdr:pic>
    <xdr:clientData/>
  </xdr:twoCellAnchor>
  <xdr:twoCellAnchor editAs="oneCell">
    <xdr:from>
      <xdr:col>7</xdr:col>
      <xdr:colOff>391583</xdr:colOff>
      <xdr:row>34</xdr:row>
      <xdr:rowOff>140759</xdr:rowOff>
    </xdr:from>
    <xdr:to>
      <xdr:col>8</xdr:col>
      <xdr:colOff>776609</xdr:colOff>
      <xdr:row>42</xdr:row>
      <xdr:rowOff>100952</xdr:rowOff>
    </xdr:to>
    <xdr:pic>
      <xdr:nvPicPr>
        <xdr:cNvPr id="121" name="120 Imagen">
          <a:extLst>
            <a:ext uri="{FF2B5EF4-FFF2-40B4-BE49-F238E27FC236}">
              <a16:creationId xmlns:a16="http://schemas.microsoft.com/office/drawing/2014/main" xmlns="" id="{00000000-0008-0000-2C00-000079000000}"/>
            </a:ext>
          </a:extLst>
        </xdr:cNvPr>
        <xdr:cNvPicPr>
          <a:picLocks noChangeAspect="1"/>
        </xdr:cNvPicPr>
      </xdr:nvPicPr>
      <xdr:blipFill>
        <a:blip xmlns:r="http://schemas.openxmlformats.org/officeDocument/2006/relationships" r:embed="rId19" cstate="print"/>
        <a:stretch>
          <a:fillRect/>
        </a:stretch>
      </xdr:blipFill>
      <xdr:spPr>
        <a:xfrm>
          <a:off x="4910666" y="7485592"/>
          <a:ext cx="1168192" cy="1822859"/>
        </a:xfrm>
        <a:prstGeom prst="rect">
          <a:avLst/>
        </a:prstGeom>
      </xdr:spPr>
    </xdr:pic>
    <xdr:clientData/>
  </xdr:twoCellAnchor>
  <xdr:twoCellAnchor editAs="oneCell">
    <xdr:from>
      <xdr:col>14</xdr:col>
      <xdr:colOff>476250</xdr:colOff>
      <xdr:row>34</xdr:row>
      <xdr:rowOff>43391</xdr:rowOff>
    </xdr:from>
    <xdr:to>
      <xdr:col>16</xdr:col>
      <xdr:colOff>601965</xdr:colOff>
      <xdr:row>42</xdr:row>
      <xdr:rowOff>167346</xdr:rowOff>
    </xdr:to>
    <xdr:pic>
      <xdr:nvPicPr>
        <xdr:cNvPr id="122" name="121 Imagen">
          <a:extLst>
            <a:ext uri="{FF2B5EF4-FFF2-40B4-BE49-F238E27FC236}">
              <a16:creationId xmlns:a16="http://schemas.microsoft.com/office/drawing/2014/main" xmlns="" id="{00000000-0008-0000-2C00-00007A000000}"/>
            </a:ext>
          </a:extLst>
        </xdr:cNvPr>
        <xdr:cNvPicPr>
          <a:picLocks noChangeAspect="1"/>
        </xdr:cNvPicPr>
      </xdr:nvPicPr>
      <xdr:blipFill>
        <a:blip xmlns:r="http://schemas.openxmlformats.org/officeDocument/2006/relationships" r:embed="rId20" cstate="print"/>
        <a:stretch>
          <a:fillRect/>
        </a:stretch>
      </xdr:blipFill>
      <xdr:spPr>
        <a:xfrm>
          <a:off x="9514417" y="7388224"/>
          <a:ext cx="1692049" cy="1986621"/>
        </a:xfrm>
        <a:prstGeom prst="rect">
          <a:avLst/>
        </a:prstGeom>
      </xdr:spPr>
    </xdr:pic>
    <xdr:clientData/>
  </xdr:twoCellAnchor>
  <xdr:twoCellAnchor editAs="oneCell">
    <xdr:from>
      <xdr:col>10</xdr:col>
      <xdr:colOff>333375</xdr:colOff>
      <xdr:row>34</xdr:row>
      <xdr:rowOff>66675</xdr:rowOff>
    </xdr:from>
    <xdr:to>
      <xdr:col>12</xdr:col>
      <xdr:colOff>676235</xdr:colOff>
      <xdr:row>41</xdr:row>
      <xdr:rowOff>123825</xdr:rowOff>
    </xdr:to>
    <xdr:pic>
      <xdr:nvPicPr>
        <xdr:cNvPr id="123" name="122 Imagen">
          <a:extLst>
            <a:ext uri="{FF2B5EF4-FFF2-40B4-BE49-F238E27FC236}">
              <a16:creationId xmlns:a16="http://schemas.microsoft.com/office/drawing/2014/main" xmlns="" id="{00000000-0008-0000-2C00-00007B000000}"/>
            </a:ext>
          </a:extLst>
        </xdr:cNvPr>
        <xdr:cNvPicPr>
          <a:picLocks noChangeAspect="1"/>
        </xdr:cNvPicPr>
      </xdr:nvPicPr>
      <xdr:blipFill>
        <a:blip xmlns:r="http://schemas.openxmlformats.org/officeDocument/2006/relationships" r:embed="rId21" cstate="print"/>
        <a:stretch>
          <a:fillRect/>
        </a:stretch>
      </xdr:blipFill>
      <xdr:spPr>
        <a:xfrm>
          <a:off x="11344275" y="4562475"/>
          <a:ext cx="1916601" cy="1657350"/>
        </a:xfrm>
        <a:prstGeom prst="rect">
          <a:avLst/>
        </a:prstGeom>
      </xdr:spPr>
    </xdr:pic>
    <xdr:clientData/>
  </xdr:twoCellAnchor>
  <xdr:twoCellAnchor editAs="oneCell">
    <xdr:from>
      <xdr:col>8</xdr:col>
      <xdr:colOff>402169</xdr:colOff>
      <xdr:row>22</xdr:row>
      <xdr:rowOff>74082</xdr:rowOff>
    </xdr:from>
    <xdr:to>
      <xdr:col>10</xdr:col>
      <xdr:colOff>7408</xdr:colOff>
      <xdr:row>27</xdr:row>
      <xdr:rowOff>197142</xdr:rowOff>
    </xdr:to>
    <xdr:pic>
      <xdr:nvPicPr>
        <xdr:cNvPr id="124" name="Imagen 123">
          <a:extLst>
            <a:ext uri="{FF2B5EF4-FFF2-40B4-BE49-F238E27FC236}">
              <a16:creationId xmlns:a16="http://schemas.microsoft.com/office/drawing/2014/main" xmlns="" id="{891455D9-2008-4681-8736-3D71099FBE8F}"/>
            </a:ext>
          </a:extLst>
        </xdr:cNvPr>
        <xdr:cNvPicPr>
          <a:picLocks noChangeAspect="1"/>
        </xdr:cNvPicPr>
      </xdr:nvPicPr>
      <xdr:blipFill>
        <a:blip xmlns:r="http://schemas.openxmlformats.org/officeDocument/2006/relationships" r:embed="rId22" cstate="print"/>
        <a:stretch>
          <a:fillRect/>
        </a:stretch>
      </xdr:blipFill>
      <xdr:spPr>
        <a:xfrm>
          <a:off x="7006169" y="5979582"/>
          <a:ext cx="1227664" cy="1287227"/>
        </a:xfrm>
        <a:prstGeom prst="rect">
          <a:avLst/>
        </a:prstGeom>
      </xdr:spPr>
    </xdr:pic>
    <xdr:clientData/>
  </xdr:twoCellAnchor>
  <xdr:twoCellAnchor editAs="oneCell">
    <xdr:from>
      <xdr:col>0</xdr:col>
      <xdr:colOff>0</xdr:colOff>
      <xdr:row>0</xdr:row>
      <xdr:rowOff>0</xdr:rowOff>
    </xdr:from>
    <xdr:to>
      <xdr:col>3</xdr:col>
      <xdr:colOff>596900</xdr:colOff>
      <xdr:row>1</xdr:row>
      <xdr:rowOff>63843</xdr:rowOff>
    </xdr:to>
    <xdr:pic>
      <xdr:nvPicPr>
        <xdr:cNvPr id="125" name="Imagen 124">
          <a:extLst>
            <a:ext uri="{FF2B5EF4-FFF2-40B4-BE49-F238E27FC236}">
              <a16:creationId xmlns:a16="http://schemas.microsoft.com/office/drawing/2014/main" xmlns="" id="{66C834B4-BE32-49EC-A0B3-84D8C5D2BEEE}"/>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oneCellAnchor>
    <xdr:from>
      <xdr:col>1</xdr:col>
      <xdr:colOff>28575</xdr:colOff>
      <xdr:row>10</xdr:row>
      <xdr:rowOff>9525</xdr:rowOff>
    </xdr:from>
    <xdr:ext cx="776506" cy="1057275"/>
    <xdr:pic>
      <xdr:nvPicPr>
        <xdr:cNvPr id="3" name="2 Imagen" hidden="1">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1" cstate="print"/>
        <a:stretch>
          <a:fillRect/>
        </a:stretch>
      </xdr:blipFill>
      <xdr:spPr>
        <a:xfrm>
          <a:off x="666750" y="2552700"/>
          <a:ext cx="776506" cy="1057275"/>
        </a:xfrm>
        <a:prstGeom prst="rect">
          <a:avLst/>
        </a:prstGeom>
      </xdr:spPr>
    </xdr:pic>
    <xdr:clientData/>
  </xdr:oneCellAnchor>
  <xdr:oneCellAnchor>
    <xdr:from>
      <xdr:col>1</xdr:col>
      <xdr:colOff>9525</xdr:colOff>
      <xdr:row>9</xdr:row>
      <xdr:rowOff>0</xdr:rowOff>
    </xdr:from>
    <xdr:ext cx="774277" cy="942975"/>
    <xdr:pic>
      <xdr:nvPicPr>
        <xdr:cNvPr id="4" name="3 Imagen" hidden="1">
          <a:extLst>
            <a:ext uri="{FF2B5EF4-FFF2-40B4-BE49-F238E27FC236}">
              <a16:creationId xmlns:a16="http://schemas.microsoft.com/office/drawing/2014/main" xmlns="" id="{00000000-0008-0000-2D00-000004000000}"/>
            </a:ext>
          </a:extLst>
        </xdr:cNvPr>
        <xdr:cNvPicPr>
          <a:picLocks noChangeAspect="1"/>
        </xdr:cNvPicPr>
      </xdr:nvPicPr>
      <xdr:blipFill>
        <a:blip xmlns:r="http://schemas.openxmlformats.org/officeDocument/2006/relationships" r:embed="rId2" cstate="print"/>
        <a:stretch>
          <a:fillRect/>
        </a:stretch>
      </xdr:blipFill>
      <xdr:spPr>
        <a:xfrm>
          <a:off x="647700" y="2352675"/>
          <a:ext cx="774277" cy="942975"/>
        </a:xfrm>
        <a:prstGeom prst="rect">
          <a:avLst/>
        </a:prstGeom>
      </xdr:spPr>
    </xdr:pic>
    <xdr:clientData/>
  </xdr:oneCellAnchor>
  <xdr:oneCellAnchor>
    <xdr:from>
      <xdr:col>5</xdr:col>
      <xdr:colOff>19050</xdr:colOff>
      <xdr:row>10</xdr:row>
      <xdr:rowOff>1</xdr:rowOff>
    </xdr:from>
    <xdr:ext cx="779826" cy="923924"/>
    <xdr:pic>
      <xdr:nvPicPr>
        <xdr:cNvPr id="5" name="4 Imagen" hidden="1">
          <a:extLst>
            <a:ext uri="{FF2B5EF4-FFF2-40B4-BE49-F238E27FC236}">
              <a16:creationId xmlns:a16="http://schemas.microsoft.com/office/drawing/2014/main" xmlns="" id="{00000000-0008-0000-2D00-000005000000}"/>
            </a:ext>
          </a:extLst>
        </xdr:cNvPr>
        <xdr:cNvPicPr>
          <a:picLocks noChangeAspect="1"/>
        </xdr:cNvPicPr>
      </xdr:nvPicPr>
      <xdr:blipFill>
        <a:blip xmlns:r="http://schemas.openxmlformats.org/officeDocument/2006/relationships" r:embed="rId3" cstate="print"/>
        <a:stretch>
          <a:fillRect/>
        </a:stretch>
      </xdr:blipFill>
      <xdr:spPr>
        <a:xfrm>
          <a:off x="3810000" y="2543176"/>
          <a:ext cx="779826" cy="923924"/>
        </a:xfrm>
        <a:prstGeom prst="rect">
          <a:avLst/>
        </a:prstGeom>
      </xdr:spPr>
    </xdr:pic>
    <xdr:clientData/>
  </xdr:oneCellAnchor>
  <xdr:oneCellAnchor>
    <xdr:from>
      <xdr:col>1</xdr:col>
      <xdr:colOff>76200</xdr:colOff>
      <xdr:row>9</xdr:row>
      <xdr:rowOff>161925</xdr:rowOff>
    </xdr:from>
    <xdr:ext cx="778572" cy="752475"/>
    <xdr:pic>
      <xdr:nvPicPr>
        <xdr:cNvPr id="6" name="5 Imagen" hidden="1">
          <a:extLst>
            <a:ext uri="{FF2B5EF4-FFF2-40B4-BE49-F238E27FC236}">
              <a16:creationId xmlns:a16="http://schemas.microsoft.com/office/drawing/2014/main" xmlns="" id="{00000000-0008-0000-2D00-000006000000}"/>
            </a:ext>
          </a:extLst>
        </xdr:cNvPr>
        <xdr:cNvPicPr>
          <a:picLocks noChangeAspect="1"/>
        </xdr:cNvPicPr>
      </xdr:nvPicPr>
      <xdr:blipFill>
        <a:blip xmlns:r="http://schemas.openxmlformats.org/officeDocument/2006/relationships" r:embed="rId4" cstate="print"/>
        <a:stretch>
          <a:fillRect/>
        </a:stretch>
      </xdr:blipFill>
      <xdr:spPr>
        <a:xfrm>
          <a:off x="714375" y="2514600"/>
          <a:ext cx="778572" cy="752475"/>
        </a:xfrm>
        <a:prstGeom prst="rect">
          <a:avLst/>
        </a:prstGeom>
      </xdr:spPr>
    </xdr:pic>
    <xdr:clientData/>
  </xdr:oneCellAnchor>
  <xdr:oneCellAnchor>
    <xdr:from>
      <xdr:col>3</xdr:col>
      <xdr:colOff>142876</xdr:colOff>
      <xdr:row>9</xdr:row>
      <xdr:rowOff>171449</xdr:rowOff>
    </xdr:from>
    <xdr:ext cx="877302" cy="714375"/>
    <xdr:pic>
      <xdr:nvPicPr>
        <xdr:cNvPr id="7" name="6 Imagen" hidden="1">
          <a:extLst>
            <a:ext uri="{FF2B5EF4-FFF2-40B4-BE49-F238E27FC236}">
              <a16:creationId xmlns:a16="http://schemas.microsoft.com/office/drawing/2014/main" xmlns="" id="{00000000-0008-0000-2D00-000007000000}"/>
            </a:ext>
          </a:extLst>
        </xdr:cNvPr>
        <xdr:cNvPicPr>
          <a:picLocks noChangeAspect="1"/>
        </xdr:cNvPicPr>
      </xdr:nvPicPr>
      <xdr:blipFill>
        <a:blip xmlns:r="http://schemas.openxmlformats.org/officeDocument/2006/relationships" r:embed="rId5" cstate="print"/>
        <a:stretch>
          <a:fillRect/>
        </a:stretch>
      </xdr:blipFill>
      <xdr:spPr>
        <a:xfrm>
          <a:off x="2324101" y="2524124"/>
          <a:ext cx="877302" cy="714375"/>
        </a:xfrm>
        <a:prstGeom prst="rect">
          <a:avLst/>
        </a:prstGeom>
      </xdr:spPr>
    </xdr:pic>
    <xdr:clientData/>
  </xdr:oneCellAnchor>
  <xdr:oneCellAnchor>
    <xdr:from>
      <xdr:col>1</xdr:col>
      <xdr:colOff>238125</xdr:colOff>
      <xdr:row>9</xdr:row>
      <xdr:rowOff>0</xdr:rowOff>
    </xdr:from>
    <xdr:ext cx="805905" cy="752475"/>
    <xdr:pic>
      <xdr:nvPicPr>
        <xdr:cNvPr id="8" name="7 Imagen" hidden="1">
          <a:extLst>
            <a:ext uri="{FF2B5EF4-FFF2-40B4-BE49-F238E27FC236}">
              <a16:creationId xmlns:a16="http://schemas.microsoft.com/office/drawing/2014/main" xmlns="" id="{00000000-0008-0000-2D00-000008000000}"/>
            </a:ext>
          </a:extLst>
        </xdr:cNvPr>
        <xdr:cNvPicPr>
          <a:picLocks noChangeAspect="1"/>
        </xdr:cNvPicPr>
      </xdr:nvPicPr>
      <xdr:blipFill>
        <a:blip xmlns:r="http://schemas.openxmlformats.org/officeDocument/2006/relationships" r:embed="rId6" cstate="print"/>
        <a:stretch>
          <a:fillRect/>
        </a:stretch>
      </xdr:blipFill>
      <xdr:spPr>
        <a:xfrm>
          <a:off x="876300" y="2352675"/>
          <a:ext cx="805905" cy="752475"/>
        </a:xfrm>
        <a:prstGeom prst="rect">
          <a:avLst/>
        </a:prstGeom>
      </xdr:spPr>
    </xdr:pic>
    <xdr:clientData/>
  </xdr:oneCellAnchor>
  <xdr:oneCellAnchor>
    <xdr:from>
      <xdr:col>4</xdr:col>
      <xdr:colOff>0</xdr:colOff>
      <xdr:row>10</xdr:row>
      <xdr:rowOff>9525</xdr:rowOff>
    </xdr:from>
    <xdr:ext cx="767886" cy="666750"/>
    <xdr:pic>
      <xdr:nvPicPr>
        <xdr:cNvPr id="9" name="8 Imagen" hidden="1">
          <a:extLst>
            <a:ext uri="{FF2B5EF4-FFF2-40B4-BE49-F238E27FC236}">
              <a16:creationId xmlns:a16="http://schemas.microsoft.com/office/drawing/2014/main" xmlns="" id="{00000000-0008-0000-2D00-000009000000}"/>
            </a:ext>
          </a:extLst>
        </xdr:cNvPr>
        <xdr:cNvPicPr>
          <a:picLocks noChangeAspect="1"/>
        </xdr:cNvPicPr>
      </xdr:nvPicPr>
      <xdr:blipFill>
        <a:blip xmlns:r="http://schemas.openxmlformats.org/officeDocument/2006/relationships" r:embed="rId7" cstate="print"/>
        <a:stretch>
          <a:fillRect/>
        </a:stretch>
      </xdr:blipFill>
      <xdr:spPr>
        <a:xfrm>
          <a:off x="2952750" y="2552700"/>
          <a:ext cx="767886" cy="666750"/>
        </a:xfrm>
        <a:prstGeom prst="rect">
          <a:avLst/>
        </a:prstGeom>
      </xdr:spPr>
    </xdr:pic>
    <xdr:clientData/>
  </xdr:oneCellAnchor>
  <xdr:oneCellAnchor>
    <xdr:from>
      <xdr:col>5</xdr:col>
      <xdr:colOff>28575</xdr:colOff>
      <xdr:row>10</xdr:row>
      <xdr:rowOff>9525</xdr:rowOff>
    </xdr:from>
    <xdr:ext cx="776506" cy="1057275"/>
    <xdr:pic>
      <xdr:nvPicPr>
        <xdr:cNvPr id="10" name="9 Imagen" hidden="1">
          <a:extLst>
            <a:ext uri="{FF2B5EF4-FFF2-40B4-BE49-F238E27FC236}">
              <a16:creationId xmlns:a16="http://schemas.microsoft.com/office/drawing/2014/main" xmlns="" id="{00000000-0008-0000-2D00-00000A000000}"/>
            </a:ext>
          </a:extLst>
        </xdr:cNvPr>
        <xdr:cNvPicPr>
          <a:picLocks noChangeAspect="1"/>
        </xdr:cNvPicPr>
      </xdr:nvPicPr>
      <xdr:blipFill>
        <a:blip xmlns:r="http://schemas.openxmlformats.org/officeDocument/2006/relationships" r:embed="rId1" cstate="print"/>
        <a:stretch>
          <a:fillRect/>
        </a:stretch>
      </xdr:blipFill>
      <xdr:spPr>
        <a:xfrm>
          <a:off x="3819525" y="2552700"/>
          <a:ext cx="776506" cy="1057275"/>
        </a:xfrm>
        <a:prstGeom prst="rect">
          <a:avLst/>
        </a:prstGeom>
      </xdr:spPr>
    </xdr:pic>
    <xdr:clientData/>
  </xdr:oneCellAnchor>
  <xdr:oneCellAnchor>
    <xdr:from>
      <xdr:col>5</xdr:col>
      <xdr:colOff>9525</xdr:colOff>
      <xdr:row>9</xdr:row>
      <xdr:rowOff>0</xdr:rowOff>
    </xdr:from>
    <xdr:ext cx="774277" cy="942975"/>
    <xdr:pic>
      <xdr:nvPicPr>
        <xdr:cNvPr id="11" name="10 Imagen" hidden="1">
          <a:extLst>
            <a:ext uri="{FF2B5EF4-FFF2-40B4-BE49-F238E27FC236}">
              <a16:creationId xmlns:a16="http://schemas.microsoft.com/office/drawing/2014/main" xmlns="" id="{00000000-0008-0000-2D00-00000B000000}"/>
            </a:ext>
          </a:extLst>
        </xdr:cNvPr>
        <xdr:cNvPicPr>
          <a:picLocks noChangeAspect="1"/>
        </xdr:cNvPicPr>
      </xdr:nvPicPr>
      <xdr:blipFill>
        <a:blip xmlns:r="http://schemas.openxmlformats.org/officeDocument/2006/relationships" r:embed="rId2" cstate="print"/>
        <a:stretch>
          <a:fillRect/>
        </a:stretch>
      </xdr:blipFill>
      <xdr:spPr>
        <a:xfrm>
          <a:off x="3800475" y="2352675"/>
          <a:ext cx="774277" cy="942975"/>
        </a:xfrm>
        <a:prstGeom prst="rect">
          <a:avLst/>
        </a:prstGeom>
      </xdr:spPr>
    </xdr:pic>
    <xdr:clientData/>
  </xdr:oneCellAnchor>
  <xdr:oneCellAnchor>
    <xdr:from>
      <xdr:col>5</xdr:col>
      <xdr:colOff>238125</xdr:colOff>
      <xdr:row>9</xdr:row>
      <xdr:rowOff>0</xdr:rowOff>
    </xdr:from>
    <xdr:ext cx="805905" cy="752475"/>
    <xdr:pic>
      <xdr:nvPicPr>
        <xdr:cNvPr id="12" name="11 Imagen" hidden="1">
          <a:extLst>
            <a:ext uri="{FF2B5EF4-FFF2-40B4-BE49-F238E27FC236}">
              <a16:creationId xmlns:a16="http://schemas.microsoft.com/office/drawing/2014/main" xmlns="" id="{00000000-0008-0000-2D00-00000C000000}"/>
            </a:ext>
          </a:extLst>
        </xdr:cNvPr>
        <xdr:cNvPicPr>
          <a:picLocks noChangeAspect="1"/>
        </xdr:cNvPicPr>
      </xdr:nvPicPr>
      <xdr:blipFill>
        <a:blip xmlns:r="http://schemas.openxmlformats.org/officeDocument/2006/relationships" r:embed="rId6" cstate="print"/>
        <a:stretch>
          <a:fillRect/>
        </a:stretch>
      </xdr:blipFill>
      <xdr:spPr>
        <a:xfrm>
          <a:off x="4029075" y="2352675"/>
          <a:ext cx="805905" cy="752475"/>
        </a:xfrm>
        <a:prstGeom prst="rect">
          <a:avLst/>
        </a:prstGeom>
      </xdr:spPr>
    </xdr:pic>
    <xdr:clientData/>
  </xdr:oneCellAnchor>
  <xdr:oneCellAnchor>
    <xdr:from>
      <xdr:col>1</xdr:col>
      <xdr:colOff>76200</xdr:colOff>
      <xdr:row>10</xdr:row>
      <xdr:rowOff>0</xdr:rowOff>
    </xdr:from>
    <xdr:ext cx="778572" cy="752475"/>
    <xdr:pic>
      <xdr:nvPicPr>
        <xdr:cNvPr id="13" name="12 Imagen" hidden="1">
          <a:extLst>
            <a:ext uri="{FF2B5EF4-FFF2-40B4-BE49-F238E27FC236}">
              <a16:creationId xmlns:a16="http://schemas.microsoft.com/office/drawing/2014/main" xmlns="" id="{00000000-0008-0000-2D00-00000D000000}"/>
            </a:ext>
          </a:extLst>
        </xdr:cNvPr>
        <xdr:cNvPicPr>
          <a:picLocks noChangeAspect="1"/>
        </xdr:cNvPicPr>
      </xdr:nvPicPr>
      <xdr:blipFill>
        <a:blip xmlns:r="http://schemas.openxmlformats.org/officeDocument/2006/relationships" r:embed="rId4" cstate="print"/>
        <a:stretch>
          <a:fillRect/>
        </a:stretch>
      </xdr:blipFill>
      <xdr:spPr>
        <a:xfrm>
          <a:off x="714375" y="2543175"/>
          <a:ext cx="778572" cy="752475"/>
        </a:xfrm>
        <a:prstGeom prst="rect">
          <a:avLst/>
        </a:prstGeom>
      </xdr:spPr>
    </xdr:pic>
    <xdr:clientData/>
  </xdr:oneCellAnchor>
  <xdr:oneCellAnchor>
    <xdr:from>
      <xdr:col>1</xdr:col>
      <xdr:colOff>238125</xdr:colOff>
      <xdr:row>10</xdr:row>
      <xdr:rowOff>0</xdr:rowOff>
    </xdr:from>
    <xdr:ext cx="805905" cy="752475"/>
    <xdr:pic>
      <xdr:nvPicPr>
        <xdr:cNvPr id="14" name="13 Imagen" hidden="1">
          <a:extLst>
            <a:ext uri="{FF2B5EF4-FFF2-40B4-BE49-F238E27FC236}">
              <a16:creationId xmlns:a16="http://schemas.microsoft.com/office/drawing/2014/main" xmlns="" id="{00000000-0008-0000-2D00-00000E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5</xdr:col>
      <xdr:colOff>238125</xdr:colOff>
      <xdr:row>10</xdr:row>
      <xdr:rowOff>0</xdr:rowOff>
    </xdr:from>
    <xdr:ext cx="805905" cy="752475"/>
    <xdr:pic>
      <xdr:nvPicPr>
        <xdr:cNvPr id="15" name="14 Imagen" hidden="1">
          <a:extLst>
            <a:ext uri="{FF2B5EF4-FFF2-40B4-BE49-F238E27FC236}">
              <a16:creationId xmlns:a16="http://schemas.microsoft.com/office/drawing/2014/main" xmlns="" id="{00000000-0008-0000-2D00-00000F000000}"/>
            </a:ext>
          </a:extLst>
        </xdr:cNvPr>
        <xdr:cNvPicPr>
          <a:picLocks noChangeAspect="1"/>
        </xdr:cNvPicPr>
      </xdr:nvPicPr>
      <xdr:blipFill>
        <a:blip xmlns:r="http://schemas.openxmlformats.org/officeDocument/2006/relationships" r:embed="rId6" cstate="print"/>
        <a:stretch>
          <a:fillRect/>
        </a:stretch>
      </xdr:blipFill>
      <xdr:spPr>
        <a:xfrm>
          <a:off x="4029075" y="2543175"/>
          <a:ext cx="805905" cy="752475"/>
        </a:xfrm>
        <a:prstGeom prst="rect">
          <a:avLst/>
        </a:prstGeom>
      </xdr:spPr>
    </xdr:pic>
    <xdr:clientData/>
  </xdr:oneCellAnchor>
  <xdr:oneCellAnchor>
    <xdr:from>
      <xdr:col>1</xdr:col>
      <xdr:colOff>238125</xdr:colOff>
      <xdr:row>10</xdr:row>
      <xdr:rowOff>0</xdr:rowOff>
    </xdr:from>
    <xdr:ext cx="805905" cy="752475"/>
    <xdr:pic>
      <xdr:nvPicPr>
        <xdr:cNvPr id="16" name="15 Imagen" hidden="1">
          <a:extLst>
            <a:ext uri="{FF2B5EF4-FFF2-40B4-BE49-F238E27FC236}">
              <a16:creationId xmlns:a16="http://schemas.microsoft.com/office/drawing/2014/main" xmlns="" id="{00000000-0008-0000-2D00-000010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5</xdr:col>
      <xdr:colOff>76200</xdr:colOff>
      <xdr:row>10</xdr:row>
      <xdr:rowOff>0</xdr:rowOff>
    </xdr:from>
    <xdr:ext cx="778572" cy="752475"/>
    <xdr:pic>
      <xdr:nvPicPr>
        <xdr:cNvPr id="17" name="16 Imagen" hidden="1">
          <a:extLst>
            <a:ext uri="{FF2B5EF4-FFF2-40B4-BE49-F238E27FC236}">
              <a16:creationId xmlns:a16="http://schemas.microsoft.com/office/drawing/2014/main" xmlns="" id="{00000000-0008-0000-2D00-000011000000}"/>
            </a:ext>
          </a:extLst>
        </xdr:cNvPr>
        <xdr:cNvPicPr>
          <a:picLocks noChangeAspect="1"/>
        </xdr:cNvPicPr>
      </xdr:nvPicPr>
      <xdr:blipFill>
        <a:blip xmlns:r="http://schemas.openxmlformats.org/officeDocument/2006/relationships" r:embed="rId4" cstate="print"/>
        <a:stretch>
          <a:fillRect/>
        </a:stretch>
      </xdr:blipFill>
      <xdr:spPr>
        <a:xfrm>
          <a:off x="3867150" y="2543175"/>
          <a:ext cx="778572" cy="752475"/>
        </a:xfrm>
        <a:prstGeom prst="rect">
          <a:avLst/>
        </a:prstGeom>
      </xdr:spPr>
    </xdr:pic>
    <xdr:clientData/>
  </xdr:oneCellAnchor>
  <xdr:oneCellAnchor>
    <xdr:from>
      <xdr:col>5</xdr:col>
      <xdr:colOff>238125</xdr:colOff>
      <xdr:row>10</xdr:row>
      <xdr:rowOff>0</xdr:rowOff>
    </xdr:from>
    <xdr:ext cx="805905" cy="752475"/>
    <xdr:pic>
      <xdr:nvPicPr>
        <xdr:cNvPr id="18" name="17 Imagen" hidden="1">
          <a:extLst>
            <a:ext uri="{FF2B5EF4-FFF2-40B4-BE49-F238E27FC236}">
              <a16:creationId xmlns:a16="http://schemas.microsoft.com/office/drawing/2014/main" xmlns="" id="{00000000-0008-0000-2D00-000012000000}"/>
            </a:ext>
          </a:extLst>
        </xdr:cNvPr>
        <xdr:cNvPicPr>
          <a:picLocks noChangeAspect="1"/>
        </xdr:cNvPicPr>
      </xdr:nvPicPr>
      <xdr:blipFill>
        <a:blip xmlns:r="http://schemas.openxmlformats.org/officeDocument/2006/relationships" r:embed="rId6" cstate="print"/>
        <a:stretch>
          <a:fillRect/>
        </a:stretch>
      </xdr:blipFill>
      <xdr:spPr>
        <a:xfrm>
          <a:off x="4029075" y="2543175"/>
          <a:ext cx="805905" cy="752475"/>
        </a:xfrm>
        <a:prstGeom prst="rect">
          <a:avLst/>
        </a:prstGeom>
      </xdr:spPr>
    </xdr:pic>
    <xdr:clientData/>
  </xdr:oneCellAnchor>
  <xdr:oneCellAnchor>
    <xdr:from>
      <xdr:col>5</xdr:col>
      <xdr:colOff>238125</xdr:colOff>
      <xdr:row>10</xdr:row>
      <xdr:rowOff>0</xdr:rowOff>
    </xdr:from>
    <xdr:ext cx="805905" cy="752475"/>
    <xdr:pic>
      <xdr:nvPicPr>
        <xdr:cNvPr id="19" name="18 Imagen" hidden="1">
          <a:extLst>
            <a:ext uri="{FF2B5EF4-FFF2-40B4-BE49-F238E27FC236}">
              <a16:creationId xmlns:a16="http://schemas.microsoft.com/office/drawing/2014/main" xmlns="" id="{00000000-0008-0000-2D00-000013000000}"/>
            </a:ext>
          </a:extLst>
        </xdr:cNvPr>
        <xdr:cNvPicPr>
          <a:picLocks noChangeAspect="1"/>
        </xdr:cNvPicPr>
      </xdr:nvPicPr>
      <xdr:blipFill>
        <a:blip xmlns:r="http://schemas.openxmlformats.org/officeDocument/2006/relationships" r:embed="rId6" cstate="print"/>
        <a:stretch>
          <a:fillRect/>
        </a:stretch>
      </xdr:blipFill>
      <xdr:spPr>
        <a:xfrm>
          <a:off x="4029075" y="2543175"/>
          <a:ext cx="805905" cy="752475"/>
        </a:xfrm>
        <a:prstGeom prst="rect">
          <a:avLst/>
        </a:prstGeom>
      </xdr:spPr>
    </xdr:pic>
    <xdr:clientData/>
  </xdr:oneCellAnchor>
  <xdr:oneCellAnchor>
    <xdr:from>
      <xdr:col>2</xdr:col>
      <xdr:colOff>28575</xdr:colOff>
      <xdr:row>10</xdr:row>
      <xdr:rowOff>9525</xdr:rowOff>
    </xdr:from>
    <xdr:ext cx="776506" cy="1057275"/>
    <xdr:pic>
      <xdr:nvPicPr>
        <xdr:cNvPr id="20" name="19 Imagen" hidden="1">
          <a:extLst>
            <a:ext uri="{FF2B5EF4-FFF2-40B4-BE49-F238E27FC236}">
              <a16:creationId xmlns:a16="http://schemas.microsoft.com/office/drawing/2014/main" xmlns="" id="{00000000-0008-0000-2D00-000014000000}"/>
            </a:ext>
          </a:extLst>
        </xdr:cNvPr>
        <xdr:cNvPicPr>
          <a:picLocks noChangeAspect="1"/>
        </xdr:cNvPicPr>
      </xdr:nvPicPr>
      <xdr:blipFill>
        <a:blip xmlns:r="http://schemas.openxmlformats.org/officeDocument/2006/relationships" r:embed="rId1" cstate="print"/>
        <a:stretch>
          <a:fillRect/>
        </a:stretch>
      </xdr:blipFill>
      <xdr:spPr>
        <a:xfrm>
          <a:off x="1438275" y="2552700"/>
          <a:ext cx="776506" cy="1057275"/>
        </a:xfrm>
        <a:prstGeom prst="rect">
          <a:avLst/>
        </a:prstGeom>
      </xdr:spPr>
    </xdr:pic>
    <xdr:clientData/>
  </xdr:oneCellAnchor>
  <xdr:oneCellAnchor>
    <xdr:from>
      <xdr:col>3</xdr:col>
      <xdr:colOff>9525</xdr:colOff>
      <xdr:row>8</xdr:row>
      <xdr:rowOff>0</xdr:rowOff>
    </xdr:from>
    <xdr:ext cx="774277" cy="942975"/>
    <xdr:pic>
      <xdr:nvPicPr>
        <xdr:cNvPr id="21" name="20 Imagen" hidden="1">
          <a:extLst>
            <a:ext uri="{FF2B5EF4-FFF2-40B4-BE49-F238E27FC236}">
              <a16:creationId xmlns:a16="http://schemas.microsoft.com/office/drawing/2014/main" xmlns="" id="{00000000-0008-0000-2D00-000015000000}"/>
            </a:ext>
          </a:extLst>
        </xdr:cNvPr>
        <xdr:cNvPicPr>
          <a:picLocks noChangeAspect="1"/>
        </xdr:cNvPicPr>
      </xdr:nvPicPr>
      <xdr:blipFill>
        <a:blip xmlns:r="http://schemas.openxmlformats.org/officeDocument/2006/relationships" r:embed="rId2" cstate="print"/>
        <a:stretch>
          <a:fillRect/>
        </a:stretch>
      </xdr:blipFill>
      <xdr:spPr>
        <a:xfrm>
          <a:off x="2190750" y="2162175"/>
          <a:ext cx="774277" cy="942975"/>
        </a:xfrm>
        <a:prstGeom prst="rect">
          <a:avLst/>
        </a:prstGeom>
      </xdr:spPr>
    </xdr:pic>
    <xdr:clientData/>
  </xdr:oneCellAnchor>
  <xdr:oneCellAnchor>
    <xdr:from>
      <xdr:col>4</xdr:col>
      <xdr:colOff>0</xdr:colOff>
      <xdr:row>8</xdr:row>
      <xdr:rowOff>0</xdr:rowOff>
    </xdr:from>
    <xdr:ext cx="779826" cy="923924"/>
    <xdr:pic>
      <xdr:nvPicPr>
        <xdr:cNvPr id="22" name="21 Imagen" hidden="1">
          <a:extLst>
            <a:ext uri="{FF2B5EF4-FFF2-40B4-BE49-F238E27FC236}">
              <a16:creationId xmlns:a16="http://schemas.microsoft.com/office/drawing/2014/main" xmlns="" id="{00000000-0008-0000-2D00-000016000000}"/>
            </a:ext>
          </a:extLst>
        </xdr:cNvPr>
        <xdr:cNvPicPr>
          <a:picLocks noChangeAspect="1"/>
        </xdr:cNvPicPr>
      </xdr:nvPicPr>
      <xdr:blipFill>
        <a:blip xmlns:r="http://schemas.openxmlformats.org/officeDocument/2006/relationships" r:embed="rId3" cstate="print"/>
        <a:stretch>
          <a:fillRect/>
        </a:stretch>
      </xdr:blipFill>
      <xdr:spPr>
        <a:xfrm>
          <a:off x="2952750" y="2162175"/>
          <a:ext cx="779826" cy="923924"/>
        </a:xfrm>
        <a:prstGeom prst="rect">
          <a:avLst/>
        </a:prstGeom>
      </xdr:spPr>
    </xdr:pic>
    <xdr:clientData/>
  </xdr:oneCellAnchor>
  <xdr:oneCellAnchor>
    <xdr:from>
      <xdr:col>1</xdr:col>
      <xdr:colOff>76200</xdr:colOff>
      <xdr:row>13</xdr:row>
      <xdr:rowOff>0</xdr:rowOff>
    </xdr:from>
    <xdr:ext cx="778572" cy="752475"/>
    <xdr:pic>
      <xdr:nvPicPr>
        <xdr:cNvPr id="23" name="22 Imagen" hidden="1">
          <a:extLst>
            <a:ext uri="{FF2B5EF4-FFF2-40B4-BE49-F238E27FC236}">
              <a16:creationId xmlns:a16="http://schemas.microsoft.com/office/drawing/2014/main" xmlns="" id="{00000000-0008-0000-2D00-000017000000}"/>
            </a:ext>
          </a:extLst>
        </xdr:cNvPr>
        <xdr:cNvPicPr>
          <a:picLocks noChangeAspect="1"/>
        </xdr:cNvPicPr>
      </xdr:nvPicPr>
      <xdr:blipFill>
        <a:blip xmlns:r="http://schemas.openxmlformats.org/officeDocument/2006/relationships" r:embed="rId4" cstate="print"/>
        <a:stretch>
          <a:fillRect/>
        </a:stretch>
      </xdr:blipFill>
      <xdr:spPr>
        <a:xfrm>
          <a:off x="714375" y="3305175"/>
          <a:ext cx="778572" cy="752475"/>
        </a:xfrm>
        <a:prstGeom prst="rect">
          <a:avLst/>
        </a:prstGeom>
      </xdr:spPr>
    </xdr:pic>
    <xdr:clientData/>
  </xdr:oneCellAnchor>
  <xdr:oneCellAnchor>
    <xdr:from>
      <xdr:col>2</xdr:col>
      <xdr:colOff>142876</xdr:colOff>
      <xdr:row>13</xdr:row>
      <xdr:rowOff>0</xdr:rowOff>
    </xdr:from>
    <xdr:ext cx="877302" cy="714375"/>
    <xdr:pic>
      <xdr:nvPicPr>
        <xdr:cNvPr id="24" name="23 Imagen" hidden="1">
          <a:extLst>
            <a:ext uri="{FF2B5EF4-FFF2-40B4-BE49-F238E27FC236}">
              <a16:creationId xmlns:a16="http://schemas.microsoft.com/office/drawing/2014/main" xmlns="" id="{00000000-0008-0000-2D00-000018000000}"/>
            </a:ext>
          </a:extLst>
        </xdr:cNvPr>
        <xdr:cNvPicPr>
          <a:picLocks noChangeAspect="1"/>
        </xdr:cNvPicPr>
      </xdr:nvPicPr>
      <xdr:blipFill>
        <a:blip xmlns:r="http://schemas.openxmlformats.org/officeDocument/2006/relationships" r:embed="rId5" cstate="print"/>
        <a:stretch>
          <a:fillRect/>
        </a:stretch>
      </xdr:blipFill>
      <xdr:spPr>
        <a:xfrm>
          <a:off x="1552576" y="3305175"/>
          <a:ext cx="877302" cy="714375"/>
        </a:xfrm>
        <a:prstGeom prst="rect">
          <a:avLst/>
        </a:prstGeom>
      </xdr:spPr>
    </xdr:pic>
    <xdr:clientData/>
  </xdr:oneCellAnchor>
  <xdr:oneCellAnchor>
    <xdr:from>
      <xdr:col>3</xdr:col>
      <xdr:colOff>238125</xdr:colOff>
      <xdr:row>8</xdr:row>
      <xdr:rowOff>0</xdr:rowOff>
    </xdr:from>
    <xdr:ext cx="805905" cy="752475"/>
    <xdr:pic>
      <xdr:nvPicPr>
        <xdr:cNvPr id="25" name="24 Imagen" hidden="1">
          <a:extLst>
            <a:ext uri="{FF2B5EF4-FFF2-40B4-BE49-F238E27FC236}">
              <a16:creationId xmlns:a16="http://schemas.microsoft.com/office/drawing/2014/main" xmlns="" id="{00000000-0008-0000-2D00-000019000000}"/>
            </a:ext>
          </a:extLst>
        </xdr:cNvPr>
        <xdr:cNvPicPr>
          <a:picLocks noChangeAspect="1"/>
        </xdr:cNvPicPr>
      </xdr:nvPicPr>
      <xdr:blipFill>
        <a:blip xmlns:r="http://schemas.openxmlformats.org/officeDocument/2006/relationships" r:embed="rId6" cstate="print"/>
        <a:stretch>
          <a:fillRect/>
        </a:stretch>
      </xdr:blipFill>
      <xdr:spPr>
        <a:xfrm>
          <a:off x="2419350" y="2162175"/>
          <a:ext cx="805905" cy="752475"/>
        </a:xfrm>
        <a:prstGeom prst="rect">
          <a:avLst/>
        </a:prstGeom>
      </xdr:spPr>
    </xdr:pic>
    <xdr:clientData/>
  </xdr:oneCellAnchor>
  <xdr:oneCellAnchor>
    <xdr:from>
      <xdr:col>3</xdr:col>
      <xdr:colOff>0</xdr:colOff>
      <xdr:row>8</xdr:row>
      <xdr:rowOff>9525</xdr:rowOff>
    </xdr:from>
    <xdr:ext cx="767886" cy="666750"/>
    <xdr:pic>
      <xdr:nvPicPr>
        <xdr:cNvPr id="26" name="25 Imagen" hidden="1">
          <a:extLst>
            <a:ext uri="{FF2B5EF4-FFF2-40B4-BE49-F238E27FC236}">
              <a16:creationId xmlns:a16="http://schemas.microsoft.com/office/drawing/2014/main" xmlns="" id="{00000000-0008-0000-2D00-00001A000000}"/>
            </a:ext>
          </a:extLst>
        </xdr:cNvPr>
        <xdr:cNvPicPr>
          <a:picLocks noChangeAspect="1"/>
        </xdr:cNvPicPr>
      </xdr:nvPicPr>
      <xdr:blipFill>
        <a:blip xmlns:r="http://schemas.openxmlformats.org/officeDocument/2006/relationships" r:embed="rId7" cstate="print"/>
        <a:stretch>
          <a:fillRect/>
        </a:stretch>
      </xdr:blipFill>
      <xdr:spPr>
        <a:xfrm>
          <a:off x="2181225" y="2171700"/>
          <a:ext cx="767886" cy="666750"/>
        </a:xfrm>
        <a:prstGeom prst="rect">
          <a:avLst/>
        </a:prstGeom>
      </xdr:spPr>
    </xdr:pic>
    <xdr:clientData/>
  </xdr:oneCellAnchor>
  <xdr:oneCellAnchor>
    <xdr:from>
      <xdr:col>3</xdr:col>
      <xdr:colOff>9525</xdr:colOff>
      <xdr:row>11</xdr:row>
      <xdr:rowOff>0</xdr:rowOff>
    </xdr:from>
    <xdr:ext cx="774277" cy="942975"/>
    <xdr:pic>
      <xdr:nvPicPr>
        <xdr:cNvPr id="27" name="26 Imagen" hidden="1">
          <a:extLst>
            <a:ext uri="{FF2B5EF4-FFF2-40B4-BE49-F238E27FC236}">
              <a16:creationId xmlns:a16="http://schemas.microsoft.com/office/drawing/2014/main" xmlns="" id="{00000000-0008-0000-2D00-00001B000000}"/>
            </a:ext>
          </a:extLst>
        </xdr:cNvPr>
        <xdr:cNvPicPr>
          <a:picLocks noChangeAspect="1"/>
        </xdr:cNvPicPr>
      </xdr:nvPicPr>
      <xdr:blipFill>
        <a:blip xmlns:r="http://schemas.openxmlformats.org/officeDocument/2006/relationships" r:embed="rId2" cstate="print"/>
        <a:stretch>
          <a:fillRect/>
        </a:stretch>
      </xdr:blipFill>
      <xdr:spPr>
        <a:xfrm>
          <a:off x="2190750" y="2733675"/>
          <a:ext cx="774277" cy="942975"/>
        </a:xfrm>
        <a:prstGeom prst="rect">
          <a:avLst/>
        </a:prstGeom>
      </xdr:spPr>
    </xdr:pic>
    <xdr:clientData/>
  </xdr:oneCellAnchor>
  <xdr:oneCellAnchor>
    <xdr:from>
      <xdr:col>4</xdr:col>
      <xdr:colOff>0</xdr:colOff>
      <xdr:row>6</xdr:row>
      <xdr:rowOff>0</xdr:rowOff>
    </xdr:from>
    <xdr:ext cx="779826" cy="923924"/>
    <xdr:pic>
      <xdr:nvPicPr>
        <xdr:cNvPr id="28" name="27 Imagen" hidden="1">
          <a:extLst>
            <a:ext uri="{FF2B5EF4-FFF2-40B4-BE49-F238E27FC236}">
              <a16:creationId xmlns:a16="http://schemas.microsoft.com/office/drawing/2014/main" xmlns="" id="{00000000-0008-0000-2D00-00001C000000}"/>
            </a:ext>
          </a:extLst>
        </xdr:cNvPr>
        <xdr:cNvPicPr>
          <a:picLocks noChangeAspect="1"/>
        </xdr:cNvPicPr>
      </xdr:nvPicPr>
      <xdr:blipFill>
        <a:blip xmlns:r="http://schemas.openxmlformats.org/officeDocument/2006/relationships" r:embed="rId3" cstate="print"/>
        <a:stretch>
          <a:fillRect/>
        </a:stretch>
      </xdr:blipFill>
      <xdr:spPr>
        <a:xfrm>
          <a:off x="2952750" y="1781175"/>
          <a:ext cx="779826" cy="923924"/>
        </a:xfrm>
        <a:prstGeom prst="rect">
          <a:avLst/>
        </a:prstGeom>
      </xdr:spPr>
    </xdr:pic>
    <xdr:clientData/>
  </xdr:oneCellAnchor>
  <xdr:oneCellAnchor>
    <xdr:from>
      <xdr:col>1</xdr:col>
      <xdr:colOff>76200</xdr:colOff>
      <xdr:row>8</xdr:row>
      <xdr:rowOff>161925</xdr:rowOff>
    </xdr:from>
    <xdr:ext cx="778572" cy="752475"/>
    <xdr:pic>
      <xdr:nvPicPr>
        <xdr:cNvPr id="29" name="28 Imagen" hidden="1">
          <a:extLst>
            <a:ext uri="{FF2B5EF4-FFF2-40B4-BE49-F238E27FC236}">
              <a16:creationId xmlns:a16="http://schemas.microsoft.com/office/drawing/2014/main" xmlns="" id="{00000000-0008-0000-2D00-00001D000000}"/>
            </a:ext>
          </a:extLst>
        </xdr:cNvPr>
        <xdr:cNvPicPr>
          <a:picLocks noChangeAspect="1"/>
        </xdr:cNvPicPr>
      </xdr:nvPicPr>
      <xdr:blipFill>
        <a:blip xmlns:r="http://schemas.openxmlformats.org/officeDocument/2006/relationships" r:embed="rId4" cstate="print"/>
        <a:stretch>
          <a:fillRect/>
        </a:stretch>
      </xdr:blipFill>
      <xdr:spPr>
        <a:xfrm>
          <a:off x="714375" y="2324100"/>
          <a:ext cx="778572" cy="752475"/>
        </a:xfrm>
        <a:prstGeom prst="rect">
          <a:avLst/>
        </a:prstGeom>
      </xdr:spPr>
    </xdr:pic>
    <xdr:clientData/>
  </xdr:oneCellAnchor>
  <xdr:oneCellAnchor>
    <xdr:from>
      <xdr:col>2</xdr:col>
      <xdr:colOff>142876</xdr:colOff>
      <xdr:row>8</xdr:row>
      <xdr:rowOff>171449</xdr:rowOff>
    </xdr:from>
    <xdr:ext cx="877302" cy="714375"/>
    <xdr:pic>
      <xdr:nvPicPr>
        <xdr:cNvPr id="30" name="29 Imagen" hidden="1">
          <a:extLst>
            <a:ext uri="{FF2B5EF4-FFF2-40B4-BE49-F238E27FC236}">
              <a16:creationId xmlns:a16="http://schemas.microsoft.com/office/drawing/2014/main" xmlns="" id="{00000000-0008-0000-2D00-00001E000000}"/>
            </a:ext>
          </a:extLst>
        </xdr:cNvPr>
        <xdr:cNvPicPr>
          <a:picLocks noChangeAspect="1"/>
        </xdr:cNvPicPr>
      </xdr:nvPicPr>
      <xdr:blipFill>
        <a:blip xmlns:r="http://schemas.openxmlformats.org/officeDocument/2006/relationships" r:embed="rId5" cstate="print"/>
        <a:stretch>
          <a:fillRect/>
        </a:stretch>
      </xdr:blipFill>
      <xdr:spPr>
        <a:xfrm>
          <a:off x="1552576" y="2333624"/>
          <a:ext cx="877302" cy="714375"/>
        </a:xfrm>
        <a:prstGeom prst="rect">
          <a:avLst/>
        </a:prstGeom>
      </xdr:spPr>
    </xdr:pic>
    <xdr:clientData/>
  </xdr:oneCellAnchor>
  <xdr:oneCellAnchor>
    <xdr:from>
      <xdr:col>3</xdr:col>
      <xdr:colOff>238125</xdr:colOff>
      <xdr:row>8</xdr:row>
      <xdr:rowOff>0</xdr:rowOff>
    </xdr:from>
    <xdr:ext cx="805905" cy="752475"/>
    <xdr:pic>
      <xdr:nvPicPr>
        <xdr:cNvPr id="31" name="30 Imagen" hidden="1">
          <a:extLst>
            <a:ext uri="{FF2B5EF4-FFF2-40B4-BE49-F238E27FC236}">
              <a16:creationId xmlns:a16="http://schemas.microsoft.com/office/drawing/2014/main" xmlns="" id="{00000000-0008-0000-2D00-00001F000000}"/>
            </a:ext>
          </a:extLst>
        </xdr:cNvPr>
        <xdr:cNvPicPr>
          <a:picLocks noChangeAspect="1"/>
        </xdr:cNvPicPr>
      </xdr:nvPicPr>
      <xdr:blipFill>
        <a:blip xmlns:r="http://schemas.openxmlformats.org/officeDocument/2006/relationships" r:embed="rId6" cstate="print"/>
        <a:stretch>
          <a:fillRect/>
        </a:stretch>
      </xdr:blipFill>
      <xdr:spPr>
        <a:xfrm>
          <a:off x="2419350" y="2162175"/>
          <a:ext cx="805905" cy="752475"/>
        </a:xfrm>
        <a:prstGeom prst="rect">
          <a:avLst/>
        </a:prstGeom>
      </xdr:spPr>
    </xdr:pic>
    <xdr:clientData/>
  </xdr:oneCellAnchor>
  <xdr:oneCellAnchor>
    <xdr:from>
      <xdr:col>3</xdr:col>
      <xdr:colOff>0</xdr:colOff>
      <xdr:row>11</xdr:row>
      <xdr:rowOff>9525</xdr:rowOff>
    </xdr:from>
    <xdr:ext cx="767886" cy="666750"/>
    <xdr:pic>
      <xdr:nvPicPr>
        <xdr:cNvPr id="32" name="31 Imagen" hidden="1">
          <a:extLst>
            <a:ext uri="{FF2B5EF4-FFF2-40B4-BE49-F238E27FC236}">
              <a16:creationId xmlns:a16="http://schemas.microsoft.com/office/drawing/2014/main" xmlns="" id="{00000000-0008-0000-2D00-000020000000}"/>
            </a:ext>
          </a:extLst>
        </xdr:cNvPr>
        <xdr:cNvPicPr>
          <a:picLocks noChangeAspect="1"/>
        </xdr:cNvPicPr>
      </xdr:nvPicPr>
      <xdr:blipFill>
        <a:blip xmlns:r="http://schemas.openxmlformats.org/officeDocument/2006/relationships" r:embed="rId7" cstate="print"/>
        <a:stretch>
          <a:fillRect/>
        </a:stretch>
      </xdr:blipFill>
      <xdr:spPr>
        <a:xfrm>
          <a:off x="2181225" y="2743200"/>
          <a:ext cx="767886" cy="666750"/>
        </a:xfrm>
        <a:prstGeom prst="rect">
          <a:avLst/>
        </a:prstGeom>
      </xdr:spPr>
    </xdr:pic>
    <xdr:clientData/>
  </xdr:oneCellAnchor>
  <xdr:oneCellAnchor>
    <xdr:from>
      <xdr:col>1</xdr:col>
      <xdr:colOff>9525</xdr:colOff>
      <xdr:row>9</xdr:row>
      <xdr:rowOff>0</xdr:rowOff>
    </xdr:from>
    <xdr:ext cx="774277" cy="942975"/>
    <xdr:pic>
      <xdr:nvPicPr>
        <xdr:cNvPr id="33" name="32 Imagen" hidden="1">
          <a:extLst>
            <a:ext uri="{FF2B5EF4-FFF2-40B4-BE49-F238E27FC236}">
              <a16:creationId xmlns:a16="http://schemas.microsoft.com/office/drawing/2014/main" xmlns="" id="{00000000-0008-0000-2D00-000021000000}"/>
            </a:ext>
          </a:extLst>
        </xdr:cNvPr>
        <xdr:cNvPicPr>
          <a:picLocks noChangeAspect="1"/>
        </xdr:cNvPicPr>
      </xdr:nvPicPr>
      <xdr:blipFill>
        <a:blip xmlns:r="http://schemas.openxmlformats.org/officeDocument/2006/relationships" r:embed="rId2" cstate="print"/>
        <a:stretch>
          <a:fillRect/>
        </a:stretch>
      </xdr:blipFill>
      <xdr:spPr>
        <a:xfrm>
          <a:off x="647700" y="2352675"/>
          <a:ext cx="774277" cy="942975"/>
        </a:xfrm>
        <a:prstGeom prst="rect">
          <a:avLst/>
        </a:prstGeom>
      </xdr:spPr>
    </xdr:pic>
    <xdr:clientData/>
  </xdr:oneCellAnchor>
  <xdr:oneCellAnchor>
    <xdr:from>
      <xdr:col>1</xdr:col>
      <xdr:colOff>238125</xdr:colOff>
      <xdr:row>9</xdr:row>
      <xdr:rowOff>0</xdr:rowOff>
    </xdr:from>
    <xdr:ext cx="805905" cy="752475"/>
    <xdr:pic>
      <xdr:nvPicPr>
        <xdr:cNvPr id="34" name="33 Imagen" hidden="1">
          <a:extLst>
            <a:ext uri="{FF2B5EF4-FFF2-40B4-BE49-F238E27FC236}">
              <a16:creationId xmlns:a16="http://schemas.microsoft.com/office/drawing/2014/main" xmlns="" id="{00000000-0008-0000-2D00-000022000000}"/>
            </a:ext>
          </a:extLst>
        </xdr:cNvPr>
        <xdr:cNvPicPr>
          <a:picLocks noChangeAspect="1"/>
        </xdr:cNvPicPr>
      </xdr:nvPicPr>
      <xdr:blipFill>
        <a:blip xmlns:r="http://schemas.openxmlformats.org/officeDocument/2006/relationships" r:embed="rId6" cstate="print"/>
        <a:stretch>
          <a:fillRect/>
        </a:stretch>
      </xdr:blipFill>
      <xdr:spPr>
        <a:xfrm>
          <a:off x="876300" y="2352675"/>
          <a:ext cx="805905" cy="752475"/>
        </a:xfrm>
        <a:prstGeom prst="rect">
          <a:avLst/>
        </a:prstGeom>
      </xdr:spPr>
    </xdr:pic>
    <xdr:clientData/>
  </xdr:oneCellAnchor>
  <xdr:oneCellAnchor>
    <xdr:from>
      <xdr:col>4</xdr:col>
      <xdr:colOff>0</xdr:colOff>
      <xdr:row>12</xdr:row>
      <xdr:rowOff>0</xdr:rowOff>
    </xdr:from>
    <xdr:ext cx="774277" cy="942975"/>
    <xdr:pic>
      <xdr:nvPicPr>
        <xdr:cNvPr id="35" name="34 Imagen" hidden="1">
          <a:extLst>
            <a:ext uri="{FF2B5EF4-FFF2-40B4-BE49-F238E27FC236}">
              <a16:creationId xmlns:a16="http://schemas.microsoft.com/office/drawing/2014/main" xmlns="" id="{00000000-0008-0000-2D00-000023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36" name="35 Imagen" hidden="1">
          <a:extLst>
            <a:ext uri="{FF2B5EF4-FFF2-40B4-BE49-F238E27FC236}">
              <a16:creationId xmlns:a16="http://schemas.microsoft.com/office/drawing/2014/main" xmlns="" id="{00000000-0008-0000-2D00-000024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1</xdr:col>
      <xdr:colOff>238125</xdr:colOff>
      <xdr:row>9</xdr:row>
      <xdr:rowOff>0</xdr:rowOff>
    </xdr:from>
    <xdr:ext cx="805905" cy="752475"/>
    <xdr:pic>
      <xdr:nvPicPr>
        <xdr:cNvPr id="37" name="36 Imagen" hidden="1">
          <a:extLst>
            <a:ext uri="{FF2B5EF4-FFF2-40B4-BE49-F238E27FC236}">
              <a16:creationId xmlns:a16="http://schemas.microsoft.com/office/drawing/2014/main" xmlns="" id="{00000000-0008-0000-2D00-000025000000}"/>
            </a:ext>
          </a:extLst>
        </xdr:cNvPr>
        <xdr:cNvPicPr>
          <a:picLocks noChangeAspect="1"/>
        </xdr:cNvPicPr>
      </xdr:nvPicPr>
      <xdr:blipFill>
        <a:blip xmlns:r="http://schemas.openxmlformats.org/officeDocument/2006/relationships" r:embed="rId6" cstate="print"/>
        <a:stretch>
          <a:fillRect/>
        </a:stretch>
      </xdr:blipFill>
      <xdr:spPr>
        <a:xfrm>
          <a:off x="876300" y="2352675"/>
          <a:ext cx="805905" cy="752475"/>
        </a:xfrm>
        <a:prstGeom prst="rect">
          <a:avLst/>
        </a:prstGeom>
      </xdr:spPr>
    </xdr:pic>
    <xdr:clientData/>
  </xdr:oneCellAnchor>
  <xdr:oneCellAnchor>
    <xdr:from>
      <xdr:col>4</xdr:col>
      <xdr:colOff>0</xdr:colOff>
      <xdr:row>11</xdr:row>
      <xdr:rowOff>161925</xdr:rowOff>
    </xdr:from>
    <xdr:ext cx="778572" cy="752475"/>
    <xdr:pic>
      <xdr:nvPicPr>
        <xdr:cNvPr id="38" name="37 Imagen" hidden="1">
          <a:extLst>
            <a:ext uri="{FF2B5EF4-FFF2-40B4-BE49-F238E27FC236}">
              <a16:creationId xmlns:a16="http://schemas.microsoft.com/office/drawing/2014/main" xmlns="" id="{00000000-0008-0000-2D00-000026000000}"/>
            </a:ext>
          </a:extLst>
        </xdr:cNvPr>
        <xdr:cNvPicPr>
          <a:picLocks noChangeAspect="1"/>
        </xdr:cNvPicPr>
      </xdr:nvPicPr>
      <xdr:blipFill>
        <a:blip xmlns:r="http://schemas.openxmlformats.org/officeDocument/2006/relationships" r:embed="rId4" cstate="print"/>
        <a:stretch>
          <a:fillRect/>
        </a:stretch>
      </xdr:blipFill>
      <xdr:spPr>
        <a:xfrm>
          <a:off x="2952750" y="2895600"/>
          <a:ext cx="778572" cy="752475"/>
        </a:xfrm>
        <a:prstGeom prst="rect">
          <a:avLst/>
        </a:prstGeom>
      </xdr:spPr>
    </xdr:pic>
    <xdr:clientData/>
  </xdr:oneCellAnchor>
  <xdr:oneCellAnchor>
    <xdr:from>
      <xdr:col>4</xdr:col>
      <xdr:colOff>0</xdr:colOff>
      <xdr:row>12</xdr:row>
      <xdr:rowOff>0</xdr:rowOff>
    </xdr:from>
    <xdr:ext cx="774277" cy="942975"/>
    <xdr:pic>
      <xdr:nvPicPr>
        <xdr:cNvPr id="39" name="38 Imagen" hidden="1">
          <a:extLst>
            <a:ext uri="{FF2B5EF4-FFF2-40B4-BE49-F238E27FC236}">
              <a16:creationId xmlns:a16="http://schemas.microsoft.com/office/drawing/2014/main" xmlns="" id="{00000000-0008-0000-2D00-000027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40" name="39 Imagen" hidden="1">
          <a:extLst>
            <a:ext uri="{FF2B5EF4-FFF2-40B4-BE49-F238E27FC236}">
              <a16:creationId xmlns:a16="http://schemas.microsoft.com/office/drawing/2014/main" xmlns="" id="{00000000-0008-0000-2D00-000028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4</xdr:col>
      <xdr:colOff>0</xdr:colOff>
      <xdr:row>12</xdr:row>
      <xdr:rowOff>0</xdr:rowOff>
    </xdr:from>
    <xdr:ext cx="805905" cy="752475"/>
    <xdr:pic>
      <xdr:nvPicPr>
        <xdr:cNvPr id="41" name="40 Imagen" hidden="1">
          <a:extLst>
            <a:ext uri="{FF2B5EF4-FFF2-40B4-BE49-F238E27FC236}">
              <a16:creationId xmlns:a16="http://schemas.microsoft.com/office/drawing/2014/main" xmlns="" id="{00000000-0008-0000-2D00-000029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1</xdr:col>
      <xdr:colOff>9525</xdr:colOff>
      <xdr:row>9</xdr:row>
      <xdr:rowOff>0</xdr:rowOff>
    </xdr:from>
    <xdr:ext cx="774277" cy="942975"/>
    <xdr:pic>
      <xdr:nvPicPr>
        <xdr:cNvPr id="42" name="41 Imagen" hidden="1">
          <a:extLst>
            <a:ext uri="{FF2B5EF4-FFF2-40B4-BE49-F238E27FC236}">
              <a16:creationId xmlns:a16="http://schemas.microsoft.com/office/drawing/2014/main" xmlns="" id="{00000000-0008-0000-2D00-00002A000000}"/>
            </a:ext>
          </a:extLst>
        </xdr:cNvPr>
        <xdr:cNvPicPr>
          <a:picLocks noChangeAspect="1"/>
        </xdr:cNvPicPr>
      </xdr:nvPicPr>
      <xdr:blipFill>
        <a:blip xmlns:r="http://schemas.openxmlformats.org/officeDocument/2006/relationships" r:embed="rId2" cstate="print"/>
        <a:stretch>
          <a:fillRect/>
        </a:stretch>
      </xdr:blipFill>
      <xdr:spPr>
        <a:xfrm>
          <a:off x="647700" y="2352675"/>
          <a:ext cx="774277" cy="942975"/>
        </a:xfrm>
        <a:prstGeom prst="rect">
          <a:avLst/>
        </a:prstGeom>
      </xdr:spPr>
    </xdr:pic>
    <xdr:clientData/>
  </xdr:oneCellAnchor>
  <xdr:oneCellAnchor>
    <xdr:from>
      <xdr:col>1</xdr:col>
      <xdr:colOff>238125</xdr:colOff>
      <xdr:row>9</xdr:row>
      <xdr:rowOff>0</xdr:rowOff>
    </xdr:from>
    <xdr:ext cx="805905" cy="752475"/>
    <xdr:pic>
      <xdr:nvPicPr>
        <xdr:cNvPr id="43" name="42 Imagen" hidden="1">
          <a:extLst>
            <a:ext uri="{FF2B5EF4-FFF2-40B4-BE49-F238E27FC236}">
              <a16:creationId xmlns:a16="http://schemas.microsoft.com/office/drawing/2014/main" xmlns="" id="{00000000-0008-0000-2D00-00002B000000}"/>
            </a:ext>
          </a:extLst>
        </xdr:cNvPr>
        <xdr:cNvPicPr>
          <a:picLocks noChangeAspect="1"/>
        </xdr:cNvPicPr>
      </xdr:nvPicPr>
      <xdr:blipFill>
        <a:blip xmlns:r="http://schemas.openxmlformats.org/officeDocument/2006/relationships" r:embed="rId6" cstate="print"/>
        <a:stretch>
          <a:fillRect/>
        </a:stretch>
      </xdr:blipFill>
      <xdr:spPr>
        <a:xfrm>
          <a:off x="876300" y="2352675"/>
          <a:ext cx="805905" cy="752475"/>
        </a:xfrm>
        <a:prstGeom prst="rect">
          <a:avLst/>
        </a:prstGeom>
      </xdr:spPr>
    </xdr:pic>
    <xdr:clientData/>
  </xdr:oneCellAnchor>
  <xdr:oneCellAnchor>
    <xdr:from>
      <xdr:col>4</xdr:col>
      <xdr:colOff>0</xdr:colOff>
      <xdr:row>12</xdr:row>
      <xdr:rowOff>0</xdr:rowOff>
    </xdr:from>
    <xdr:ext cx="774277" cy="942975"/>
    <xdr:pic>
      <xdr:nvPicPr>
        <xdr:cNvPr id="44" name="43 Imagen" hidden="1">
          <a:extLst>
            <a:ext uri="{FF2B5EF4-FFF2-40B4-BE49-F238E27FC236}">
              <a16:creationId xmlns:a16="http://schemas.microsoft.com/office/drawing/2014/main" xmlns="" id="{00000000-0008-0000-2D00-00002C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45" name="44 Imagen" hidden="1">
          <a:extLst>
            <a:ext uri="{FF2B5EF4-FFF2-40B4-BE49-F238E27FC236}">
              <a16:creationId xmlns:a16="http://schemas.microsoft.com/office/drawing/2014/main" xmlns="" id="{00000000-0008-0000-2D00-00002D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4</xdr:col>
      <xdr:colOff>0</xdr:colOff>
      <xdr:row>12</xdr:row>
      <xdr:rowOff>1</xdr:rowOff>
    </xdr:from>
    <xdr:ext cx="779826" cy="923924"/>
    <xdr:pic>
      <xdr:nvPicPr>
        <xdr:cNvPr id="46" name="45 Imagen" hidden="1">
          <a:extLst>
            <a:ext uri="{FF2B5EF4-FFF2-40B4-BE49-F238E27FC236}">
              <a16:creationId xmlns:a16="http://schemas.microsoft.com/office/drawing/2014/main" xmlns="" id="{00000000-0008-0000-2D00-00002E000000}"/>
            </a:ext>
          </a:extLst>
        </xdr:cNvPr>
        <xdr:cNvPicPr>
          <a:picLocks noChangeAspect="1"/>
        </xdr:cNvPicPr>
      </xdr:nvPicPr>
      <xdr:blipFill>
        <a:blip xmlns:r="http://schemas.openxmlformats.org/officeDocument/2006/relationships" r:embed="rId3" cstate="print"/>
        <a:stretch>
          <a:fillRect/>
        </a:stretch>
      </xdr:blipFill>
      <xdr:spPr>
        <a:xfrm>
          <a:off x="2952750" y="3114676"/>
          <a:ext cx="779826" cy="923924"/>
        </a:xfrm>
        <a:prstGeom prst="rect">
          <a:avLst/>
        </a:prstGeom>
      </xdr:spPr>
    </xdr:pic>
    <xdr:clientData/>
  </xdr:oneCellAnchor>
  <xdr:oneCellAnchor>
    <xdr:from>
      <xdr:col>3</xdr:col>
      <xdr:colOff>238125</xdr:colOff>
      <xdr:row>10</xdr:row>
      <xdr:rowOff>0</xdr:rowOff>
    </xdr:from>
    <xdr:ext cx="805905" cy="752475"/>
    <xdr:pic>
      <xdr:nvPicPr>
        <xdr:cNvPr id="47" name="46 Imagen" hidden="1">
          <a:extLst>
            <a:ext uri="{FF2B5EF4-FFF2-40B4-BE49-F238E27FC236}">
              <a16:creationId xmlns:a16="http://schemas.microsoft.com/office/drawing/2014/main" xmlns="" id="{00000000-0008-0000-2D00-00002F000000}"/>
            </a:ext>
          </a:extLst>
        </xdr:cNvPr>
        <xdr:cNvPicPr>
          <a:picLocks noChangeAspect="1"/>
        </xdr:cNvPicPr>
      </xdr:nvPicPr>
      <xdr:blipFill>
        <a:blip xmlns:r="http://schemas.openxmlformats.org/officeDocument/2006/relationships" r:embed="rId6" cstate="print"/>
        <a:stretch>
          <a:fillRect/>
        </a:stretch>
      </xdr:blipFill>
      <xdr:spPr>
        <a:xfrm>
          <a:off x="2419350" y="2543175"/>
          <a:ext cx="805905" cy="752475"/>
        </a:xfrm>
        <a:prstGeom prst="rect">
          <a:avLst/>
        </a:prstGeom>
      </xdr:spPr>
    </xdr:pic>
    <xdr:clientData/>
  </xdr:oneCellAnchor>
  <xdr:oneCellAnchor>
    <xdr:from>
      <xdr:col>3</xdr:col>
      <xdr:colOff>0</xdr:colOff>
      <xdr:row>10</xdr:row>
      <xdr:rowOff>9525</xdr:rowOff>
    </xdr:from>
    <xdr:ext cx="767886" cy="666750"/>
    <xdr:pic>
      <xdr:nvPicPr>
        <xdr:cNvPr id="48" name="47 Imagen" hidden="1">
          <a:extLst>
            <a:ext uri="{FF2B5EF4-FFF2-40B4-BE49-F238E27FC236}">
              <a16:creationId xmlns:a16="http://schemas.microsoft.com/office/drawing/2014/main" xmlns="" id="{00000000-0008-0000-2D00-000030000000}"/>
            </a:ext>
          </a:extLst>
        </xdr:cNvPr>
        <xdr:cNvPicPr>
          <a:picLocks noChangeAspect="1"/>
        </xdr:cNvPicPr>
      </xdr:nvPicPr>
      <xdr:blipFill>
        <a:blip xmlns:r="http://schemas.openxmlformats.org/officeDocument/2006/relationships" r:embed="rId7" cstate="print"/>
        <a:stretch>
          <a:fillRect/>
        </a:stretch>
      </xdr:blipFill>
      <xdr:spPr>
        <a:xfrm>
          <a:off x="2181225" y="2552700"/>
          <a:ext cx="767886" cy="666750"/>
        </a:xfrm>
        <a:prstGeom prst="rect">
          <a:avLst/>
        </a:prstGeom>
      </xdr:spPr>
    </xdr:pic>
    <xdr:clientData/>
  </xdr:oneCellAnchor>
  <xdr:oneCellAnchor>
    <xdr:from>
      <xdr:col>1</xdr:col>
      <xdr:colOff>76200</xdr:colOff>
      <xdr:row>13</xdr:row>
      <xdr:rowOff>0</xdr:rowOff>
    </xdr:from>
    <xdr:ext cx="778572" cy="752475"/>
    <xdr:pic>
      <xdr:nvPicPr>
        <xdr:cNvPr id="49" name="48 Imagen" hidden="1">
          <a:extLst>
            <a:ext uri="{FF2B5EF4-FFF2-40B4-BE49-F238E27FC236}">
              <a16:creationId xmlns:a16="http://schemas.microsoft.com/office/drawing/2014/main" xmlns="" id="{00000000-0008-0000-2D00-000031000000}"/>
            </a:ext>
          </a:extLst>
        </xdr:cNvPr>
        <xdr:cNvPicPr>
          <a:picLocks noChangeAspect="1"/>
        </xdr:cNvPicPr>
      </xdr:nvPicPr>
      <xdr:blipFill>
        <a:blip xmlns:r="http://schemas.openxmlformats.org/officeDocument/2006/relationships" r:embed="rId4" cstate="print"/>
        <a:stretch>
          <a:fillRect/>
        </a:stretch>
      </xdr:blipFill>
      <xdr:spPr>
        <a:xfrm>
          <a:off x="714375" y="3305175"/>
          <a:ext cx="778572" cy="752475"/>
        </a:xfrm>
        <a:prstGeom prst="rect">
          <a:avLst/>
        </a:prstGeom>
      </xdr:spPr>
    </xdr:pic>
    <xdr:clientData/>
  </xdr:oneCellAnchor>
  <xdr:oneCellAnchor>
    <xdr:from>
      <xdr:col>2</xdr:col>
      <xdr:colOff>142876</xdr:colOff>
      <xdr:row>13</xdr:row>
      <xdr:rowOff>0</xdr:rowOff>
    </xdr:from>
    <xdr:ext cx="877302" cy="714375"/>
    <xdr:pic>
      <xdr:nvPicPr>
        <xdr:cNvPr id="50" name="49 Imagen" hidden="1">
          <a:extLst>
            <a:ext uri="{FF2B5EF4-FFF2-40B4-BE49-F238E27FC236}">
              <a16:creationId xmlns:a16="http://schemas.microsoft.com/office/drawing/2014/main" xmlns="" id="{00000000-0008-0000-2D00-000032000000}"/>
            </a:ext>
          </a:extLst>
        </xdr:cNvPr>
        <xdr:cNvPicPr>
          <a:picLocks noChangeAspect="1"/>
        </xdr:cNvPicPr>
      </xdr:nvPicPr>
      <xdr:blipFill>
        <a:blip xmlns:r="http://schemas.openxmlformats.org/officeDocument/2006/relationships" r:embed="rId5" cstate="print"/>
        <a:stretch>
          <a:fillRect/>
        </a:stretch>
      </xdr:blipFill>
      <xdr:spPr>
        <a:xfrm>
          <a:off x="1552576" y="3305175"/>
          <a:ext cx="877302" cy="714375"/>
        </a:xfrm>
        <a:prstGeom prst="rect">
          <a:avLst/>
        </a:prstGeom>
      </xdr:spPr>
    </xdr:pic>
    <xdr:clientData/>
  </xdr:oneCellAnchor>
  <xdr:oneCellAnchor>
    <xdr:from>
      <xdr:col>1</xdr:col>
      <xdr:colOff>9525</xdr:colOff>
      <xdr:row>13</xdr:row>
      <xdr:rowOff>0</xdr:rowOff>
    </xdr:from>
    <xdr:ext cx="774277" cy="942975"/>
    <xdr:pic>
      <xdr:nvPicPr>
        <xdr:cNvPr id="51" name="50 Imagen" hidden="1">
          <a:extLst>
            <a:ext uri="{FF2B5EF4-FFF2-40B4-BE49-F238E27FC236}">
              <a16:creationId xmlns:a16="http://schemas.microsoft.com/office/drawing/2014/main" xmlns="" id="{00000000-0008-0000-2D00-000033000000}"/>
            </a:ext>
          </a:extLst>
        </xdr:cNvPr>
        <xdr:cNvPicPr>
          <a:picLocks noChangeAspect="1"/>
        </xdr:cNvPicPr>
      </xdr:nvPicPr>
      <xdr:blipFill>
        <a:blip xmlns:r="http://schemas.openxmlformats.org/officeDocument/2006/relationships" r:embed="rId2" cstate="print"/>
        <a:stretch>
          <a:fillRect/>
        </a:stretch>
      </xdr:blipFill>
      <xdr:spPr>
        <a:xfrm>
          <a:off x="647700" y="3305175"/>
          <a:ext cx="774277" cy="942975"/>
        </a:xfrm>
        <a:prstGeom prst="rect">
          <a:avLst/>
        </a:prstGeom>
      </xdr:spPr>
    </xdr:pic>
    <xdr:clientData/>
  </xdr:oneCellAnchor>
  <xdr:oneCellAnchor>
    <xdr:from>
      <xdr:col>1</xdr:col>
      <xdr:colOff>238125</xdr:colOff>
      <xdr:row>13</xdr:row>
      <xdr:rowOff>0</xdr:rowOff>
    </xdr:from>
    <xdr:ext cx="805905" cy="752475"/>
    <xdr:pic>
      <xdr:nvPicPr>
        <xdr:cNvPr id="52" name="51 Imagen" hidden="1">
          <a:extLst>
            <a:ext uri="{FF2B5EF4-FFF2-40B4-BE49-F238E27FC236}">
              <a16:creationId xmlns:a16="http://schemas.microsoft.com/office/drawing/2014/main" xmlns="" id="{00000000-0008-0000-2D00-000034000000}"/>
            </a:ext>
          </a:extLst>
        </xdr:cNvPr>
        <xdr:cNvPicPr>
          <a:picLocks noChangeAspect="1"/>
        </xdr:cNvPicPr>
      </xdr:nvPicPr>
      <xdr:blipFill>
        <a:blip xmlns:r="http://schemas.openxmlformats.org/officeDocument/2006/relationships" r:embed="rId6" cstate="print"/>
        <a:stretch>
          <a:fillRect/>
        </a:stretch>
      </xdr:blipFill>
      <xdr:spPr>
        <a:xfrm>
          <a:off x="876300" y="3305175"/>
          <a:ext cx="805905" cy="752475"/>
        </a:xfrm>
        <a:prstGeom prst="rect">
          <a:avLst/>
        </a:prstGeom>
      </xdr:spPr>
    </xdr:pic>
    <xdr:clientData/>
  </xdr:oneCellAnchor>
  <xdr:oneCellAnchor>
    <xdr:from>
      <xdr:col>4</xdr:col>
      <xdr:colOff>0</xdr:colOff>
      <xdr:row>12</xdr:row>
      <xdr:rowOff>0</xdr:rowOff>
    </xdr:from>
    <xdr:ext cx="774277" cy="942975"/>
    <xdr:pic>
      <xdr:nvPicPr>
        <xdr:cNvPr id="53" name="52 Imagen" hidden="1">
          <a:extLst>
            <a:ext uri="{FF2B5EF4-FFF2-40B4-BE49-F238E27FC236}">
              <a16:creationId xmlns:a16="http://schemas.microsoft.com/office/drawing/2014/main" xmlns="" id="{00000000-0008-0000-2D00-000035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54" name="53 Imagen" hidden="1">
          <a:extLst>
            <a:ext uri="{FF2B5EF4-FFF2-40B4-BE49-F238E27FC236}">
              <a16:creationId xmlns:a16="http://schemas.microsoft.com/office/drawing/2014/main" xmlns="" id="{00000000-0008-0000-2D00-000036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1</xdr:col>
      <xdr:colOff>238125</xdr:colOff>
      <xdr:row>13</xdr:row>
      <xdr:rowOff>0</xdr:rowOff>
    </xdr:from>
    <xdr:ext cx="805905" cy="752475"/>
    <xdr:pic>
      <xdr:nvPicPr>
        <xdr:cNvPr id="55" name="54 Imagen" hidden="1">
          <a:extLst>
            <a:ext uri="{FF2B5EF4-FFF2-40B4-BE49-F238E27FC236}">
              <a16:creationId xmlns:a16="http://schemas.microsoft.com/office/drawing/2014/main" xmlns="" id="{00000000-0008-0000-2D00-000037000000}"/>
            </a:ext>
          </a:extLst>
        </xdr:cNvPr>
        <xdr:cNvPicPr>
          <a:picLocks noChangeAspect="1"/>
        </xdr:cNvPicPr>
      </xdr:nvPicPr>
      <xdr:blipFill>
        <a:blip xmlns:r="http://schemas.openxmlformats.org/officeDocument/2006/relationships" r:embed="rId6" cstate="print"/>
        <a:stretch>
          <a:fillRect/>
        </a:stretch>
      </xdr:blipFill>
      <xdr:spPr>
        <a:xfrm>
          <a:off x="876300" y="3305175"/>
          <a:ext cx="805905" cy="752475"/>
        </a:xfrm>
        <a:prstGeom prst="rect">
          <a:avLst/>
        </a:prstGeom>
      </xdr:spPr>
    </xdr:pic>
    <xdr:clientData/>
  </xdr:oneCellAnchor>
  <xdr:oneCellAnchor>
    <xdr:from>
      <xdr:col>4</xdr:col>
      <xdr:colOff>0</xdr:colOff>
      <xdr:row>12</xdr:row>
      <xdr:rowOff>0</xdr:rowOff>
    </xdr:from>
    <xdr:ext cx="778572" cy="752475"/>
    <xdr:pic>
      <xdr:nvPicPr>
        <xdr:cNvPr id="56" name="55 Imagen" hidden="1">
          <a:extLst>
            <a:ext uri="{FF2B5EF4-FFF2-40B4-BE49-F238E27FC236}">
              <a16:creationId xmlns:a16="http://schemas.microsoft.com/office/drawing/2014/main" xmlns="" id="{00000000-0008-0000-2D00-000038000000}"/>
            </a:ext>
          </a:extLst>
        </xdr:cNvPr>
        <xdr:cNvPicPr>
          <a:picLocks noChangeAspect="1"/>
        </xdr:cNvPicPr>
      </xdr:nvPicPr>
      <xdr:blipFill>
        <a:blip xmlns:r="http://schemas.openxmlformats.org/officeDocument/2006/relationships" r:embed="rId4" cstate="print"/>
        <a:stretch>
          <a:fillRect/>
        </a:stretch>
      </xdr:blipFill>
      <xdr:spPr>
        <a:xfrm>
          <a:off x="2952750" y="2924175"/>
          <a:ext cx="778572" cy="752475"/>
        </a:xfrm>
        <a:prstGeom prst="rect">
          <a:avLst/>
        </a:prstGeom>
      </xdr:spPr>
    </xdr:pic>
    <xdr:clientData/>
  </xdr:oneCellAnchor>
  <xdr:oneCellAnchor>
    <xdr:from>
      <xdr:col>4</xdr:col>
      <xdr:colOff>0</xdr:colOff>
      <xdr:row>12</xdr:row>
      <xdr:rowOff>0</xdr:rowOff>
    </xdr:from>
    <xdr:ext cx="774277" cy="942975"/>
    <xdr:pic>
      <xdr:nvPicPr>
        <xdr:cNvPr id="57" name="56 Imagen" hidden="1">
          <a:extLst>
            <a:ext uri="{FF2B5EF4-FFF2-40B4-BE49-F238E27FC236}">
              <a16:creationId xmlns:a16="http://schemas.microsoft.com/office/drawing/2014/main" xmlns="" id="{00000000-0008-0000-2D00-000039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58" name="57 Imagen" hidden="1">
          <a:extLst>
            <a:ext uri="{FF2B5EF4-FFF2-40B4-BE49-F238E27FC236}">
              <a16:creationId xmlns:a16="http://schemas.microsoft.com/office/drawing/2014/main" xmlns="" id="{00000000-0008-0000-2D00-00003A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4</xdr:col>
      <xdr:colOff>0</xdr:colOff>
      <xdr:row>12</xdr:row>
      <xdr:rowOff>0</xdr:rowOff>
    </xdr:from>
    <xdr:ext cx="805905" cy="752475"/>
    <xdr:pic>
      <xdr:nvPicPr>
        <xdr:cNvPr id="59" name="58 Imagen" hidden="1">
          <a:extLst>
            <a:ext uri="{FF2B5EF4-FFF2-40B4-BE49-F238E27FC236}">
              <a16:creationId xmlns:a16="http://schemas.microsoft.com/office/drawing/2014/main" xmlns="" id="{00000000-0008-0000-2D00-00003B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1</xdr:col>
      <xdr:colOff>9525</xdr:colOff>
      <xdr:row>13</xdr:row>
      <xdr:rowOff>0</xdr:rowOff>
    </xdr:from>
    <xdr:ext cx="774277" cy="942975"/>
    <xdr:pic>
      <xdr:nvPicPr>
        <xdr:cNvPr id="60" name="59 Imagen" hidden="1">
          <a:extLst>
            <a:ext uri="{FF2B5EF4-FFF2-40B4-BE49-F238E27FC236}">
              <a16:creationId xmlns:a16="http://schemas.microsoft.com/office/drawing/2014/main" xmlns="" id="{00000000-0008-0000-2D00-00003C000000}"/>
            </a:ext>
          </a:extLst>
        </xdr:cNvPr>
        <xdr:cNvPicPr>
          <a:picLocks noChangeAspect="1"/>
        </xdr:cNvPicPr>
      </xdr:nvPicPr>
      <xdr:blipFill>
        <a:blip xmlns:r="http://schemas.openxmlformats.org/officeDocument/2006/relationships" r:embed="rId2" cstate="print"/>
        <a:stretch>
          <a:fillRect/>
        </a:stretch>
      </xdr:blipFill>
      <xdr:spPr>
        <a:xfrm>
          <a:off x="647700" y="3305175"/>
          <a:ext cx="774277" cy="942975"/>
        </a:xfrm>
        <a:prstGeom prst="rect">
          <a:avLst/>
        </a:prstGeom>
      </xdr:spPr>
    </xdr:pic>
    <xdr:clientData/>
  </xdr:oneCellAnchor>
  <xdr:oneCellAnchor>
    <xdr:from>
      <xdr:col>1</xdr:col>
      <xdr:colOff>238125</xdr:colOff>
      <xdr:row>13</xdr:row>
      <xdr:rowOff>0</xdr:rowOff>
    </xdr:from>
    <xdr:ext cx="805905" cy="752475"/>
    <xdr:pic>
      <xdr:nvPicPr>
        <xdr:cNvPr id="61" name="60 Imagen" hidden="1">
          <a:extLst>
            <a:ext uri="{FF2B5EF4-FFF2-40B4-BE49-F238E27FC236}">
              <a16:creationId xmlns:a16="http://schemas.microsoft.com/office/drawing/2014/main" xmlns="" id="{00000000-0008-0000-2D00-00003D000000}"/>
            </a:ext>
          </a:extLst>
        </xdr:cNvPr>
        <xdr:cNvPicPr>
          <a:picLocks noChangeAspect="1"/>
        </xdr:cNvPicPr>
      </xdr:nvPicPr>
      <xdr:blipFill>
        <a:blip xmlns:r="http://schemas.openxmlformats.org/officeDocument/2006/relationships" r:embed="rId6" cstate="print"/>
        <a:stretch>
          <a:fillRect/>
        </a:stretch>
      </xdr:blipFill>
      <xdr:spPr>
        <a:xfrm>
          <a:off x="876300" y="3305175"/>
          <a:ext cx="805905" cy="752475"/>
        </a:xfrm>
        <a:prstGeom prst="rect">
          <a:avLst/>
        </a:prstGeom>
      </xdr:spPr>
    </xdr:pic>
    <xdr:clientData/>
  </xdr:oneCellAnchor>
  <xdr:oneCellAnchor>
    <xdr:from>
      <xdr:col>4</xdr:col>
      <xdr:colOff>0</xdr:colOff>
      <xdr:row>12</xdr:row>
      <xdr:rowOff>0</xdr:rowOff>
    </xdr:from>
    <xdr:ext cx="774277" cy="942975"/>
    <xdr:pic>
      <xdr:nvPicPr>
        <xdr:cNvPr id="62" name="61 Imagen" hidden="1">
          <a:extLst>
            <a:ext uri="{FF2B5EF4-FFF2-40B4-BE49-F238E27FC236}">
              <a16:creationId xmlns:a16="http://schemas.microsoft.com/office/drawing/2014/main" xmlns="" id="{00000000-0008-0000-2D00-00003E000000}"/>
            </a:ext>
          </a:extLst>
        </xdr:cNvPr>
        <xdr:cNvPicPr>
          <a:picLocks noChangeAspect="1"/>
        </xdr:cNvPicPr>
      </xdr:nvPicPr>
      <xdr:blipFill>
        <a:blip xmlns:r="http://schemas.openxmlformats.org/officeDocument/2006/relationships" r:embed="rId2" cstate="print"/>
        <a:stretch>
          <a:fillRect/>
        </a:stretch>
      </xdr:blipFill>
      <xdr:spPr>
        <a:xfrm>
          <a:off x="2952750" y="2924175"/>
          <a:ext cx="774277" cy="942975"/>
        </a:xfrm>
        <a:prstGeom prst="rect">
          <a:avLst/>
        </a:prstGeom>
      </xdr:spPr>
    </xdr:pic>
    <xdr:clientData/>
  </xdr:oneCellAnchor>
  <xdr:oneCellAnchor>
    <xdr:from>
      <xdr:col>4</xdr:col>
      <xdr:colOff>0</xdr:colOff>
      <xdr:row>12</xdr:row>
      <xdr:rowOff>0</xdr:rowOff>
    </xdr:from>
    <xdr:ext cx="805905" cy="752475"/>
    <xdr:pic>
      <xdr:nvPicPr>
        <xdr:cNvPr id="63" name="62 Imagen" hidden="1">
          <a:extLst>
            <a:ext uri="{FF2B5EF4-FFF2-40B4-BE49-F238E27FC236}">
              <a16:creationId xmlns:a16="http://schemas.microsoft.com/office/drawing/2014/main" xmlns="" id="{00000000-0008-0000-2D00-00003F000000}"/>
            </a:ext>
          </a:extLst>
        </xdr:cNvPr>
        <xdr:cNvPicPr>
          <a:picLocks noChangeAspect="1"/>
        </xdr:cNvPicPr>
      </xdr:nvPicPr>
      <xdr:blipFill>
        <a:blip xmlns:r="http://schemas.openxmlformats.org/officeDocument/2006/relationships" r:embed="rId6" cstate="print"/>
        <a:stretch>
          <a:fillRect/>
        </a:stretch>
      </xdr:blipFill>
      <xdr:spPr>
        <a:xfrm>
          <a:off x="2952750" y="2924175"/>
          <a:ext cx="805905" cy="752475"/>
        </a:xfrm>
        <a:prstGeom prst="rect">
          <a:avLst/>
        </a:prstGeom>
      </xdr:spPr>
    </xdr:pic>
    <xdr:clientData/>
  </xdr:oneCellAnchor>
  <xdr:oneCellAnchor>
    <xdr:from>
      <xdr:col>2</xdr:col>
      <xdr:colOff>28575</xdr:colOff>
      <xdr:row>8</xdr:row>
      <xdr:rowOff>9525</xdr:rowOff>
    </xdr:from>
    <xdr:ext cx="776506" cy="1057275"/>
    <xdr:pic>
      <xdr:nvPicPr>
        <xdr:cNvPr id="64" name="63 Imagen" hidden="1">
          <a:extLst>
            <a:ext uri="{FF2B5EF4-FFF2-40B4-BE49-F238E27FC236}">
              <a16:creationId xmlns:a16="http://schemas.microsoft.com/office/drawing/2014/main" xmlns="" id="{00000000-0008-0000-2D00-000040000000}"/>
            </a:ext>
          </a:extLst>
        </xdr:cNvPr>
        <xdr:cNvPicPr>
          <a:picLocks noChangeAspect="1"/>
        </xdr:cNvPicPr>
      </xdr:nvPicPr>
      <xdr:blipFill>
        <a:blip xmlns:r="http://schemas.openxmlformats.org/officeDocument/2006/relationships" r:embed="rId1" cstate="print"/>
        <a:stretch>
          <a:fillRect/>
        </a:stretch>
      </xdr:blipFill>
      <xdr:spPr>
        <a:xfrm>
          <a:off x="1438275" y="2171700"/>
          <a:ext cx="776506" cy="1057275"/>
        </a:xfrm>
        <a:prstGeom prst="rect">
          <a:avLst/>
        </a:prstGeom>
      </xdr:spPr>
    </xdr:pic>
    <xdr:clientData/>
  </xdr:oneCellAnchor>
  <xdr:oneCellAnchor>
    <xdr:from>
      <xdr:col>3</xdr:col>
      <xdr:colOff>9525</xdr:colOff>
      <xdr:row>6</xdr:row>
      <xdr:rowOff>0</xdr:rowOff>
    </xdr:from>
    <xdr:ext cx="774277" cy="942975"/>
    <xdr:pic>
      <xdr:nvPicPr>
        <xdr:cNvPr id="65" name="64 Imagen" hidden="1">
          <a:extLst>
            <a:ext uri="{FF2B5EF4-FFF2-40B4-BE49-F238E27FC236}">
              <a16:creationId xmlns:a16="http://schemas.microsoft.com/office/drawing/2014/main" xmlns="" id="{00000000-0008-0000-2D00-000041000000}"/>
            </a:ext>
          </a:extLst>
        </xdr:cNvPr>
        <xdr:cNvPicPr>
          <a:picLocks noChangeAspect="1"/>
        </xdr:cNvPicPr>
      </xdr:nvPicPr>
      <xdr:blipFill>
        <a:blip xmlns:r="http://schemas.openxmlformats.org/officeDocument/2006/relationships" r:embed="rId2" cstate="print"/>
        <a:stretch>
          <a:fillRect/>
        </a:stretch>
      </xdr:blipFill>
      <xdr:spPr>
        <a:xfrm>
          <a:off x="2190750" y="1781175"/>
          <a:ext cx="774277" cy="942975"/>
        </a:xfrm>
        <a:prstGeom prst="rect">
          <a:avLst/>
        </a:prstGeom>
      </xdr:spPr>
    </xdr:pic>
    <xdr:clientData/>
  </xdr:oneCellAnchor>
  <xdr:oneCellAnchor>
    <xdr:from>
      <xdr:col>4</xdr:col>
      <xdr:colOff>0</xdr:colOff>
      <xdr:row>6</xdr:row>
      <xdr:rowOff>0</xdr:rowOff>
    </xdr:from>
    <xdr:ext cx="779826" cy="923924"/>
    <xdr:pic>
      <xdr:nvPicPr>
        <xdr:cNvPr id="66" name="65 Imagen" hidden="1">
          <a:extLst>
            <a:ext uri="{FF2B5EF4-FFF2-40B4-BE49-F238E27FC236}">
              <a16:creationId xmlns:a16="http://schemas.microsoft.com/office/drawing/2014/main" xmlns="" id="{00000000-0008-0000-2D00-000042000000}"/>
            </a:ext>
          </a:extLst>
        </xdr:cNvPr>
        <xdr:cNvPicPr>
          <a:picLocks noChangeAspect="1"/>
        </xdr:cNvPicPr>
      </xdr:nvPicPr>
      <xdr:blipFill>
        <a:blip xmlns:r="http://schemas.openxmlformats.org/officeDocument/2006/relationships" r:embed="rId3" cstate="print"/>
        <a:stretch>
          <a:fillRect/>
        </a:stretch>
      </xdr:blipFill>
      <xdr:spPr>
        <a:xfrm>
          <a:off x="2952750" y="1781175"/>
          <a:ext cx="779826" cy="923924"/>
        </a:xfrm>
        <a:prstGeom prst="rect">
          <a:avLst/>
        </a:prstGeom>
      </xdr:spPr>
    </xdr:pic>
    <xdr:clientData/>
  </xdr:oneCellAnchor>
  <xdr:oneCellAnchor>
    <xdr:from>
      <xdr:col>1</xdr:col>
      <xdr:colOff>76200</xdr:colOff>
      <xdr:row>12</xdr:row>
      <xdr:rowOff>0</xdr:rowOff>
    </xdr:from>
    <xdr:ext cx="778572" cy="752475"/>
    <xdr:pic>
      <xdr:nvPicPr>
        <xdr:cNvPr id="67" name="66 Imagen" hidden="1">
          <a:extLst>
            <a:ext uri="{FF2B5EF4-FFF2-40B4-BE49-F238E27FC236}">
              <a16:creationId xmlns:a16="http://schemas.microsoft.com/office/drawing/2014/main" xmlns="" id="{00000000-0008-0000-2D00-000043000000}"/>
            </a:ext>
          </a:extLst>
        </xdr:cNvPr>
        <xdr:cNvPicPr>
          <a:picLocks noChangeAspect="1"/>
        </xdr:cNvPicPr>
      </xdr:nvPicPr>
      <xdr:blipFill>
        <a:blip xmlns:r="http://schemas.openxmlformats.org/officeDocument/2006/relationships" r:embed="rId4" cstate="print"/>
        <a:stretch>
          <a:fillRect/>
        </a:stretch>
      </xdr:blipFill>
      <xdr:spPr>
        <a:xfrm>
          <a:off x="714375" y="2924175"/>
          <a:ext cx="778572" cy="752475"/>
        </a:xfrm>
        <a:prstGeom prst="rect">
          <a:avLst/>
        </a:prstGeom>
      </xdr:spPr>
    </xdr:pic>
    <xdr:clientData/>
  </xdr:oneCellAnchor>
  <xdr:oneCellAnchor>
    <xdr:from>
      <xdr:col>2</xdr:col>
      <xdr:colOff>142876</xdr:colOff>
      <xdr:row>12</xdr:row>
      <xdr:rowOff>0</xdr:rowOff>
    </xdr:from>
    <xdr:ext cx="877302" cy="714375"/>
    <xdr:pic>
      <xdr:nvPicPr>
        <xdr:cNvPr id="68" name="67 Imagen" hidden="1">
          <a:extLst>
            <a:ext uri="{FF2B5EF4-FFF2-40B4-BE49-F238E27FC236}">
              <a16:creationId xmlns:a16="http://schemas.microsoft.com/office/drawing/2014/main" xmlns="" id="{00000000-0008-0000-2D00-000044000000}"/>
            </a:ext>
          </a:extLst>
        </xdr:cNvPr>
        <xdr:cNvPicPr>
          <a:picLocks noChangeAspect="1"/>
        </xdr:cNvPicPr>
      </xdr:nvPicPr>
      <xdr:blipFill>
        <a:blip xmlns:r="http://schemas.openxmlformats.org/officeDocument/2006/relationships" r:embed="rId5" cstate="print"/>
        <a:stretch>
          <a:fillRect/>
        </a:stretch>
      </xdr:blipFill>
      <xdr:spPr>
        <a:xfrm>
          <a:off x="1552576" y="2924175"/>
          <a:ext cx="877302" cy="714375"/>
        </a:xfrm>
        <a:prstGeom prst="rect">
          <a:avLst/>
        </a:prstGeom>
      </xdr:spPr>
    </xdr:pic>
    <xdr:clientData/>
  </xdr:oneCellAnchor>
  <xdr:oneCellAnchor>
    <xdr:from>
      <xdr:col>3</xdr:col>
      <xdr:colOff>238125</xdr:colOff>
      <xdr:row>6</xdr:row>
      <xdr:rowOff>0</xdr:rowOff>
    </xdr:from>
    <xdr:ext cx="805905" cy="752475"/>
    <xdr:pic>
      <xdr:nvPicPr>
        <xdr:cNvPr id="69" name="68 Imagen" hidden="1">
          <a:extLst>
            <a:ext uri="{FF2B5EF4-FFF2-40B4-BE49-F238E27FC236}">
              <a16:creationId xmlns:a16="http://schemas.microsoft.com/office/drawing/2014/main" xmlns="" id="{00000000-0008-0000-2D00-000045000000}"/>
            </a:ext>
          </a:extLst>
        </xdr:cNvPr>
        <xdr:cNvPicPr>
          <a:picLocks noChangeAspect="1"/>
        </xdr:cNvPicPr>
      </xdr:nvPicPr>
      <xdr:blipFill>
        <a:blip xmlns:r="http://schemas.openxmlformats.org/officeDocument/2006/relationships" r:embed="rId6" cstate="print"/>
        <a:stretch>
          <a:fillRect/>
        </a:stretch>
      </xdr:blipFill>
      <xdr:spPr>
        <a:xfrm>
          <a:off x="2419350" y="1781175"/>
          <a:ext cx="805905" cy="752475"/>
        </a:xfrm>
        <a:prstGeom prst="rect">
          <a:avLst/>
        </a:prstGeom>
      </xdr:spPr>
    </xdr:pic>
    <xdr:clientData/>
  </xdr:oneCellAnchor>
  <xdr:oneCellAnchor>
    <xdr:from>
      <xdr:col>3</xdr:col>
      <xdr:colOff>0</xdr:colOff>
      <xdr:row>6</xdr:row>
      <xdr:rowOff>9525</xdr:rowOff>
    </xdr:from>
    <xdr:ext cx="767886" cy="666750"/>
    <xdr:pic>
      <xdr:nvPicPr>
        <xdr:cNvPr id="70" name="69 Imagen" hidden="1">
          <a:extLst>
            <a:ext uri="{FF2B5EF4-FFF2-40B4-BE49-F238E27FC236}">
              <a16:creationId xmlns:a16="http://schemas.microsoft.com/office/drawing/2014/main" xmlns="" id="{00000000-0008-0000-2D00-000046000000}"/>
            </a:ext>
          </a:extLst>
        </xdr:cNvPr>
        <xdr:cNvPicPr>
          <a:picLocks noChangeAspect="1"/>
        </xdr:cNvPicPr>
      </xdr:nvPicPr>
      <xdr:blipFill>
        <a:blip xmlns:r="http://schemas.openxmlformats.org/officeDocument/2006/relationships" r:embed="rId7" cstate="print"/>
        <a:stretch>
          <a:fillRect/>
        </a:stretch>
      </xdr:blipFill>
      <xdr:spPr>
        <a:xfrm>
          <a:off x="2181225" y="1790700"/>
          <a:ext cx="767886" cy="666750"/>
        </a:xfrm>
        <a:prstGeom prst="rect">
          <a:avLst/>
        </a:prstGeom>
      </xdr:spPr>
    </xdr:pic>
    <xdr:clientData/>
  </xdr:oneCellAnchor>
  <xdr:oneCellAnchor>
    <xdr:from>
      <xdr:col>3</xdr:col>
      <xdr:colOff>9525</xdr:colOff>
      <xdr:row>9</xdr:row>
      <xdr:rowOff>0</xdr:rowOff>
    </xdr:from>
    <xdr:ext cx="774277" cy="942975"/>
    <xdr:pic>
      <xdr:nvPicPr>
        <xdr:cNvPr id="71" name="70 Imagen" hidden="1">
          <a:extLst>
            <a:ext uri="{FF2B5EF4-FFF2-40B4-BE49-F238E27FC236}">
              <a16:creationId xmlns:a16="http://schemas.microsoft.com/office/drawing/2014/main" xmlns="" id="{00000000-0008-0000-2D00-000047000000}"/>
            </a:ext>
          </a:extLst>
        </xdr:cNvPr>
        <xdr:cNvPicPr>
          <a:picLocks noChangeAspect="1"/>
        </xdr:cNvPicPr>
      </xdr:nvPicPr>
      <xdr:blipFill>
        <a:blip xmlns:r="http://schemas.openxmlformats.org/officeDocument/2006/relationships" r:embed="rId2" cstate="print"/>
        <a:stretch>
          <a:fillRect/>
        </a:stretch>
      </xdr:blipFill>
      <xdr:spPr>
        <a:xfrm>
          <a:off x="2190750" y="2352675"/>
          <a:ext cx="774277" cy="942975"/>
        </a:xfrm>
        <a:prstGeom prst="rect">
          <a:avLst/>
        </a:prstGeom>
      </xdr:spPr>
    </xdr:pic>
    <xdr:clientData/>
  </xdr:oneCellAnchor>
  <xdr:oneCellAnchor>
    <xdr:from>
      <xdr:col>4</xdr:col>
      <xdr:colOff>0</xdr:colOff>
      <xdr:row>5</xdr:row>
      <xdr:rowOff>0</xdr:rowOff>
    </xdr:from>
    <xdr:ext cx="779826" cy="923924"/>
    <xdr:pic>
      <xdr:nvPicPr>
        <xdr:cNvPr id="72" name="71 Imagen" hidden="1">
          <a:extLst>
            <a:ext uri="{FF2B5EF4-FFF2-40B4-BE49-F238E27FC236}">
              <a16:creationId xmlns:a16="http://schemas.microsoft.com/office/drawing/2014/main" xmlns="" id="{00000000-0008-0000-2D00-000048000000}"/>
            </a:ext>
          </a:extLst>
        </xdr:cNvPr>
        <xdr:cNvPicPr>
          <a:picLocks noChangeAspect="1"/>
        </xdr:cNvPicPr>
      </xdr:nvPicPr>
      <xdr:blipFill>
        <a:blip xmlns:r="http://schemas.openxmlformats.org/officeDocument/2006/relationships" r:embed="rId3" cstate="print"/>
        <a:stretch>
          <a:fillRect/>
        </a:stretch>
      </xdr:blipFill>
      <xdr:spPr>
        <a:xfrm>
          <a:off x="2952750" y="1590675"/>
          <a:ext cx="779826" cy="923924"/>
        </a:xfrm>
        <a:prstGeom prst="rect">
          <a:avLst/>
        </a:prstGeom>
      </xdr:spPr>
    </xdr:pic>
    <xdr:clientData/>
  </xdr:oneCellAnchor>
  <xdr:oneCellAnchor>
    <xdr:from>
      <xdr:col>1</xdr:col>
      <xdr:colOff>76200</xdr:colOff>
      <xdr:row>6</xdr:row>
      <xdr:rowOff>161925</xdr:rowOff>
    </xdr:from>
    <xdr:ext cx="778572" cy="752475"/>
    <xdr:pic>
      <xdr:nvPicPr>
        <xdr:cNvPr id="73" name="72 Imagen" hidden="1">
          <a:extLst>
            <a:ext uri="{FF2B5EF4-FFF2-40B4-BE49-F238E27FC236}">
              <a16:creationId xmlns:a16="http://schemas.microsoft.com/office/drawing/2014/main" xmlns="" id="{00000000-0008-0000-2D00-000049000000}"/>
            </a:ext>
          </a:extLst>
        </xdr:cNvPr>
        <xdr:cNvPicPr>
          <a:picLocks noChangeAspect="1"/>
        </xdr:cNvPicPr>
      </xdr:nvPicPr>
      <xdr:blipFill>
        <a:blip xmlns:r="http://schemas.openxmlformats.org/officeDocument/2006/relationships" r:embed="rId4" cstate="print"/>
        <a:stretch>
          <a:fillRect/>
        </a:stretch>
      </xdr:blipFill>
      <xdr:spPr>
        <a:xfrm>
          <a:off x="714375" y="1943100"/>
          <a:ext cx="778572" cy="752475"/>
        </a:xfrm>
        <a:prstGeom prst="rect">
          <a:avLst/>
        </a:prstGeom>
      </xdr:spPr>
    </xdr:pic>
    <xdr:clientData/>
  </xdr:oneCellAnchor>
  <xdr:oneCellAnchor>
    <xdr:from>
      <xdr:col>2</xdr:col>
      <xdr:colOff>142876</xdr:colOff>
      <xdr:row>6</xdr:row>
      <xdr:rowOff>171449</xdr:rowOff>
    </xdr:from>
    <xdr:ext cx="877302" cy="714375"/>
    <xdr:pic>
      <xdr:nvPicPr>
        <xdr:cNvPr id="74" name="73 Imagen" hidden="1">
          <a:extLst>
            <a:ext uri="{FF2B5EF4-FFF2-40B4-BE49-F238E27FC236}">
              <a16:creationId xmlns:a16="http://schemas.microsoft.com/office/drawing/2014/main" xmlns="" id="{00000000-0008-0000-2D00-00004A000000}"/>
            </a:ext>
          </a:extLst>
        </xdr:cNvPr>
        <xdr:cNvPicPr>
          <a:picLocks noChangeAspect="1"/>
        </xdr:cNvPicPr>
      </xdr:nvPicPr>
      <xdr:blipFill>
        <a:blip xmlns:r="http://schemas.openxmlformats.org/officeDocument/2006/relationships" r:embed="rId5" cstate="print"/>
        <a:stretch>
          <a:fillRect/>
        </a:stretch>
      </xdr:blipFill>
      <xdr:spPr>
        <a:xfrm>
          <a:off x="1552576" y="1952624"/>
          <a:ext cx="877302" cy="714375"/>
        </a:xfrm>
        <a:prstGeom prst="rect">
          <a:avLst/>
        </a:prstGeom>
      </xdr:spPr>
    </xdr:pic>
    <xdr:clientData/>
  </xdr:oneCellAnchor>
  <xdr:oneCellAnchor>
    <xdr:from>
      <xdr:col>3</xdr:col>
      <xdr:colOff>238125</xdr:colOff>
      <xdr:row>6</xdr:row>
      <xdr:rowOff>0</xdr:rowOff>
    </xdr:from>
    <xdr:ext cx="805905" cy="752475"/>
    <xdr:pic>
      <xdr:nvPicPr>
        <xdr:cNvPr id="75" name="74 Imagen" hidden="1">
          <a:extLst>
            <a:ext uri="{FF2B5EF4-FFF2-40B4-BE49-F238E27FC236}">
              <a16:creationId xmlns:a16="http://schemas.microsoft.com/office/drawing/2014/main" xmlns="" id="{00000000-0008-0000-2D00-00004B000000}"/>
            </a:ext>
          </a:extLst>
        </xdr:cNvPr>
        <xdr:cNvPicPr>
          <a:picLocks noChangeAspect="1"/>
        </xdr:cNvPicPr>
      </xdr:nvPicPr>
      <xdr:blipFill>
        <a:blip xmlns:r="http://schemas.openxmlformats.org/officeDocument/2006/relationships" r:embed="rId6" cstate="print"/>
        <a:stretch>
          <a:fillRect/>
        </a:stretch>
      </xdr:blipFill>
      <xdr:spPr>
        <a:xfrm>
          <a:off x="2419350" y="1781175"/>
          <a:ext cx="805905" cy="752475"/>
        </a:xfrm>
        <a:prstGeom prst="rect">
          <a:avLst/>
        </a:prstGeom>
      </xdr:spPr>
    </xdr:pic>
    <xdr:clientData/>
  </xdr:oneCellAnchor>
  <xdr:oneCellAnchor>
    <xdr:from>
      <xdr:col>3</xdr:col>
      <xdr:colOff>0</xdr:colOff>
      <xdr:row>9</xdr:row>
      <xdr:rowOff>9525</xdr:rowOff>
    </xdr:from>
    <xdr:ext cx="767886" cy="666750"/>
    <xdr:pic>
      <xdr:nvPicPr>
        <xdr:cNvPr id="76" name="75 Imagen" hidden="1">
          <a:extLst>
            <a:ext uri="{FF2B5EF4-FFF2-40B4-BE49-F238E27FC236}">
              <a16:creationId xmlns:a16="http://schemas.microsoft.com/office/drawing/2014/main" xmlns="" id="{00000000-0008-0000-2D00-00004C000000}"/>
            </a:ext>
          </a:extLst>
        </xdr:cNvPr>
        <xdr:cNvPicPr>
          <a:picLocks noChangeAspect="1"/>
        </xdr:cNvPicPr>
      </xdr:nvPicPr>
      <xdr:blipFill>
        <a:blip xmlns:r="http://schemas.openxmlformats.org/officeDocument/2006/relationships" r:embed="rId7" cstate="print"/>
        <a:stretch>
          <a:fillRect/>
        </a:stretch>
      </xdr:blipFill>
      <xdr:spPr>
        <a:xfrm>
          <a:off x="2181225" y="2362200"/>
          <a:ext cx="767886" cy="666750"/>
        </a:xfrm>
        <a:prstGeom prst="rect">
          <a:avLst/>
        </a:prstGeom>
      </xdr:spPr>
    </xdr:pic>
    <xdr:clientData/>
  </xdr:oneCellAnchor>
  <xdr:oneCellAnchor>
    <xdr:from>
      <xdr:col>1</xdr:col>
      <xdr:colOff>9525</xdr:colOff>
      <xdr:row>7</xdr:row>
      <xdr:rowOff>0</xdr:rowOff>
    </xdr:from>
    <xdr:ext cx="774277" cy="942975"/>
    <xdr:pic>
      <xdr:nvPicPr>
        <xdr:cNvPr id="77" name="76 Imagen" hidden="1">
          <a:extLst>
            <a:ext uri="{FF2B5EF4-FFF2-40B4-BE49-F238E27FC236}">
              <a16:creationId xmlns:a16="http://schemas.microsoft.com/office/drawing/2014/main" xmlns="" id="{00000000-0008-0000-2D00-00004D000000}"/>
            </a:ext>
          </a:extLst>
        </xdr:cNvPr>
        <xdr:cNvPicPr>
          <a:picLocks noChangeAspect="1"/>
        </xdr:cNvPicPr>
      </xdr:nvPicPr>
      <xdr:blipFill>
        <a:blip xmlns:r="http://schemas.openxmlformats.org/officeDocument/2006/relationships" r:embed="rId2" cstate="print"/>
        <a:stretch>
          <a:fillRect/>
        </a:stretch>
      </xdr:blipFill>
      <xdr:spPr>
        <a:xfrm>
          <a:off x="647700" y="1971675"/>
          <a:ext cx="774277" cy="942975"/>
        </a:xfrm>
        <a:prstGeom prst="rect">
          <a:avLst/>
        </a:prstGeom>
      </xdr:spPr>
    </xdr:pic>
    <xdr:clientData/>
  </xdr:oneCellAnchor>
  <xdr:oneCellAnchor>
    <xdr:from>
      <xdr:col>1</xdr:col>
      <xdr:colOff>238125</xdr:colOff>
      <xdr:row>7</xdr:row>
      <xdr:rowOff>0</xdr:rowOff>
    </xdr:from>
    <xdr:ext cx="805905" cy="752475"/>
    <xdr:pic>
      <xdr:nvPicPr>
        <xdr:cNvPr id="78" name="77 Imagen" hidden="1">
          <a:extLst>
            <a:ext uri="{FF2B5EF4-FFF2-40B4-BE49-F238E27FC236}">
              <a16:creationId xmlns:a16="http://schemas.microsoft.com/office/drawing/2014/main" xmlns="" id="{00000000-0008-0000-2D00-00004E000000}"/>
            </a:ext>
          </a:extLst>
        </xdr:cNvPr>
        <xdr:cNvPicPr>
          <a:picLocks noChangeAspect="1"/>
        </xdr:cNvPicPr>
      </xdr:nvPicPr>
      <xdr:blipFill>
        <a:blip xmlns:r="http://schemas.openxmlformats.org/officeDocument/2006/relationships" r:embed="rId6" cstate="print"/>
        <a:stretch>
          <a:fillRect/>
        </a:stretch>
      </xdr:blipFill>
      <xdr:spPr>
        <a:xfrm>
          <a:off x="876300" y="1971675"/>
          <a:ext cx="805905" cy="752475"/>
        </a:xfrm>
        <a:prstGeom prst="rect">
          <a:avLst/>
        </a:prstGeom>
      </xdr:spPr>
    </xdr:pic>
    <xdr:clientData/>
  </xdr:oneCellAnchor>
  <xdr:oneCellAnchor>
    <xdr:from>
      <xdr:col>4</xdr:col>
      <xdr:colOff>0</xdr:colOff>
      <xdr:row>10</xdr:row>
      <xdr:rowOff>0</xdr:rowOff>
    </xdr:from>
    <xdr:ext cx="774277" cy="942975"/>
    <xdr:pic>
      <xdr:nvPicPr>
        <xdr:cNvPr id="79" name="78 Imagen" hidden="1">
          <a:extLst>
            <a:ext uri="{FF2B5EF4-FFF2-40B4-BE49-F238E27FC236}">
              <a16:creationId xmlns:a16="http://schemas.microsoft.com/office/drawing/2014/main" xmlns="" id="{00000000-0008-0000-2D00-00004F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80" name="79 Imagen" hidden="1">
          <a:extLst>
            <a:ext uri="{FF2B5EF4-FFF2-40B4-BE49-F238E27FC236}">
              <a16:creationId xmlns:a16="http://schemas.microsoft.com/office/drawing/2014/main" xmlns="" id="{00000000-0008-0000-2D00-000050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1</xdr:col>
      <xdr:colOff>238125</xdr:colOff>
      <xdr:row>7</xdr:row>
      <xdr:rowOff>0</xdr:rowOff>
    </xdr:from>
    <xdr:ext cx="805905" cy="752475"/>
    <xdr:pic>
      <xdr:nvPicPr>
        <xdr:cNvPr id="81" name="80 Imagen" hidden="1">
          <a:extLst>
            <a:ext uri="{FF2B5EF4-FFF2-40B4-BE49-F238E27FC236}">
              <a16:creationId xmlns:a16="http://schemas.microsoft.com/office/drawing/2014/main" xmlns="" id="{00000000-0008-0000-2D00-000051000000}"/>
            </a:ext>
          </a:extLst>
        </xdr:cNvPr>
        <xdr:cNvPicPr>
          <a:picLocks noChangeAspect="1"/>
        </xdr:cNvPicPr>
      </xdr:nvPicPr>
      <xdr:blipFill>
        <a:blip xmlns:r="http://schemas.openxmlformats.org/officeDocument/2006/relationships" r:embed="rId6" cstate="print"/>
        <a:stretch>
          <a:fillRect/>
        </a:stretch>
      </xdr:blipFill>
      <xdr:spPr>
        <a:xfrm>
          <a:off x="876300" y="1971675"/>
          <a:ext cx="805905" cy="752475"/>
        </a:xfrm>
        <a:prstGeom prst="rect">
          <a:avLst/>
        </a:prstGeom>
      </xdr:spPr>
    </xdr:pic>
    <xdr:clientData/>
  </xdr:oneCellAnchor>
  <xdr:oneCellAnchor>
    <xdr:from>
      <xdr:col>4</xdr:col>
      <xdr:colOff>0</xdr:colOff>
      <xdr:row>9</xdr:row>
      <xdr:rowOff>161925</xdr:rowOff>
    </xdr:from>
    <xdr:ext cx="778572" cy="752475"/>
    <xdr:pic>
      <xdr:nvPicPr>
        <xdr:cNvPr id="82" name="81 Imagen" hidden="1">
          <a:extLst>
            <a:ext uri="{FF2B5EF4-FFF2-40B4-BE49-F238E27FC236}">
              <a16:creationId xmlns:a16="http://schemas.microsoft.com/office/drawing/2014/main" xmlns="" id="{00000000-0008-0000-2D00-000052000000}"/>
            </a:ext>
          </a:extLst>
        </xdr:cNvPr>
        <xdr:cNvPicPr>
          <a:picLocks noChangeAspect="1"/>
        </xdr:cNvPicPr>
      </xdr:nvPicPr>
      <xdr:blipFill>
        <a:blip xmlns:r="http://schemas.openxmlformats.org/officeDocument/2006/relationships" r:embed="rId4" cstate="print"/>
        <a:stretch>
          <a:fillRect/>
        </a:stretch>
      </xdr:blipFill>
      <xdr:spPr>
        <a:xfrm>
          <a:off x="2952750" y="2514600"/>
          <a:ext cx="778572" cy="752475"/>
        </a:xfrm>
        <a:prstGeom prst="rect">
          <a:avLst/>
        </a:prstGeom>
      </xdr:spPr>
    </xdr:pic>
    <xdr:clientData/>
  </xdr:oneCellAnchor>
  <xdr:oneCellAnchor>
    <xdr:from>
      <xdr:col>4</xdr:col>
      <xdr:colOff>0</xdr:colOff>
      <xdr:row>10</xdr:row>
      <xdr:rowOff>0</xdr:rowOff>
    </xdr:from>
    <xdr:ext cx="774277" cy="942975"/>
    <xdr:pic>
      <xdr:nvPicPr>
        <xdr:cNvPr id="83" name="82 Imagen" hidden="1">
          <a:extLst>
            <a:ext uri="{FF2B5EF4-FFF2-40B4-BE49-F238E27FC236}">
              <a16:creationId xmlns:a16="http://schemas.microsoft.com/office/drawing/2014/main" xmlns="" id="{00000000-0008-0000-2D00-000053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84" name="83 Imagen" hidden="1">
          <a:extLst>
            <a:ext uri="{FF2B5EF4-FFF2-40B4-BE49-F238E27FC236}">
              <a16:creationId xmlns:a16="http://schemas.microsoft.com/office/drawing/2014/main" xmlns="" id="{00000000-0008-0000-2D00-000054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4</xdr:col>
      <xdr:colOff>0</xdr:colOff>
      <xdr:row>10</xdr:row>
      <xdr:rowOff>0</xdr:rowOff>
    </xdr:from>
    <xdr:ext cx="805905" cy="752475"/>
    <xdr:pic>
      <xdr:nvPicPr>
        <xdr:cNvPr id="85" name="84 Imagen" hidden="1">
          <a:extLst>
            <a:ext uri="{FF2B5EF4-FFF2-40B4-BE49-F238E27FC236}">
              <a16:creationId xmlns:a16="http://schemas.microsoft.com/office/drawing/2014/main" xmlns="" id="{00000000-0008-0000-2D00-000055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1</xdr:col>
      <xdr:colOff>9525</xdr:colOff>
      <xdr:row>7</xdr:row>
      <xdr:rowOff>0</xdr:rowOff>
    </xdr:from>
    <xdr:ext cx="774277" cy="942975"/>
    <xdr:pic>
      <xdr:nvPicPr>
        <xdr:cNvPr id="86" name="85 Imagen" hidden="1">
          <a:extLst>
            <a:ext uri="{FF2B5EF4-FFF2-40B4-BE49-F238E27FC236}">
              <a16:creationId xmlns:a16="http://schemas.microsoft.com/office/drawing/2014/main" xmlns="" id="{00000000-0008-0000-2D00-000056000000}"/>
            </a:ext>
          </a:extLst>
        </xdr:cNvPr>
        <xdr:cNvPicPr>
          <a:picLocks noChangeAspect="1"/>
        </xdr:cNvPicPr>
      </xdr:nvPicPr>
      <xdr:blipFill>
        <a:blip xmlns:r="http://schemas.openxmlformats.org/officeDocument/2006/relationships" r:embed="rId2" cstate="print"/>
        <a:stretch>
          <a:fillRect/>
        </a:stretch>
      </xdr:blipFill>
      <xdr:spPr>
        <a:xfrm>
          <a:off x="647700" y="1971675"/>
          <a:ext cx="774277" cy="942975"/>
        </a:xfrm>
        <a:prstGeom prst="rect">
          <a:avLst/>
        </a:prstGeom>
      </xdr:spPr>
    </xdr:pic>
    <xdr:clientData/>
  </xdr:oneCellAnchor>
  <xdr:oneCellAnchor>
    <xdr:from>
      <xdr:col>1</xdr:col>
      <xdr:colOff>238125</xdr:colOff>
      <xdr:row>7</xdr:row>
      <xdr:rowOff>0</xdr:rowOff>
    </xdr:from>
    <xdr:ext cx="805905" cy="752475"/>
    <xdr:pic>
      <xdr:nvPicPr>
        <xdr:cNvPr id="87" name="86 Imagen" hidden="1">
          <a:extLst>
            <a:ext uri="{FF2B5EF4-FFF2-40B4-BE49-F238E27FC236}">
              <a16:creationId xmlns:a16="http://schemas.microsoft.com/office/drawing/2014/main" xmlns="" id="{00000000-0008-0000-2D00-000057000000}"/>
            </a:ext>
          </a:extLst>
        </xdr:cNvPr>
        <xdr:cNvPicPr>
          <a:picLocks noChangeAspect="1"/>
        </xdr:cNvPicPr>
      </xdr:nvPicPr>
      <xdr:blipFill>
        <a:blip xmlns:r="http://schemas.openxmlformats.org/officeDocument/2006/relationships" r:embed="rId6" cstate="print"/>
        <a:stretch>
          <a:fillRect/>
        </a:stretch>
      </xdr:blipFill>
      <xdr:spPr>
        <a:xfrm>
          <a:off x="876300" y="1971675"/>
          <a:ext cx="805905" cy="752475"/>
        </a:xfrm>
        <a:prstGeom prst="rect">
          <a:avLst/>
        </a:prstGeom>
      </xdr:spPr>
    </xdr:pic>
    <xdr:clientData/>
  </xdr:oneCellAnchor>
  <xdr:oneCellAnchor>
    <xdr:from>
      <xdr:col>4</xdr:col>
      <xdr:colOff>0</xdr:colOff>
      <xdr:row>10</xdr:row>
      <xdr:rowOff>0</xdr:rowOff>
    </xdr:from>
    <xdr:ext cx="774277" cy="942975"/>
    <xdr:pic>
      <xdr:nvPicPr>
        <xdr:cNvPr id="88" name="87 Imagen" hidden="1">
          <a:extLst>
            <a:ext uri="{FF2B5EF4-FFF2-40B4-BE49-F238E27FC236}">
              <a16:creationId xmlns:a16="http://schemas.microsoft.com/office/drawing/2014/main" xmlns="" id="{00000000-0008-0000-2D00-000058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89" name="88 Imagen" hidden="1">
          <a:extLst>
            <a:ext uri="{FF2B5EF4-FFF2-40B4-BE49-F238E27FC236}">
              <a16:creationId xmlns:a16="http://schemas.microsoft.com/office/drawing/2014/main" xmlns="" id="{00000000-0008-0000-2D00-000059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4</xdr:col>
      <xdr:colOff>0</xdr:colOff>
      <xdr:row>11</xdr:row>
      <xdr:rowOff>1</xdr:rowOff>
    </xdr:from>
    <xdr:ext cx="779826" cy="923924"/>
    <xdr:pic>
      <xdr:nvPicPr>
        <xdr:cNvPr id="90" name="89 Imagen" hidden="1">
          <a:extLst>
            <a:ext uri="{FF2B5EF4-FFF2-40B4-BE49-F238E27FC236}">
              <a16:creationId xmlns:a16="http://schemas.microsoft.com/office/drawing/2014/main" xmlns="" id="{00000000-0008-0000-2D00-00005A000000}"/>
            </a:ext>
          </a:extLst>
        </xdr:cNvPr>
        <xdr:cNvPicPr>
          <a:picLocks noChangeAspect="1"/>
        </xdr:cNvPicPr>
      </xdr:nvPicPr>
      <xdr:blipFill>
        <a:blip xmlns:r="http://schemas.openxmlformats.org/officeDocument/2006/relationships" r:embed="rId3" cstate="print"/>
        <a:stretch>
          <a:fillRect/>
        </a:stretch>
      </xdr:blipFill>
      <xdr:spPr>
        <a:xfrm>
          <a:off x="2952750" y="2733676"/>
          <a:ext cx="779826" cy="923924"/>
        </a:xfrm>
        <a:prstGeom prst="rect">
          <a:avLst/>
        </a:prstGeom>
      </xdr:spPr>
    </xdr:pic>
    <xdr:clientData/>
  </xdr:oneCellAnchor>
  <xdr:oneCellAnchor>
    <xdr:from>
      <xdr:col>3</xdr:col>
      <xdr:colOff>238125</xdr:colOff>
      <xdr:row>13</xdr:row>
      <xdr:rowOff>0</xdr:rowOff>
    </xdr:from>
    <xdr:ext cx="805905" cy="752475"/>
    <xdr:pic>
      <xdr:nvPicPr>
        <xdr:cNvPr id="91" name="90 Imagen" hidden="1">
          <a:extLst>
            <a:ext uri="{FF2B5EF4-FFF2-40B4-BE49-F238E27FC236}">
              <a16:creationId xmlns:a16="http://schemas.microsoft.com/office/drawing/2014/main" xmlns="" id="{00000000-0008-0000-2D00-00005B000000}"/>
            </a:ext>
          </a:extLst>
        </xdr:cNvPr>
        <xdr:cNvPicPr>
          <a:picLocks noChangeAspect="1"/>
        </xdr:cNvPicPr>
      </xdr:nvPicPr>
      <xdr:blipFill>
        <a:blip xmlns:r="http://schemas.openxmlformats.org/officeDocument/2006/relationships" r:embed="rId6" cstate="print"/>
        <a:stretch>
          <a:fillRect/>
        </a:stretch>
      </xdr:blipFill>
      <xdr:spPr>
        <a:xfrm>
          <a:off x="2419350" y="3305175"/>
          <a:ext cx="805905" cy="752475"/>
        </a:xfrm>
        <a:prstGeom prst="rect">
          <a:avLst/>
        </a:prstGeom>
      </xdr:spPr>
    </xdr:pic>
    <xdr:clientData/>
  </xdr:oneCellAnchor>
  <xdr:oneCellAnchor>
    <xdr:from>
      <xdr:col>3</xdr:col>
      <xdr:colOff>0</xdr:colOff>
      <xdr:row>13</xdr:row>
      <xdr:rowOff>0</xdr:rowOff>
    </xdr:from>
    <xdr:ext cx="767886" cy="666750"/>
    <xdr:pic>
      <xdr:nvPicPr>
        <xdr:cNvPr id="92" name="91 Imagen" hidden="1">
          <a:extLst>
            <a:ext uri="{FF2B5EF4-FFF2-40B4-BE49-F238E27FC236}">
              <a16:creationId xmlns:a16="http://schemas.microsoft.com/office/drawing/2014/main" xmlns="" id="{00000000-0008-0000-2D00-00005C000000}"/>
            </a:ext>
          </a:extLst>
        </xdr:cNvPr>
        <xdr:cNvPicPr>
          <a:picLocks noChangeAspect="1"/>
        </xdr:cNvPicPr>
      </xdr:nvPicPr>
      <xdr:blipFill>
        <a:blip xmlns:r="http://schemas.openxmlformats.org/officeDocument/2006/relationships" r:embed="rId7" cstate="print"/>
        <a:stretch>
          <a:fillRect/>
        </a:stretch>
      </xdr:blipFill>
      <xdr:spPr>
        <a:xfrm>
          <a:off x="2181225" y="3314700"/>
          <a:ext cx="767886" cy="666750"/>
        </a:xfrm>
        <a:prstGeom prst="rect">
          <a:avLst/>
        </a:prstGeom>
      </xdr:spPr>
    </xdr:pic>
    <xdr:clientData/>
  </xdr:oneCellAnchor>
  <xdr:oneCellAnchor>
    <xdr:from>
      <xdr:col>1</xdr:col>
      <xdr:colOff>76200</xdr:colOff>
      <xdr:row>12</xdr:row>
      <xdr:rowOff>0</xdr:rowOff>
    </xdr:from>
    <xdr:ext cx="778572" cy="752475"/>
    <xdr:pic>
      <xdr:nvPicPr>
        <xdr:cNvPr id="93" name="92 Imagen" hidden="1">
          <a:extLst>
            <a:ext uri="{FF2B5EF4-FFF2-40B4-BE49-F238E27FC236}">
              <a16:creationId xmlns:a16="http://schemas.microsoft.com/office/drawing/2014/main" xmlns="" id="{00000000-0008-0000-2D00-00005D000000}"/>
            </a:ext>
          </a:extLst>
        </xdr:cNvPr>
        <xdr:cNvPicPr>
          <a:picLocks noChangeAspect="1"/>
        </xdr:cNvPicPr>
      </xdr:nvPicPr>
      <xdr:blipFill>
        <a:blip xmlns:r="http://schemas.openxmlformats.org/officeDocument/2006/relationships" r:embed="rId4" cstate="print"/>
        <a:stretch>
          <a:fillRect/>
        </a:stretch>
      </xdr:blipFill>
      <xdr:spPr>
        <a:xfrm>
          <a:off x="714375" y="2924175"/>
          <a:ext cx="778572" cy="752475"/>
        </a:xfrm>
        <a:prstGeom prst="rect">
          <a:avLst/>
        </a:prstGeom>
      </xdr:spPr>
    </xdr:pic>
    <xdr:clientData/>
  </xdr:oneCellAnchor>
  <xdr:oneCellAnchor>
    <xdr:from>
      <xdr:col>2</xdr:col>
      <xdr:colOff>142876</xdr:colOff>
      <xdr:row>12</xdr:row>
      <xdr:rowOff>0</xdr:rowOff>
    </xdr:from>
    <xdr:ext cx="877302" cy="714375"/>
    <xdr:pic>
      <xdr:nvPicPr>
        <xdr:cNvPr id="94" name="93 Imagen" hidden="1">
          <a:extLst>
            <a:ext uri="{FF2B5EF4-FFF2-40B4-BE49-F238E27FC236}">
              <a16:creationId xmlns:a16="http://schemas.microsoft.com/office/drawing/2014/main" xmlns="" id="{00000000-0008-0000-2D00-00005E000000}"/>
            </a:ext>
          </a:extLst>
        </xdr:cNvPr>
        <xdr:cNvPicPr>
          <a:picLocks noChangeAspect="1"/>
        </xdr:cNvPicPr>
      </xdr:nvPicPr>
      <xdr:blipFill>
        <a:blip xmlns:r="http://schemas.openxmlformats.org/officeDocument/2006/relationships" r:embed="rId5" cstate="print"/>
        <a:stretch>
          <a:fillRect/>
        </a:stretch>
      </xdr:blipFill>
      <xdr:spPr>
        <a:xfrm>
          <a:off x="1552576" y="2924175"/>
          <a:ext cx="877302" cy="714375"/>
        </a:xfrm>
        <a:prstGeom prst="rect">
          <a:avLst/>
        </a:prstGeom>
      </xdr:spPr>
    </xdr:pic>
    <xdr:clientData/>
  </xdr:oneCellAnchor>
  <xdr:oneCellAnchor>
    <xdr:from>
      <xdr:col>1</xdr:col>
      <xdr:colOff>9525</xdr:colOff>
      <xdr:row>12</xdr:row>
      <xdr:rowOff>0</xdr:rowOff>
    </xdr:from>
    <xdr:ext cx="774277" cy="942975"/>
    <xdr:pic>
      <xdr:nvPicPr>
        <xdr:cNvPr id="95" name="94 Imagen" hidden="1">
          <a:extLst>
            <a:ext uri="{FF2B5EF4-FFF2-40B4-BE49-F238E27FC236}">
              <a16:creationId xmlns:a16="http://schemas.microsoft.com/office/drawing/2014/main" xmlns="" id="{00000000-0008-0000-2D00-00005F000000}"/>
            </a:ext>
          </a:extLst>
        </xdr:cNvPr>
        <xdr:cNvPicPr>
          <a:picLocks noChangeAspect="1"/>
        </xdr:cNvPicPr>
      </xdr:nvPicPr>
      <xdr:blipFill>
        <a:blip xmlns:r="http://schemas.openxmlformats.org/officeDocument/2006/relationships" r:embed="rId2" cstate="print"/>
        <a:stretch>
          <a:fillRect/>
        </a:stretch>
      </xdr:blipFill>
      <xdr:spPr>
        <a:xfrm>
          <a:off x="647700" y="2924175"/>
          <a:ext cx="774277" cy="942975"/>
        </a:xfrm>
        <a:prstGeom prst="rect">
          <a:avLst/>
        </a:prstGeom>
      </xdr:spPr>
    </xdr:pic>
    <xdr:clientData/>
  </xdr:oneCellAnchor>
  <xdr:oneCellAnchor>
    <xdr:from>
      <xdr:col>1</xdr:col>
      <xdr:colOff>238125</xdr:colOff>
      <xdr:row>12</xdr:row>
      <xdr:rowOff>0</xdr:rowOff>
    </xdr:from>
    <xdr:ext cx="805905" cy="752475"/>
    <xdr:pic>
      <xdr:nvPicPr>
        <xdr:cNvPr id="96" name="95 Imagen" hidden="1">
          <a:extLst>
            <a:ext uri="{FF2B5EF4-FFF2-40B4-BE49-F238E27FC236}">
              <a16:creationId xmlns:a16="http://schemas.microsoft.com/office/drawing/2014/main" xmlns="" id="{00000000-0008-0000-2D00-000060000000}"/>
            </a:ext>
          </a:extLst>
        </xdr:cNvPr>
        <xdr:cNvPicPr>
          <a:picLocks noChangeAspect="1"/>
        </xdr:cNvPicPr>
      </xdr:nvPicPr>
      <xdr:blipFill>
        <a:blip xmlns:r="http://schemas.openxmlformats.org/officeDocument/2006/relationships" r:embed="rId6" cstate="print"/>
        <a:stretch>
          <a:fillRect/>
        </a:stretch>
      </xdr:blipFill>
      <xdr:spPr>
        <a:xfrm>
          <a:off x="876300" y="2924175"/>
          <a:ext cx="805905" cy="752475"/>
        </a:xfrm>
        <a:prstGeom prst="rect">
          <a:avLst/>
        </a:prstGeom>
      </xdr:spPr>
    </xdr:pic>
    <xdr:clientData/>
  </xdr:oneCellAnchor>
  <xdr:oneCellAnchor>
    <xdr:from>
      <xdr:col>4</xdr:col>
      <xdr:colOff>0</xdr:colOff>
      <xdr:row>10</xdr:row>
      <xdr:rowOff>0</xdr:rowOff>
    </xdr:from>
    <xdr:ext cx="774277" cy="942975"/>
    <xdr:pic>
      <xdr:nvPicPr>
        <xdr:cNvPr id="97" name="96 Imagen" hidden="1">
          <a:extLst>
            <a:ext uri="{FF2B5EF4-FFF2-40B4-BE49-F238E27FC236}">
              <a16:creationId xmlns:a16="http://schemas.microsoft.com/office/drawing/2014/main" xmlns="" id="{00000000-0008-0000-2D00-000061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98" name="97 Imagen" hidden="1">
          <a:extLst>
            <a:ext uri="{FF2B5EF4-FFF2-40B4-BE49-F238E27FC236}">
              <a16:creationId xmlns:a16="http://schemas.microsoft.com/office/drawing/2014/main" xmlns="" id="{00000000-0008-0000-2D00-000062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1</xdr:col>
      <xdr:colOff>238125</xdr:colOff>
      <xdr:row>12</xdr:row>
      <xdr:rowOff>0</xdr:rowOff>
    </xdr:from>
    <xdr:ext cx="805905" cy="752475"/>
    <xdr:pic>
      <xdr:nvPicPr>
        <xdr:cNvPr id="99" name="98 Imagen" hidden="1">
          <a:extLst>
            <a:ext uri="{FF2B5EF4-FFF2-40B4-BE49-F238E27FC236}">
              <a16:creationId xmlns:a16="http://schemas.microsoft.com/office/drawing/2014/main" xmlns="" id="{00000000-0008-0000-2D00-000063000000}"/>
            </a:ext>
          </a:extLst>
        </xdr:cNvPr>
        <xdr:cNvPicPr>
          <a:picLocks noChangeAspect="1"/>
        </xdr:cNvPicPr>
      </xdr:nvPicPr>
      <xdr:blipFill>
        <a:blip xmlns:r="http://schemas.openxmlformats.org/officeDocument/2006/relationships" r:embed="rId6" cstate="print"/>
        <a:stretch>
          <a:fillRect/>
        </a:stretch>
      </xdr:blipFill>
      <xdr:spPr>
        <a:xfrm>
          <a:off x="876300" y="2924175"/>
          <a:ext cx="805905" cy="752475"/>
        </a:xfrm>
        <a:prstGeom prst="rect">
          <a:avLst/>
        </a:prstGeom>
      </xdr:spPr>
    </xdr:pic>
    <xdr:clientData/>
  </xdr:oneCellAnchor>
  <xdr:oneCellAnchor>
    <xdr:from>
      <xdr:col>4</xdr:col>
      <xdr:colOff>0</xdr:colOff>
      <xdr:row>10</xdr:row>
      <xdr:rowOff>0</xdr:rowOff>
    </xdr:from>
    <xdr:ext cx="778572" cy="752475"/>
    <xdr:pic>
      <xdr:nvPicPr>
        <xdr:cNvPr id="100" name="99 Imagen" hidden="1">
          <a:extLst>
            <a:ext uri="{FF2B5EF4-FFF2-40B4-BE49-F238E27FC236}">
              <a16:creationId xmlns:a16="http://schemas.microsoft.com/office/drawing/2014/main" xmlns="" id="{00000000-0008-0000-2D00-000064000000}"/>
            </a:ext>
          </a:extLst>
        </xdr:cNvPr>
        <xdr:cNvPicPr>
          <a:picLocks noChangeAspect="1"/>
        </xdr:cNvPicPr>
      </xdr:nvPicPr>
      <xdr:blipFill>
        <a:blip xmlns:r="http://schemas.openxmlformats.org/officeDocument/2006/relationships" r:embed="rId4" cstate="print"/>
        <a:stretch>
          <a:fillRect/>
        </a:stretch>
      </xdr:blipFill>
      <xdr:spPr>
        <a:xfrm>
          <a:off x="2952750" y="2543175"/>
          <a:ext cx="778572" cy="752475"/>
        </a:xfrm>
        <a:prstGeom prst="rect">
          <a:avLst/>
        </a:prstGeom>
      </xdr:spPr>
    </xdr:pic>
    <xdr:clientData/>
  </xdr:oneCellAnchor>
  <xdr:oneCellAnchor>
    <xdr:from>
      <xdr:col>4</xdr:col>
      <xdr:colOff>0</xdr:colOff>
      <xdr:row>10</xdr:row>
      <xdr:rowOff>0</xdr:rowOff>
    </xdr:from>
    <xdr:ext cx="774277" cy="942975"/>
    <xdr:pic>
      <xdr:nvPicPr>
        <xdr:cNvPr id="101" name="100 Imagen" hidden="1">
          <a:extLst>
            <a:ext uri="{FF2B5EF4-FFF2-40B4-BE49-F238E27FC236}">
              <a16:creationId xmlns:a16="http://schemas.microsoft.com/office/drawing/2014/main" xmlns="" id="{00000000-0008-0000-2D00-000065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102" name="101 Imagen" hidden="1">
          <a:extLst>
            <a:ext uri="{FF2B5EF4-FFF2-40B4-BE49-F238E27FC236}">
              <a16:creationId xmlns:a16="http://schemas.microsoft.com/office/drawing/2014/main" xmlns="" id="{00000000-0008-0000-2D00-000066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4</xdr:col>
      <xdr:colOff>0</xdr:colOff>
      <xdr:row>10</xdr:row>
      <xdr:rowOff>0</xdr:rowOff>
    </xdr:from>
    <xdr:ext cx="805905" cy="752475"/>
    <xdr:pic>
      <xdr:nvPicPr>
        <xdr:cNvPr id="103" name="102 Imagen" hidden="1">
          <a:extLst>
            <a:ext uri="{FF2B5EF4-FFF2-40B4-BE49-F238E27FC236}">
              <a16:creationId xmlns:a16="http://schemas.microsoft.com/office/drawing/2014/main" xmlns="" id="{00000000-0008-0000-2D00-000067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oneCellAnchor>
    <xdr:from>
      <xdr:col>1</xdr:col>
      <xdr:colOff>9525</xdr:colOff>
      <xdr:row>12</xdr:row>
      <xdr:rowOff>0</xdr:rowOff>
    </xdr:from>
    <xdr:ext cx="774277" cy="942975"/>
    <xdr:pic>
      <xdr:nvPicPr>
        <xdr:cNvPr id="104" name="103 Imagen" hidden="1">
          <a:extLst>
            <a:ext uri="{FF2B5EF4-FFF2-40B4-BE49-F238E27FC236}">
              <a16:creationId xmlns:a16="http://schemas.microsoft.com/office/drawing/2014/main" xmlns="" id="{00000000-0008-0000-2D00-000068000000}"/>
            </a:ext>
          </a:extLst>
        </xdr:cNvPr>
        <xdr:cNvPicPr>
          <a:picLocks noChangeAspect="1"/>
        </xdr:cNvPicPr>
      </xdr:nvPicPr>
      <xdr:blipFill>
        <a:blip xmlns:r="http://schemas.openxmlformats.org/officeDocument/2006/relationships" r:embed="rId2" cstate="print"/>
        <a:stretch>
          <a:fillRect/>
        </a:stretch>
      </xdr:blipFill>
      <xdr:spPr>
        <a:xfrm>
          <a:off x="647700" y="2924175"/>
          <a:ext cx="774277" cy="942975"/>
        </a:xfrm>
        <a:prstGeom prst="rect">
          <a:avLst/>
        </a:prstGeom>
      </xdr:spPr>
    </xdr:pic>
    <xdr:clientData/>
  </xdr:oneCellAnchor>
  <xdr:oneCellAnchor>
    <xdr:from>
      <xdr:col>1</xdr:col>
      <xdr:colOff>238125</xdr:colOff>
      <xdr:row>12</xdr:row>
      <xdr:rowOff>0</xdr:rowOff>
    </xdr:from>
    <xdr:ext cx="805905" cy="752475"/>
    <xdr:pic>
      <xdr:nvPicPr>
        <xdr:cNvPr id="105" name="104 Imagen" hidden="1">
          <a:extLst>
            <a:ext uri="{FF2B5EF4-FFF2-40B4-BE49-F238E27FC236}">
              <a16:creationId xmlns:a16="http://schemas.microsoft.com/office/drawing/2014/main" xmlns="" id="{00000000-0008-0000-2D00-000069000000}"/>
            </a:ext>
          </a:extLst>
        </xdr:cNvPr>
        <xdr:cNvPicPr>
          <a:picLocks noChangeAspect="1"/>
        </xdr:cNvPicPr>
      </xdr:nvPicPr>
      <xdr:blipFill>
        <a:blip xmlns:r="http://schemas.openxmlformats.org/officeDocument/2006/relationships" r:embed="rId6" cstate="print"/>
        <a:stretch>
          <a:fillRect/>
        </a:stretch>
      </xdr:blipFill>
      <xdr:spPr>
        <a:xfrm>
          <a:off x="876300" y="2924175"/>
          <a:ext cx="805905" cy="752475"/>
        </a:xfrm>
        <a:prstGeom prst="rect">
          <a:avLst/>
        </a:prstGeom>
      </xdr:spPr>
    </xdr:pic>
    <xdr:clientData/>
  </xdr:oneCellAnchor>
  <xdr:oneCellAnchor>
    <xdr:from>
      <xdr:col>4</xdr:col>
      <xdr:colOff>0</xdr:colOff>
      <xdr:row>10</xdr:row>
      <xdr:rowOff>0</xdr:rowOff>
    </xdr:from>
    <xdr:ext cx="774277" cy="942975"/>
    <xdr:pic>
      <xdr:nvPicPr>
        <xdr:cNvPr id="106" name="105 Imagen" hidden="1">
          <a:extLst>
            <a:ext uri="{FF2B5EF4-FFF2-40B4-BE49-F238E27FC236}">
              <a16:creationId xmlns:a16="http://schemas.microsoft.com/office/drawing/2014/main" xmlns="" id="{00000000-0008-0000-2D00-00006A000000}"/>
            </a:ext>
          </a:extLst>
        </xdr:cNvPr>
        <xdr:cNvPicPr>
          <a:picLocks noChangeAspect="1"/>
        </xdr:cNvPicPr>
      </xdr:nvPicPr>
      <xdr:blipFill>
        <a:blip xmlns:r="http://schemas.openxmlformats.org/officeDocument/2006/relationships" r:embed="rId2" cstate="print"/>
        <a:stretch>
          <a:fillRect/>
        </a:stretch>
      </xdr:blipFill>
      <xdr:spPr>
        <a:xfrm>
          <a:off x="2952750" y="2543175"/>
          <a:ext cx="774277" cy="942975"/>
        </a:xfrm>
        <a:prstGeom prst="rect">
          <a:avLst/>
        </a:prstGeom>
      </xdr:spPr>
    </xdr:pic>
    <xdr:clientData/>
  </xdr:oneCellAnchor>
  <xdr:oneCellAnchor>
    <xdr:from>
      <xdr:col>4</xdr:col>
      <xdr:colOff>0</xdr:colOff>
      <xdr:row>10</xdr:row>
      <xdr:rowOff>0</xdr:rowOff>
    </xdr:from>
    <xdr:ext cx="805905" cy="752475"/>
    <xdr:pic>
      <xdr:nvPicPr>
        <xdr:cNvPr id="107" name="106 Imagen" hidden="1">
          <a:extLst>
            <a:ext uri="{FF2B5EF4-FFF2-40B4-BE49-F238E27FC236}">
              <a16:creationId xmlns:a16="http://schemas.microsoft.com/office/drawing/2014/main" xmlns="" id="{00000000-0008-0000-2D00-00006B000000}"/>
            </a:ext>
          </a:extLst>
        </xdr:cNvPr>
        <xdr:cNvPicPr>
          <a:picLocks noChangeAspect="1"/>
        </xdr:cNvPicPr>
      </xdr:nvPicPr>
      <xdr:blipFill>
        <a:blip xmlns:r="http://schemas.openxmlformats.org/officeDocument/2006/relationships" r:embed="rId6" cstate="print"/>
        <a:stretch>
          <a:fillRect/>
        </a:stretch>
      </xdr:blipFill>
      <xdr:spPr>
        <a:xfrm>
          <a:off x="2952750" y="2543175"/>
          <a:ext cx="805905" cy="752475"/>
        </a:xfrm>
        <a:prstGeom prst="rect">
          <a:avLst/>
        </a:prstGeom>
      </xdr:spPr>
    </xdr:pic>
    <xdr:clientData/>
  </xdr:oneCellAnchor>
  <xdr:twoCellAnchor editAs="oneCell">
    <xdr:from>
      <xdr:col>0</xdr:col>
      <xdr:colOff>0</xdr:colOff>
      <xdr:row>1</xdr:row>
      <xdr:rowOff>1427</xdr:rowOff>
    </xdr:from>
    <xdr:to>
      <xdr:col>5</xdr:col>
      <xdr:colOff>20430</xdr:colOff>
      <xdr:row>14</xdr:row>
      <xdr:rowOff>214491</xdr:rowOff>
    </xdr:to>
    <xdr:pic>
      <xdr:nvPicPr>
        <xdr:cNvPr id="112" name="111 Imagen">
          <a:extLst>
            <a:ext uri="{FF2B5EF4-FFF2-40B4-BE49-F238E27FC236}">
              <a16:creationId xmlns:a16="http://schemas.microsoft.com/office/drawing/2014/main" xmlns="" id="{00000000-0008-0000-2D00-000070000000}"/>
            </a:ext>
          </a:extLst>
        </xdr:cNvPr>
        <xdr:cNvPicPr>
          <a:picLocks noChangeAspect="1"/>
        </xdr:cNvPicPr>
      </xdr:nvPicPr>
      <xdr:blipFill>
        <a:blip xmlns:r="http://schemas.openxmlformats.org/officeDocument/2006/relationships" r:embed="rId8" cstate="print"/>
        <a:stretch>
          <a:fillRect/>
        </a:stretch>
      </xdr:blipFill>
      <xdr:spPr>
        <a:xfrm>
          <a:off x="0" y="1525427"/>
          <a:ext cx="3258930" cy="3184864"/>
        </a:xfrm>
        <a:prstGeom prst="rect">
          <a:avLst/>
        </a:prstGeom>
      </xdr:spPr>
    </xdr:pic>
    <xdr:clientData/>
  </xdr:twoCellAnchor>
  <xdr:oneCellAnchor>
    <xdr:from>
      <xdr:col>0</xdr:col>
      <xdr:colOff>0</xdr:colOff>
      <xdr:row>20</xdr:row>
      <xdr:rowOff>225618</xdr:rowOff>
    </xdr:from>
    <xdr:ext cx="7334249" cy="2561769"/>
    <xdr:pic>
      <xdr:nvPicPr>
        <xdr:cNvPr id="116" name="115 Imagen">
          <a:extLst>
            <a:ext uri="{FF2B5EF4-FFF2-40B4-BE49-F238E27FC236}">
              <a16:creationId xmlns:a16="http://schemas.microsoft.com/office/drawing/2014/main" xmlns="" id="{00000000-0008-0000-2D00-000074000000}"/>
            </a:ext>
          </a:extLst>
        </xdr:cNvPr>
        <xdr:cNvPicPr>
          <a:picLocks noChangeAspect="1"/>
        </xdr:cNvPicPr>
      </xdr:nvPicPr>
      <xdr:blipFill>
        <a:blip xmlns:r="http://schemas.openxmlformats.org/officeDocument/2006/relationships" r:embed="rId9" cstate="print"/>
        <a:stretch>
          <a:fillRect/>
        </a:stretch>
      </xdr:blipFill>
      <xdr:spPr>
        <a:xfrm>
          <a:off x="0" y="6283518"/>
          <a:ext cx="7334249" cy="2561769"/>
        </a:xfrm>
        <a:prstGeom prst="rect">
          <a:avLst/>
        </a:prstGeom>
      </xdr:spPr>
    </xdr:pic>
    <xdr:clientData/>
  </xdr:oneCellAnchor>
  <xdr:oneCellAnchor>
    <xdr:from>
      <xdr:col>15</xdr:col>
      <xdr:colOff>295275</xdr:colOff>
      <xdr:row>29</xdr:row>
      <xdr:rowOff>66675</xdr:rowOff>
    </xdr:from>
    <xdr:ext cx="2857135" cy="1041471"/>
    <xdr:pic>
      <xdr:nvPicPr>
        <xdr:cNvPr id="118" name="117 Imagen">
          <a:extLst>
            <a:ext uri="{FF2B5EF4-FFF2-40B4-BE49-F238E27FC236}">
              <a16:creationId xmlns:a16="http://schemas.microsoft.com/office/drawing/2014/main" xmlns="" id="{00000000-0008-0000-2D00-000076000000}"/>
            </a:ext>
          </a:extLst>
        </xdr:cNvPr>
        <xdr:cNvPicPr>
          <a:picLocks noChangeAspect="1"/>
        </xdr:cNvPicPr>
      </xdr:nvPicPr>
      <xdr:blipFill>
        <a:blip xmlns:r="http://schemas.openxmlformats.org/officeDocument/2006/relationships" r:embed="rId10" cstate="print"/>
        <a:stretch>
          <a:fillRect/>
        </a:stretch>
      </xdr:blipFill>
      <xdr:spPr>
        <a:xfrm>
          <a:off x="10010775" y="7924800"/>
          <a:ext cx="2857135" cy="1041471"/>
        </a:xfrm>
        <a:prstGeom prst="rect">
          <a:avLst/>
        </a:prstGeom>
      </xdr:spPr>
    </xdr:pic>
    <xdr:clientData/>
  </xdr:oneCellAnchor>
  <xdr:twoCellAnchor editAs="oneCell">
    <xdr:from>
      <xdr:col>5</xdr:col>
      <xdr:colOff>340842</xdr:colOff>
      <xdr:row>1</xdr:row>
      <xdr:rowOff>29717</xdr:rowOff>
    </xdr:from>
    <xdr:to>
      <xdr:col>8</xdr:col>
      <xdr:colOff>54908</xdr:colOff>
      <xdr:row>8</xdr:row>
      <xdr:rowOff>1</xdr:rowOff>
    </xdr:to>
    <xdr:pic>
      <xdr:nvPicPr>
        <xdr:cNvPr id="110" name="109 Imagen">
          <a:extLst>
            <a:ext uri="{FF2B5EF4-FFF2-40B4-BE49-F238E27FC236}">
              <a16:creationId xmlns:a16="http://schemas.microsoft.com/office/drawing/2014/main" xmlns="" id="{00000000-0008-0000-2D00-00006E000000}"/>
            </a:ext>
          </a:extLst>
        </xdr:cNvPr>
        <xdr:cNvPicPr>
          <a:picLocks noChangeAspect="1"/>
        </xdr:cNvPicPr>
      </xdr:nvPicPr>
      <xdr:blipFill>
        <a:blip xmlns:r="http://schemas.openxmlformats.org/officeDocument/2006/relationships" r:embed="rId11" cstate="print"/>
        <a:stretch>
          <a:fillRect/>
        </a:stretch>
      </xdr:blipFill>
      <xdr:spPr>
        <a:xfrm>
          <a:off x="3579342" y="1553717"/>
          <a:ext cx="1657166" cy="1570484"/>
        </a:xfrm>
        <a:prstGeom prst="rect">
          <a:avLst/>
        </a:prstGeom>
      </xdr:spPr>
    </xdr:pic>
    <xdr:clientData/>
  </xdr:twoCellAnchor>
  <xdr:oneCellAnchor>
    <xdr:from>
      <xdr:col>9</xdr:col>
      <xdr:colOff>594253</xdr:colOff>
      <xdr:row>18</xdr:row>
      <xdr:rowOff>213245</xdr:rowOff>
    </xdr:from>
    <xdr:ext cx="965273" cy="1708295"/>
    <xdr:pic>
      <xdr:nvPicPr>
        <xdr:cNvPr id="117" name="116 Imagen">
          <a:extLst>
            <a:ext uri="{FF2B5EF4-FFF2-40B4-BE49-F238E27FC236}">
              <a16:creationId xmlns:a16="http://schemas.microsoft.com/office/drawing/2014/main" xmlns="" id="{00000000-0008-0000-2D00-000075000000}"/>
            </a:ext>
          </a:extLst>
        </xdr:cNvPr>
        <xdr:cNvPicPr>
          <a:picLocks noChangeAspect="1"/>
        </xdr:cNvPicPr>
      </xdr:nvPicPr>
      <xdr:blipFill>
        <a:blip xmlns:r="http://schemas.openxmlformats.org/officeDocument/2006/relationships" r:embed="rId12" cstate="print"/>
        <a:stretch>
          <a:fillRect/>
        </a:stretch>
      </xdr:blipFill>
      <xdr:spPr>
        <a:xfrm rot="2914595">
          <a:off x="6699742" y="6223556"/>
          <a:ext cx="1708295" cy="965273"/>
        </a:xfrm>
        <a:prstGeom prst="rect">
          <a:avLst/>
        </a:prstGeom>
      </xdr:spPr>
    </xdr:pic>
    <xdr:clientData/>
  </xdr:oneCellAnchor>
  <xdr:twoCellAnchor editAs="oneCell">
    <xdr:from>
      <xdr:col>15</xdr:col>
      <xdr:colOff>323850</xdr:colOff>
      <xdr:row>29</xdr:row>
      <xdr:rowOff>99229</xdr:rowOff>
    </xdr:from>
    <xdr:to>
      <xdr:col>16</xdr:col>
      <xdr:colOff>635000</xdr:colOff>
      <xdr:row>33</xdr:row>
      <xdr:rowOff>218606</xdr:rowOff>
    </xdr:to>
    <xdr:pic>
      <xdr:nvPicPr>
        <xdr:cNvPr id="109" name="Imagen 108">
          <a:extLst>
            <a:ext uri="{FF2B5EF4-FFF2-40B4-BE49-F238E27FC236}">
              <a16:creationId xmlns:a16="http://schemas.microsoft.com/office/drawing/2014/main" xmlns="" id="{1FBEC336-250C-48D7-A2CA-488682139BF4}"/>
            </a:ext>
          </a:extLst>
        </xdr:cNvPr>
        <xdr:cNvPicPr>
          <a:picLocks noChangeAspect="1"/>
        </xdr:cNvPicPr>
      </xdr:nvPicPr>
      <xdr:blipFill>
        <a:blip xmlns:r="http://schemas.openxmlformats.org/officeDocument/2006/relationships" r:embed="rId13" cstate="print"/>
        <a:stretch>
          <a:fillRect/>
        </a:stretch>
      </xdr:blipFill>
      <xdr:spPr>
        <a:xfrm>
          <a:off x="10610850" y="7941479"/>
          <a:ext cx="996950" cy="1033777"/>
        </a:xfrm>
        <a:prstGeom prst="rect">
          <a:avLst/>
        </a:prstGeom>
      </xdr:spPr>
    </xdr:pic>
    <xdr:clientData/>
  </xdr:twoCellAnchor>
  <xdr:twoCellAnchor editAs="oneCell">
    <xdr:from>
      <xdr:col>0</xdr:col>
      <xdr:colOff>0</xdr:colOff>
      <xdr:row>0</xdr:row>
      <xdr:rowOff>0</xdr:rowOff>
    </xdr:from>
    <xdr:to>
      <xdr:col>4</xdr:col>
      <xdr:colOff>330200</xdr:colOff>
      <xdr:row>0</xdr:row>
      <xdr:rowOff>1079843</xdr:rowOff>
    </xdr:to>
    <xdr:pic>
      <xdr:nvPicPr>
        <xdr:cNvPr id="115" name="Imagen 114">
          <a:extLst>
            <a:ext uri="{FF2B5EF4-FFF2-40B4-BE49-F238E27FC236}">
              <a16:creationId xmlns:a16="http://schemas.microsoft.com/office/drawing/2014/main" xmlns="" id="{5B384690-F810-4CC5-846B-00B316B1FF15}"/>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9</xdr:col>
      <xdr:colOff>51092</xdr:colOff>
      <xdr:row>6</xdr:row>
      <xdr:rowOff>102184</xdr:rowOff>
    </xdr:from>
    <xdr:to>
      <xdr:col>10</xdr:col>
      <xdr:colOff>592664</xdr:colOff>
      <xdr:row>12</xdr:row>
      <xdr:rowOff>31825</xdr:rowOff>
    </xdr:to>
    <xdr:pic>
      <xdr:nvPicPr>
        <xdr:cNvPr id="119" name="Imagen 118">
          <a:extLst>
            <a:ext uri="{FF2B5EF4-FFF2-40B4-BE49-F238E27FC236}">
              <a16:creationId xmlns:a16="http://schemas.microsoft.com/office/drawing/2014/main" xmlns="" id="{7AC5B78D-8B3C-4946-BB63-D47F183BB482}"/>
            </a:ext>
          </a:extLst>
        </xdr:cNvPr>
        <xdr:cNvPicPr>
          <a:picLocks noChangeAspect="1"/>
        </xdr:cNvPicPr>
      </xdr:nvPicPr>
      <xdr:blipFill>
        <a:blip xmlns:r="http://schemas.openxmlformats.org/officeDocument/2006/relationships" r:embed="rId15" cstate="print"/>
        <a:stretch>
          <a:fillRect/>
        </a:stretch>
      </xdr:blipFill>
      <xdr:spPr>
        <a:xfrm>
          <a:off x="6225920" y="2758966"/>
          <a:ext cx="1227664" cy="1287227"/>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oneCellAnchor>
    <xdr:from>
      <xdr:col>7</xdr:col>
      <xdr:colOff>28575</xdr:colOff>
      <xdr:row>27</xdr:row>
      <xdr:rowOff>0</xdr:rowOff>
    </xdr:from>
    <xdr:ext cx="776506" cy="1057275"/>
    <xdr:pic>
      <xdr:nvPicPr>
        <xdr:cNvPr id="3" name="2 Imagen" hidden="1">
          <a:extLst>
            <a:ext uri="{FF2B5EF4-FFF2-40B4-BE49-F238E27FC236}">
              <a16:creationId xmlns:a16="http://schemas.microsoft.com/office/drawing/2014/main" xmlns="" id="{00000000-0008-0000-2E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7</xdr:col>
      <xdr:colOff>9525</xdr:colOff>
      <xdr:row>27</xdr:row>
      <xdr:rowOff>0</xdr:rowOff>
    </xdr:from>
    <xdr:ext cx="774277" cy="942975"/>
    <xdr:pic>
      <xdr:nvPicPr>
        <xdr:cNvPr id="4" name="3 Imagen" hidden="1">
          <a:extLst>
            <a:ext uri="{FF2B5EF4-FFF2-40B4-BE49-F238E27FC236}">
              <a16:creationId xmlns:a16="http://schemas.microsoft.com/office/drawing/2014/main" xmlns="" id="{00000000-0008-0000-2E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5</xdr:col>
      <xdr:colOff>19050</xdr:colOff>
      <xdr:row>11</xdr:row>
      <xdr:rowOff>0</xdr:rowOff>
    </xdr:from>
    <xdr:ext cx="779826" cy="923924"/>
    <xdr:pic>
      <xdr:nvPicPr>
        <xdr:cNvPr id="5" name="4 Imagen" hidden="1">
          <a:extLst>
            <a:ext uri="{FF2B5EF4-FFF2-40B4-BE49-F238E27FC236}">
              <a16:creationId xmlns:a16="http://schemas.microsoft.com/office/drawing/2014/main" xmlns="" id="{00000000-0008-0000-2E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7</xdr:col>
      <xdr:colOff>76200</xdr:colOff>
      <xdr:row>27</xdr:row>
      <xdr:rowOff>0</xdr:rowOff>
    </xdr:from>
    <xdr:ext cx="778572" cy="752475"/>
    <xdr:pic>
      <xdr:nvPicPr>
        <xdr:cNvPr id="6" name="5 Imagen" hidden="1">
          <a:extLst>
            <a:ext uri="{FF2B5EF4-FFF2-40B4-BE49-F238E27FC236}">
              <a16:creationId xmlns:a16="http://schemas.microsoft.com/office/drawing/2014/main" xmlns="" id="{00000000-0008-0000-2E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13</xdr:col>
      <xdr:colOff>142876</xdr:colOff>
      <xdr:row>30</xdr:row>
      <xdr:rowOff>171449</xdr:rowOff>
    </xdr:from>
    <xdr:ext cx="877302" cy="714375"/>
    <xdr:pic>
      <xdr:nvPicPr>
        <xdr:cNvPr id="7" name="6 Imagen" hidden="1">
          <a:extLst>
            <a:ext uri="{FF2B5EF4-FFF2-40B4-BE49-F238E27FC236}">
              <a16:creationId xmlns:a16="http://schemas.microsoft.com/office/drawing/2014/main" xmlns="" id="{00000000-0008-0000-2E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7</xdr:col>
      <xdr:colOff>238125</xdr:colOff>
      <xdr:row>27</xdr:row>
      <xdr:rowOff>0</xdr:rowOff>
    </xdr:from>
    <xdr:ext cx="805905" cy="752475"/>
    <xdr:pic>
      <xdr:nvPicPr>
        <xdr:cNvPr id="8" name="7 Imagen" hidden="1">
          <a:extLst>
            <a:ext uri="{FF2B5EF4-FFF2-40B4-BE49-F238E27FC236}">
              <a16:creationId xmlns:a16="http://schemas.microsoft.com/office/drawing/2014/main" xmlns="" id="{00000000-0008-0000-2E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13</xdr:col>
      <xdr:colOff>0</xdr:colOff>
      <xdr:row>31</xdr:row>
      <xdr:rowOff>9525</xdr:rowOff>
    </xdr:from>
    <xdr:ext cx="767886" cy="666750"/>
    <xdr:pic>
      <xdr:nvPicPr>
        <xdr:cNvPr id="9" name="8 Imagen" hidden="1">
          <a:extLst>
            <a:ext uri="{FF2B5EF4-FFF2-40B4-BE49-F238E27FC236}">
              <a16:creationId xmlns:a16="http://schemas.microsoft.com/office/drawing/2014/main" xmlns="" id="{00000000-0008-0000-2E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5</xdr:col>
      <xdr:colOff>28575</xdr:colOff>
      <xdr:row>11</xdr:row>
      <xdr:rowOff>0</xdr:rowOff>
    </xdr:from>
    <xdr:ext cx="776506" cy="1057275"/>
    <xdr:pic>
      <xdr:nvPicPr>
        <xdr:cNvPr id="10" name="9 Imagen" hidden="1">
          <a:extLst>
            <a:ext uri="{FF2B5EF4-FFF2-40B4-BE49-F238E27FC236}">
              <a16:creationId xmlns:a16="http://schemas.microsoft.com/office/drawing/2014/main" xmlns="" id="{00000000-0008-0000-2E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5</xdr:col>
      <xdr:colOff>9525</xdr:colOff>
      <xdr:row>10</xdr:row>
      <xdr:rowOff>0</xdr:rowOff>
    </xdr:from>
    <xdr:ext cx="774277" cy="942975"/>
    <xdr:pic>
      <xdr:nvPicPr>
        <xdr:cNvPr id="11" name="10 Imagen" hidden="1">
          <a:extLst>
            <a:ext uri="{FF2B5EF4-FFF2-40B4-BE49-F238E27FC236}">
              <a16:creationId xmlns:a16="http://schemas.microsoft.com/office/drawing/2014/main" xmlns="" id="{00000000-0008-0000-2E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5</xdr:col>
      <xdr:colOff>0</xdr:colOff>
      <xdr:row>11</xdr:row>
      <xdr:rowOff>0</xdr:rowOff>
    </xdr:from>
    <xdr:ext cx="805905" cy="752475"/>
    <xdr:pic>
      <xdr:nvPicPr>
        <xdr:cNvPr id="12" name="11 Imagen" hidden="1">
          <a:extLst>
            <a:ext uri="{FF2B5EF4-FFF2-40B4-BE49-F238E27FC236}">
              <a16:creationId xmlns:a16="http://schemas.microsoft.com/office/drawing/2014/main" xmlns="" id="{00000000-0008-0000-2E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7</xdr:col>
      <xdr:colOff>76200</xdr:colOff>
      <xdr:row>27</xdr:row>
      <xdr:rowOff>0</xdr:rowOff>
    </xdr:from>
    <xdr:ext cx="778572" cy="752475"/>
    <xdr:pic>
      <xdr:nvPicPr>
        <xdr:cNvPr id="13" name="12 Imagen" hidden="1">
          <a:extLst>
            <a:ext uri="{FF2B5EF4-FFF2-40B4-BE49-F238E27FC236}">
              <a16:creationId xmlns:a16="http://schemas.microsoft.com/office/drawing/2014/main" xmlns="" id="{00000000-0008-0000-2E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7</xdr:col>
      <xdr:colOff>238125</xdr:colOff>
      <xdr:row>27</xdr:row>
      <xdr:rowOff>0</xdr:rowOff>
    </xdr:from>
    <xdr:ext cx="805905" cy="752475"/>
    <xdr:pic>
      <xdr:nvPicPr>
        <xdr:cNvPr id="14" name="13 Imagen" hidden="1">
          <a:extLst>
            <a:ext uri="{FF2B5EF4-FFF2-40B4-BE49-F238E27FC236}">
              <a16:creationId xmlns:a16="http://schemas.microsoft.com/office/drawing/2014/main" xmlns="" id="{00000000-0008-0000-2E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15" name="14 Imagen" hidden="1">
          <a:extLst>
            <a:ext uri="{FF2B5EF4-FFF2-40B4-BE49-F238E27FC236}">
              <a16:creationId xmlns:a16="http://schemas.microsoft.com/office/drawing/2014/main" xmlns="" id="{00000000-0008-0000-2E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7</xdr:col>
      <xdr:colOff>238125</xdr:colOff>
      <xdr:row>27</xdr:row>
      <xdr:rowOff>0</xdr:rowOff>
    </xdr:from>
    <xdr:ext cx="805905" cy="752475"/>
    <xdr:pic>
      <xdr:nvPicPr>
        <xdr:cNvPr id="16" name="15 Imagen" hidden="1">
          <a:extLst>
            <a:ext uri="{FF2B5EF4-FFF2-40B4-BE49-F238E27FC236}">
              <a16:creationId xmlns:a16="http://schemas.microsoft.com/office/drawing/2014/main" xmlns="" id="{00000000-0008-0000-2E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5</xdr:col>
      <xdr:colOff>76200</xdr:colOff>
      <xdr:row>11</xdr:row>
      <xdr:rowOff>0</xdr:rowOff>
    </xdr:from>
    <xdr:ext cx="778572" cy="752475"/>
    <xdr:pic>
      <xdr:nvPicPr>
        <xdr:cNvPr id="17" name="16 Imagen" hidden="1">
          <a:extLst>
            <a:ext uri="{FF2B5EF4-FFF2-40B4-BE49-F238E27FC236}">
              <a16:creationId xmlns:a16="http://schemas.microsoft.com/office/drawing/2014/main" xmlns="" id="{00000000-0008-0000-2E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5</xdr:col>
      <xdr:colOff>238125</xdr:colOff>
      <xdr:row>11</xdr:row>
      <xdr:rowOff>0</xdr:rowOff>
    </xdr:from>
    <xdr:ext cx="805905" cy="752475"/>
    <xdr:pic>
      <xdr:nvPicPr>
        <xdr:cNvPr id="18" name="17 Imagen" hidden="1">
          <a:extLst>
            <a:ext uri="{FF2B5EF4-FFF2-40B4-BE49-F238E27FC236}">
              <a16:creationId xmlns:a16="http://schemas.microsoft.com/office/drawing/2014/main" xmlns="" id="{00000000-0008-0000-2E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19" name="18 Imagen" hidden="1">
          <a:extLst>
            <a:ext uri="{FF2B5EF4-FFF2-40B4-BE49-F238E27FC236}">
              <a16:creationId xmlns:a16="http://schemas.microsoft.com/office/drawing/2014/main" xmlns="" id="{00000000-0008-0000-2E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9</xdr:col>
      <xdr:colOff>0</xdr:colOff>
      <xdr:row>27</xdr:row>
      <xdr:rowOff>0</xdr:rowOff>
    </xdr:from>
    <xdr:ext cx="776506" cy="1057275"/>
    <xdr:pic>
      <xdr:nvPicPr>
        <xdr:cNvPr id="20" name="19 Imagen" hidden="1">
          <a:extLst>
            <a:ext uri="{FF2B5EF4-FFF2-40B4-BE49-F238E27FC236}">
              <a16:creationId xmlns:a16="http://schemas.microsoft.com/office/drawing/2014/main" xmlns="" id="{00000000-0008-0000-2E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13</xdr:col>
      <xdr:colOff>9525</xdr:colOff>
      <xdr:row>29</xdr:row>
      <xdr:rowOff>0</xdr:rowOff>
    </xdr:from>
    <xdr:ext cx="774277" cy="942975"/>
    <xdr:pic>
      <xdr:nvPicPr>
        <xdr:cNvPr id="21" name="20 Imagen" hidden="1">
          <a:extLst>
            <a:ext uri="{FF2B5EF4-FFF2-40B4-BE49-F238E27FC236}">
              <a16:creationId xmlns:a16="http://schemas.microsoft.com/office/drawing/2014/main" xmlns="" id="{00000000-0008-0000-2E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13</xdr:col>
      <xdr:colOff>19050</xdr:colOff>
      <xdr:row>29</xdr:row>
      <xdr:rowOff>0</xdr:rowOff>
    </xdr:from>
    <xdr:ext cx="779826" cy="923924"/>
    <xdr:pic>
      <xdr:nvPicPr>
        <xdr:cNvPr id="22" name="21 Imagen" hidden="1">
          <a:extLst>
            <a:ext uri="{FF2B5EF4-FFF2-40B4-BE49-F238E27FC236}">
              <a16:creationId xmlns:a16="http://schemas.microsoft.com/office/drawing/2014/main" xmlns="" id="{00000000-0008-0000-2E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7</xdr:col>
      <xdr:colOff>76200</xdr:colOff>
      <xdr:row>27</xdr:row>
      <xdr:rowOff>0</xdr:rowOff>
    </xdr:from>
    <xdr:ext cx="778572" cy="752475"/>
    <xdr:pic>
      <xdr:nvPicPr>
        <xdr:cNvPr id="23" name="22 Imagen" hidden="1">
          <a:extLst>
            <a:ext uri="{FF2B5EF4-FFF2-40B4-BE49-F238E27FC236}">
              <a16:creationId xmlns:a16="http://schemas.microsoft.com/office/drawing/2014/main" xmlns="" id="{00000000-0008-0000-2E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9</xdr:col>
      <xdr:colOff>0</xdr:colOff>
      <xdr:row>27</xdr:row>
      <xdr:rowOff>0</xdr:rowOff>
    </xdr:from>
    <xdr:ext cx="877302" cy="714375"/>
    <xdr:pic>
      <xdr:nvPicPr>
        <xdr:cNvPr id="24" name="23 Imagen" hidden="1">
          <a:extLst>
            <a:ext uri="{FF2B5EF4-FFF2-40B4-BE49-F238E27FC236}">
              <a16:creationId xmlns:a16="http://schemas.microsoft.com/office/drawing/2014/main" xmlns="" id="{00000000-0008-0000-2E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13</xdr:col>
      <xdr:colOff>238125</xdr:colOff>
      <xdr:row>29</xdr:row>
      <xdr:rowOff>0</xdr:rowOff>
    </xdr:from>
    <xdr:ext cx="805905" cy="752475"/>
    <xdr:pic>
      <xdr:nvPicPr>
        <xdr:cNvPr id="25" name="24 Imagen" hidden="1">
          <a:extLst>
            <a:ext uri="{FF2B5EF4-FFF2-40B4-BE49-F238E27FC236}">
              <a16:creationId xmlns:a16="http://schemas.microsoft.com/office/drawing/2014/main" xmlns="" id="{00000000-0008-0000-2E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9</xdr:col>
      <xdr:colOff>0</xdr:colOff>
      <xdr:row>26</xdr:row>
      <xdr:rowOff>9525</xdr:rowOff>
    </xdr:from>
    <xdr:ext cx="767886" cy="666750"/>
    <xdr:pic>
      <xdr:nvPicPr>
        <xdr:cNvPr id="26" name="25 Imagen" hidden="1">
          <a:extLst>
            <a:ext uri="{FF2B5EF4-FFF2-40B4-BE49-F238E27FC236}">
              <a16:creationId xmlns:a16="http://schemas.microsoft.com/office/drawing/2014/main" xmlns="" id="{00000000-0008-0000-2E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9</xdr:col>
      <xdr:colOff>0</xdr:colOff>
      <xdr:row>27</xdr:row>
      <xdr:rowOff>0</xdr:rowOff>
    </xdr:from>
    <xdr:ext cx="774277" cy="942975"/>
    <xdr:pic>
      <xdr:nvPicPr>
        <xdr:cNvPr id="27" name="26 Imagen" hidden="1">
          <a:extLst>
            <a:ext uri="{FF2B5EF4-FFF2-40B4-BE49-F238E27FC236}">
              <a16:creationId xmlns:a16="http://schemas.microsoft.com/office/drawing/2014/main" xmlns="" id="{00000000-0008-0000-2E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3</xdr:col>
      <xdr:colOff>19050</xdr:colOff>
      <xdr:row>7</xdr:row>
      <xdr:rowOff>0</xdr:rowOff>
    </xdr:from>
    <xdr:ext cx="779826" cy="923924"/>
    <xdr:pic>
      <xdr:nvPicPr>
        <xdr:cNvPr id="28" name="27 Imagen" hidden="1">
          <a:extLst>
            <a:ext uri="{FF2B5EF4-FFF2-40B4-BE49-F238E27FC236}">
              <a16:creationId xmlns:a16="http://schemas.microsoft.com/office/drawing/2014/main" xmlns="" id="{00000000-0008-0000-2E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7</xdr:col>
      <xdr:colOff>76200</xdr:colOff>
      <xdr:row>26</xdr:row>
      <xdr:rowOff>161925</xdr:rowOff>
    </xdr:from>
    <xdr:ext cx="778572" cy="752475"/>
    <xdr:pic>
      <xdr:nvPicPr>
        <xdr:cNvPr id="29" name="28 Imagen" hidden="1">
          <a:extLst>
            <a:ext uri="{FF2B5EF4-FFF2-40B4-BE49-F238E27FC236}">
              <a16:creationId xmlns:a16="http://schemas.microsoft.com/office/drawing/2014/main" xmlns="" id="{00000000-0008-0000-2E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9</xdr:col>
      <xdr:colOff>0</xdr:colOff>
      <xdr:row>26</xdr:row>
      <xdr:rowOff>171449</xdr:rowOff>
    </xdr:from>
    <xdr:ext cx="877302" cy="714375"/>
    <xdr:pic>
      <xdr:nvPicPr>
        <xdr:cNvPr id="30" name="29 Imagen" hidden="1">
          <a:extLst>
            <a:ext uri="{FF2B5EF4-FFF2-40B4-BE49-F238E27FC236}">
              <a16:creationId xmlns:a16="http://schemas.microsoft.com/office/drawing/2014/main" xmlns="" id="{00000000-0008-0000-2E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13</xdr:col>
      <xdr:colOff>238125</xdr:colOff>
      <xdr:row>29</xdr:row>
      <xdr:rowOff>0</xdr:rowOff>
    </xdr:from>
    <xdr:ext cx="805905" cy="752475"/>
    <xdr:pic>
      <xdr:nvPicPr>
        <xdr:cNvPr id="31" name="30 Imagen" hidden="1">
          <a:extLst>
            <a:ext uri="{FF2B5EF4-FFF2-40B4-BE49-F238E27FC236}">
              <a16:creationId xmlns:a16="http://schemas.microsoft.com/office/drawing/2014/main" xmlns="" id="{00000000-0008-0000-2E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9</xdr:col>
      <xdr:colOff>0</xdr:colOff>
      <xdr:row>27</xdr:row>
      <xdr:rowOff>0</xdr:rowOff>
    </xdr:from>
    <xdr:ext cx="767886" cy="666750"/>
    <xdr:pic>
      <xdr:nvPicPr>
        <xdr:cNvPr id="32" name="31 Imagen" hidden="1">
          <a:extLst>
            <a:ext uri="{FF2B5EF4-FFF2-40B4-BE49-F238E27FC236}">
              <a16:creationId xmlns:a16="http://schemas.microsoft.com/office/drawing/2014/main" xmlns="" id="{00000000-0008-0000-2E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7</xdr:col>
      <xdr:colOff>9525</xdr:colOff>
      <xdr:row>27</xdr:row>
      <xdr:rowOff>0</xdr:rowOff>
    </xdr:from>
    <xdr:ext cx="774277" cy="942975"/>
    <xdr:pic>
      <xdr:nvPicPr>
        <xdr:cNvPr id="33" name="32 Imagen" hidden="1">
          <a:extLst>
            <a:ext uri="{FF2B5EF4-FFF2-40B4-BE49-F238E27FC236}">
              <a16:creationId xmlns:a16="http://schemas.microsoft.com/office/drawing/2014/main" xmlns="" id="{00000000-0008-0000-2E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7</xdr:col>
      <xdr:colOff>238125</xdr:colOff>
      <xdr:row>27</xdr:row>
      <xdr:rowOff>0</xdr:rowOff>
    </xdr:from>
    <xdr:ext cx="805905" cy="752475"/>
    <xdr:pic>
      <xdr:nvPicPr>
        <xdr:cNvPr id="34" name="33 Imagen" hidden="1">
          <a:extLst>
            <a:ext uri="{FF2B5EF4-FFF2-40B4-BE49-F238E27FC236}">
              <a16:creationId xmlns:a16="http://schemas.microsoft.com/office/drawing/2014/main" xmlns="" id="{00000000-0008-0000-2E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9</xdr:col>
      <xdr:colOff>9525</xdr:colOff>
      <xdr:row>27</xdr:row>
      <xdr:rowOff>0</xdr:rowOff>
    </xdr:from>
    <xdr:ext cx="774277" cy="942975"/>
    <xdr:pic>
      <xdr:nvPicPr>
        <xdr:cNvPr id="35" name="34 Imagen" hidden="1">
          <a:extLst>
            <a:ext uri="{FF2B5EF4-FFF2-40B4-BE49-F238E27FC236}">
              <a16:creationId xmlns:a16="http://schemas.microsoft.com/office/drawing/2014/main" xmlns="" id="{00000000-0008-0000-2E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36" name="35 Imagen" hidden="1">
          <a:extLst>
            <a:ext uri="{FF2B5EF4-FFF2-40B4-BE49-F238E27FC236}">
              <a16:creationId xmlns:a16="http://schemas.microsoft.com/office/drawing/2014/main" xmlns="" id="{00000000-0008-0000-2E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238125</xdr:colOff>
      <xdr:row>27</xdr:row>
      <xdr:rowOff>0</xdr:rowOff>
    </xdr:from>
    <xdr:ext cx="805905" cy="752475"/>
    <xdr:pic>
      <xdr:nvPicPr>
        <xdr:cNvPr id="37" name="36 Imagen" hidden="1">
          <a:extLst>
            <a:ext uri="{FF2B5EF4-FFF2-40B4-BE49-F238E27FC236}">
              <a16:creationId xmlns:a16="http://schemas.microsoft.com/office/drawing/2014/main" xmlns="" id="{00000000-0008-0000-2E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9</xdr:col>
      <xdr:colOff>76200</xdr:colOff>
      <xdr:row>27</xdr:row>
      <xdr:rowOff>0</xdr:rowOff>
    </xdr:from>
    <xdr:ext cx="778572" cy="752475"/>
    <xdr:pic>
      <xdr:nvPicPr>
        <xdr:cNvPr id="38" name="37 Imagen" hidden="1">
          <a:extLst>
            <a:ext uri="{FF2B5EF4-FFF2-40B4-BE49-F238E27FC236}">
              <a16:creationId xmlns:a16="http://schemas.microsoft.com/office/drawing/2014/main" xmlns="" id="{00000000-0008-0000-2E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9</xdr:col>
      <xdr:colOff>9525</xdr:colOff>
      <xdr:row>27</xdr:row>
      <xdr:rowOff>0</xdr:rowOff>
    </xdr:from>
    <xdr:ext cx="774277" cy="942975"/>
    <xdr:pic>
      <xdr:nvPicPr>
        <xdr:cNvPr id="39" name="38 Imagen" hidden="1">
          <a:extLst>
            <a:ext uri="{FF2B5EF4-FFF2-40B4-BE49-F238E27FC236}">
              <a16:creationId xmlns:a16="http://schemas.microsoft.com/office/drawing/2014/main" xmlns="" id="{00000000-0008-0000-2E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40" name="39 Imagen" hidden="1">
          <a:extLst>
            <a:ext uri="{FF2B5EF4-FFF2-40B4-BE49-F238E27FC236}">
              <a16:creationId xmlns:a16="http://schemas.microsoft.com/office/drawing/2014/main" xmlns="" id="{00000000-0008-0000-2E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3</xdr:col>
      <xdr:colOff>238125</xdr:colOff>
      <xdr:row>10</xdr:row>
      <xdr:rowOff>0</xdr:rowOff>
    </xdr:from>
    <xdr:ext cx="805905" cy="752475"/>
    <xdr:pic>
      <xdr:nvPicPr>
        <xdr:cNvPr id="41" name="40 Imagen" hidden="1">
          <a:extLst>
            <a:ext uri="{FF2B5EF4-FFF2-40B4-BE49-F238E27FC236}">
              <a16:creationId xmlns:a16="http://schemas.microsoft.com/office/drawing/2014/main" xmlns="" id="{00000000-0008-0000-2E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9525</xdr:colOff>
      <xdr:row>27</xdr:row>
      <xdr:rowOff>0</xdr:rowOff>
    </xdr:from>
    <xdr:ext cx="774277" cy="942975"/>
    <xdr:pic>
      <xdr:nvPicPr>
        <xdr:cNvPr id="42" name="41 Imagen" hidden="1">
          <a:extLst>
            <a:ext uri="{FF2B5EF4-FFF2-40B4-BE49-F238E27FC236}">
              <a16:creationId xmlns:a16="http://schemas.microsoft.com/office/drawing/2014/main" xmlns="" id="{00000000-0008-0000-2E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7</xdr:col>
      <xdr:colOff>238125</xdr:colOff>
      <xdr:row>27</xdr:row>
      <xdr:rowOff>0</xdr:rowOff>
    </xdr:from>
    <xdr:ext cx="805905" cy="752475"/>
    <xdr:pic>
      <xdr:nvPicPr>
        <xdr:cNvPr id="43" name="42 Imagen" hidden="1">
          <a:extLst>
            <a:ext uri="{FF2B5EF4-FFF2-40B4-BE49-F238E27FC236}">
              <a16:creationId xmlns:a16="http://schemas.microsoft.com/office/drawing/2014/main" xmlns="" id="{00000000-0008-0000-2E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9</xdr:col>
      <xdr:colOff>9525</xdr:colOff>
      <xdr:row>27</xdr:row>
      <xdr:rowOff>0</xdr:rowOff>
    </xdr:from>
    <xdr:ext cx="774277" cy="942975"/>
    <xdr:pic>
      <xdr:nvPicPr>
        <xdr:cNvPr id="44" name="43 Imagen" hidden="1">
          <a:extLst>
            <a:ext uri="{FF2B5EF4-FFF2-40B4-BE49-F238E27FC236}">
              <a16:creationId xmlns:a16="http://schemas.microsoft.com/office/drawing/2014/main" xmlns="" id="{00000000-0008-0000-2E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45" name="44 Imagen" hidden="1">
          <a:extLst>
            <a:ext uri="{FF2B5EF4-FFF2-40B4-BE49-F238E27FC236}">
              <a16:creationId xmlns:a16="http://schemas.microsoft.com/office/drawing/2014/main" xmlns="" id="{00000000-0008-0000-2E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9</xdr:col>
      <xdr:colOff>19050</xdr:colOff>
      <xdr:row>27</xdr:row>
      <xdr:rowOff>0</xdr:rowOff>
    </xdr:from>
    <xdr:ext cx="779826" cy="923924"/>
    <xdr:pic>
      <xdr:nvPicPr>
        <xdr:cNvPr id="46" name="45 Imagen" hidden="1">
          <a:extLst>
            <a:ext uri="{FF2B5EF4-FFF2-40B4-BE49-F238E27FC236}">
              <a16:creationId xmlns:a16="http://schemas.microsoft.com/office/drawing/2014/main" xmlns="" id="{00000000-0008-0000-2E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13</xdr:col>
      <xdr:colOff>238125</xdr:colOff>
      <xdr:row>31</xdr:row>
      <xdr:rowOff>0</xdr:rowOff>
    </xdr:from>
    <xdr:ext cx="805905" cy="752475"/>
    <xdr:pic>
      <xdr:nvPicPr>
        <xdr:cNvPr id="47" name="46 Imagen" hidden="1">
          <a:extLst>
            <a:ext uri="{FF2B5EF4-FFF2-40B4-BE49-F238E27FC236}">
              <a16:creationId xmlns:a16="http://schemas.microsoft.com/office/drawing/2014/main" xmlns="" id="{00000000-0008-0000-2E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9</xdr:col>
      <xdr:colOff>0</xdr:colOff>
      <xdr:row>27</xdr:row>
      <xdr:rowOff>0</xdr:rowOff>
    </xdr:from>
    <xdr:ext cx="767886" cy="666750"/>
    <xdr:pic>
      <xdr:nvPicPr>
        <xdr:cNvPr id="48" name="47 Imagen" hidden="1">
          <a:extLst>
            <a:ext uri="{FF2B5EF4-FFF2-40B4-BE49-F238E27FC236}">
              <a16:creationId xmlns:a16="http://schemas.microsoft.com/office/drawing/2014/main" xmlns="" id="{00000000-0008-0000-2E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7</xdr:col>
      <xdr:colOff>76200</xdr:colOff>
      <xdr:row>27</xdr:row>
      <xdr:rowOff>0</xdr:rowOff>
    </xdr:from>
    <xdr:ext cx="778572" cy="752475"/>
    <xdr:pic>
      <xdr:nvPicPr>
        <xdr:cNvPr id="49" name="48 Imagen" hidden="1">
          <a:extLst>
            <a:ext uri="{FF2B5EF4-FFF2-40B4-BE49-F238E27FC236}">
              <a16:creationId xmlns:a16="http://schemas.microsoft.com/office/drawing/2014/main" xmlns="" id="{00000000-0008-0000-2E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9</xdr:col>
      <xdr:colOff>0</xdr:colOff>
      <xdr:row>27</xdr:row>
      <xdr:rowOff>0</xdr:rowOff>
    </xdr:from>
    <xdr:ext cx="877302" cy="714375"/>
    <xdr:pic>
      <xdr:nvPicPr>
        <xdr:cNvPr id="50" name="49 Imagen" hidden="1">
          <a:extLst>
            <a:ext uri="{FF2B5EF4-FFF2-40B4-BE49-F238E27FC236}">
              <a16:creationId xmlns:a16="http://schemas.microsoft.com/office/drawing/2014/main" xmlns="" id="{00000000-0008-0000-2E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7</xdr:col>
      <xdr:colOff>9525</xdr:colOff>
      <xdr:row>27</xdr:row>
      <xdr:rowOff>0</xdr:rowOff>
    </xdr:from>
    <xdr:ext cx="774277" cy="942975"/>
    <xdr:pic>
      <xdr:nvPicPr>
        <xdr:cNvPr id="51" name="50 Imagen" hidden="1">
          <a:extLst>
            <a:ext uri="{FF2B5EF4-FFF2-40B4-BE49-F238E27FC236}">
              <a16:creationId xmlns:a16="http://schemas.microsoft.com/office/drawing/2014/main" xmlns="" id="{00000000-0008-0000-2E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7</xdr:col>
      <xdr:colOff>238125</xdr:colOff>
      <xdr:row>27</xdr:row>
      <xdr:rowOff>0</xdr:rowOff>
    </xdr:from>
    <xdr:ext cx="805905" cy="752475"/>
    <xdr:pic>
      <xdr:nvPicPr>
        <xdr:cNvPr id="52" name="51 Imagen" hidden="1">
          <a:extLst>
            <a:ext uri="{FF2B5EF4-FFF2-40B4-BE49-F238E27FC236}">
              <a16:creationId xmlns:a16="http://schemas.microsoft.com/office/drawing/2014/main" xmlns="" id="{00000000-0008-0000-2E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9</xdr:col>
      <xdr:colOff>9525</xdr:colOff>
      <xdr:row>27</xdr:row>
      <xdr:rowOff>0</xdr:rowOff>
    </xdr:from>
    <xdr:ext cx="774277" cy="942975"/>
    <xdr:pic>
      <xdr:nvPicPr>
        <xdr:cNvPr id="53" name="52 Imagen" hidden="1">
          <a:extLst>
            <a:ext uri="{FF2B5EF4-FFF2-40B4-BE49-F238E27FC236}">
              <a16:creationId xmlns:a16="http://schemas.microsoft.com/office/drawing/2014/main" xmlns="" id="{00000000-0008-0000-2E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54" name="53 Imagen" hidden="1">
          <a:extLst>
            <a:ext uri="{FF2B5EF4-FFF2-40B4-BE49-F238E27FC236}">
              <a16:creationId xmlns:a16="http://schemas.microsoft.com/office/drawing/2014/main" xmlns="" id="{00000000-0008-0000-2E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238125</xdr:colOff>
      <xdr:row>27</xdr:row>
      <xdr:rowOff>0</xdr:rowOff>
    </xdr:from>
    <xdr:ext cx="805905" cy="752475"/>
    <xdr:pic>
      <xdr:nvPicPr>
        <xdr:cNvPr id="55" name="54 Imagen" hidden="1">
          <a:extLst>
            <a:ext uri="{FF2B5EF4-FFF2-40B4-BE49-F238E27FC236}">
              <a16:creationId xmlns:a16="http://schemas.microsoft.com/office/drawing/2014/main" xmlns="" id="{00000000-0008-0000-2E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9</xdr:col>
      <xdr:colOff>76200</xdr:colOff>
      <xdr:row>27</xdr:row>
      <xdr:rowOff>0</xdr:rowOff>
    </xdr:from>
    <xdr:ext cx="778572" cy="752475"/>
    <xdr:pic>
      <xdr:nvPicPr>
        <xdr:cNvPr id="56" name="55 Imagen" hidden="1">
          <a:extLst>
            <a:ext uri="{FF2B5EF4-FFF2-40B4-BE49-F238E27FC236}">
              <a16:creationId xmlns:a16="http://schemas.microsoft.com/office/drawing/2014/main" xmlns="" id="{00000000-0008-0000-2E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9</xdr:col>
      <xdr:colOff>9525</xdr:colOff>
      <xdr:row>27</xdr:row>
      <xdr:rowOff>0</xdr:rowOff>
    </xdr:from>
    <xdr:ext cx="774277" cy="942975"/>
    <xdr:pic>
      <xdr:nvPicPr>
        <xdr:cNvPr id="57" name="56 Imagen" hidden="1">
          <a:extLst>
            <a:ext uri="{FF2B5EF4-FFF2-40B4-BE49-F238E27FC236}">
              <a16:creationId xmlns:a16="http://schemas.microsoft.com/office/drawing/2014/main" xmlns="" id="{00000000-0008-0000-2E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58" name="57 Imagen" hidden="1">
          <a:extLst>
            <a:ext uri="{FF2B5EF4-FFF2-40B4-BE49-F238E27FC236}">
              <a16:creationId xmlns:a16="http://schemas.microsoft.com/office/drawing/2014/main" xmlns="" id="{00000000-0008-0000-2E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3</xdr:col>
      <xdr:colOff>238125</xdr:colOff>
      <xdr:row>10</xdr:row>
      <xdr:rowOff>0</xdr:rowOff>
    </xdr:from>
    <xdr:ext cx="805905" cy="752475"/>
    <xdr:pic>
      <xdr:nvPicPr>
        <xdr:cNvPr id="59" name="58 Imagen" hidden="1">
          <a:extLst>
            <a:ext uri="{FF2B5EF4-FFF2-40B4-BE49-F238E27FC236}">
              <a16:creationId xmlns:a16="http://schemas.microsoft.com/office/drawing/2014/main" xmlns="" id="{00000000-0008-0000-2E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7</xdr:col>
      <xdr:colOff>9525</xdr:colOff>
      <xdr:row>27</xdr:row>
      <xdr:rowOff>0</xdr:rowOff>
    </xdr:from>
    <xdr:ext cx="774277" cy="942975"/>
    <xdr:pic>
      <xdr:nvPicPr>
        <xdr:cNvPr id="60" name="59 Imagen" hidden="1">
          <a:extLst>
            <a:ext uri="{FF2B5EF4-FFF2-40B4-BE49-F238E27FC236}">
              <a16:creationId xmlns:a16="http://schemas.microsoft.com/office/drawing/2014/main" xmlns="" id="{00000000-0008-0000-2E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7</xdr:col>
      <xdr:colOff>238125</xdr:colOff>
      <xdr:row>27</xdr:row>
      <xdr:rowOff>0</xdr:rowOff>
    </xdr:from>
    <xdr:ext cx="805905" cy="752475"/>
    <xdr:pic>
      <xdr:nvPicPr>
        <xdr:cNvPr id="61" name="60 Imagen" hidden="1">
          <a:extLst>
            <a:ext uri="{FF2B5EF4-FFF2-40B4-BE49-F238E27FC236}">
              <a16:creationId xmlns:a16="http://schemas.microsoft.com/office/drawing/2014/main" xmlns="" id="{00000000-0008-0000-2E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9</xdr:col>
      <xdr:colOff>9525</xdr:colOff>
      <xdr:row>27</xdr:row>
      <xdr:rowOff>0</xdr:rowOff>
    </xdr:from>
    <xdr:ext cx="774277" cy="942975"/>
    <xdr:pic>
      <xdr:nvPicPr>
        <xdr:cNvPr id="62" name="61 Imagen" hidden="1">
          <a:extLst>
            <a:ext uri="{FF2B5EF4-FFF2-40B4-BE49-F238E27FC236}">
              <a16:creationId xmlns:a16="http://schemas.microsoft.com/office/drawing/2014/main" xmlns="" id="{00000000-0008-0000-2E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3</xdr:col>
      <xdr:colOff>238125</xdr:colOff>
      <xdr:row>10</xdr:row>
      <xdr:rowOff>0</xdr:rowOff>
    </xdr:from>
    <xdr:ext cx="805905" cy="752475"/>
    <xdr:pic>
      <xdr:nvPicPr>
        <xdr:cNvPr id="63" name="62 Imagen" hidden="1">
          <a:extLst>
            <a:ext uri="{FF2B5EF4-FFF2-40B4-BE49-F238E27FC236}">
              <a16:creationId xmlns:a16="http://schemas.microsoft.com/office/drawing/2014/main" xmlns="" id="{00000000-0008-0000-2E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9</xdr:col>
      <xdr:colOff>0</xdr:colOff>
      <xdr:row>26</xdr:row>
      <xdr:rowOff>9525</xdr:rowOff>
    </xdr:from>
    <xdr:ext cx="776506" cy="1057275"/>
    <xdr:pic>
      <xdr:nvPicPr>
        <xdr:cNvPr id="64" name="63 Imagen" hidden="1">
          <a:extLst>
            <a:ext uri="{FF2B5EF4-FFF2-40B4-BE49-F238E27FC236}">
              <a16:creationId xmlns:a16="http://schemas.microsoft.com/office/drawing/2014/main" xmlns="" id="{00000000-0008-0000-2E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3</xdr:col>
      <xdr:colOff>0</xdr:colOff>
      <xdr:row>7</xdr:row>
      <xdr:rowOff>0</xdr:rowOff>
    </xdr:from>
    <xdr:ext cx="774277" cy="942975"/>
    <xdr:pic>
      <xdr:nvPicPr>
        <xdr:cNvPr id="65" name="64 Imagen" hidden="1">
          <a:extLst>
            <a:ext uri="{FF2B5EF4-FFF2-40B4-BE49-F238E27FC236}">
              <a16:creationId xmlns:a16="http://schemas.microsoft.com/office/drawing/2014/main" xmlns="" id="{00000000-0008-0000-2E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3</xdr:col>
      <xdr:colOff>19050</xdr:colOff>
      <xdr:row>7</xdr:row>
      <xdr:rowOff>0</xdr:rowOff>
    </xdr:from>
    <xdr:ext cx="779826" cy="923924"/>
    <xdr:pic>
      <xdr:nvPicPr>
        <xdr:cNvPr id="66" name="65 Imagen" hidden="1">
          <a:extLst>
            <a:ext uri="{FF2B5EF4-FFF2-40B4-BE49-F238E27FC236}">
              <a16:creationId xmlns:a16="http://schemas.microsoft.com/office/drawing/2014/main" xmlns="" id="{00000000-0008-0000-2E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7</xdr:col>
      <xdr:colOff>76200</xdr:colOff>
      <xdr:row>27</xdr:row>
      <xdr:rowOff>0</xdr:rowOff>
    </xdr:from>
    <xdr:ext cx="778572" cy="752475"/>
    <xdr:pic>
      <xdr:nvPicPr>
        <xdr:cNvPr id="67" name="66 Imagen" hidden="1">
          <a:extLst>
            <a:ext uri="{FF2B5EF4-FFF2-40B4-BE49-F238E27FC236}">
              <a16:creationId xmlns:a16="http://schemas.microsoft.com/office/drawing/2014/main" xmlns="" id="{00000000-0008-0000-2E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9</xdr:col>
      <xdr:colOff>0</xdr:colOff>
      <xdr:row>27</xdr:row>
      <xdr:rowOff>0</xdr:rowOff>
    </xdr:from>
    <xdr:ext cx="877302" cy="714375"/>
    <xdr:pic>
      <xdr:nvPicPr>
        <xdr:cNvPr id="68" name="67 Imagen" hidden="1">
          <a:extLst>
            <a:ext uri="{FF2B5EF4-FFF2-40B4-BE49-F238E27FC236}">
              <a16:creationId xmlns:a16="http://schemas.microsoft.com/office/drawing/2014/main" xmlns="" id="{00000000-0008-0000-2E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3</xdr:col>
      <xdr:colOff>0</xdr:colOff>
      <xdr:row>7</xdr:row>
      <xdr:rowOff>0</xdr:rowOff>
    </xdr:from>
    <xdr:ext cx="805905" cy="752475"/>
    <xdr:pic>
      <xdr:nvPicPr>
        <xdr:cNvPr id="69" name="68 Imagen" hidden="1">
          <a:extLst>
            <a:ext uri="{FF2B5EF4-FFF2-40B4-BE49-F238E27FC236}">
              <a16:creationId xmlns:a16="http://schemas.microsoft.com/office/drawing/2014/main" xmlns="" id="{00000000-0008-0000-2E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3</xdr:col>
      <xdr:colOff>0</xdr:colOff>
      <xdr:row>7</xdr:row>
      <xdr:rowOff>9525</xdr:rowOff>
    </xdr:from>
    <xdr:ext cx="767886" cy="666750"/>
    <xdr:pic>
      <xdr:nvPicPr>
        <xdr:cNvPr id="70" name="69 Imagen" hidden="1">
          <a:extLst>
            <a:ext uri="{FF2B5EF4-FFF2-40B4-BE49-F238E27FC236}">
              <a16:creationId xmlns:a16="http://schemas.microsoft.com/office/drawing/2014/main" xmlns="" id="{00000000-0008-0000-2E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13</xdr:col>
      <xdr:colOff>9525</xdr:colOff>
      <xdr:row>30</xdr:row>
      <xdr:rowOff>0</xdr:rowOff>
    </xdr:from>
    <xdr:ext cx="774277" cy="942975"/>
    <xdr:pic>
      <xdr:nvPicPr>
        <xdr:cNvPr id="71" name="70 Imagen" hidden="1">
          <a:extLst>
            <a:ext uri="{FF2B5EF4-FFF2-40B4-BE49-F238E27FC236}">
              <a16:creationId xmlns:a16="http://schemas.microsoft.com/office/drawing/2014/main" xmlns="" id="{00000000-0008-0000-2E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3</xdr:col>
      <xdr:colOff>19050</xdr:colOff>
      <xdr:row>5</xdr:row>
      <xdr:rowOff>0</xdr:rowOff>
    </xdr:from>
    <xdr:ext cx="779826" cy="923924"/>
    <xdr:pic>
      <xdr:nvPicPr>
        <xdr:cNvPr id="72" name="71 Imagen" hidden="1">
          <a:extLst>
            <a:ext uri="{FF2B5EF4-FFF2-40B4-BE49-F238E27FC236}">
              <a16:creationId xmlns:a16="http://schemas.microsoft.com/office/drawing/2014/main" xmlns="" id="{00000000-0008-0000-2E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1</xdr:col>
      <xdr:colOff>76200</xdr:colOff>
      <xdr:row>7</xdr:row>
      <xdr:rowOff>161925</xdr:rowOff>
    </xdr:from>
    <xdr:ext cx="778572" cy="752475"/>
    <xdr:pic>
      <xdr:nvPicPr>
        <xdr:cNvPr id="73" name="72 Imagen" hidden="1">
          <a:extLst>
            <a:ext uri="{FF2B5EF4-FFF2-40B4-BE49-F238E27FC236}">
              <a16:creationId xmlns:a16="http://schemas.microsoft.com/office/drawing/2014/main" xmlns="" id="{00000000-0008-0000-2E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3</xdr:col>
      <xdr:colOff>0</xdr:colOff>
      <xdr:row>7</xdr:row>
      <xdr:rowOff>171449</xdr:rowOff>
    </xdr:from>
    <xdr:ext cx="877302" cy="714375"/>
    <xdr:pic>
      <xdr:nvPicPr>
        <xdr:cNvPr id="74" name="73 Imagen" hidden="1">
          <a:extLst>
            <a:ext uri="{FF2B5EF4-FFF2-40B4-BE49-F238E27FC236}">
              <a16:creationId xmlns:a16="http://schemas.microsoft.com/office/drawing/2014/main" xmlns="" id="{00000000-0008-0000-2E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3</xdr:col>
      <xdr:colOff>0</xdr:colOff>
      <xdr:row>7</xdr:row>
      <xdr:rowOff>0</xdr:rowOff>
    </xdr:from>
    <xdr:ext cx="805905" cy="752475"/>
    <xdr:pic>
      <xdr:nvPicPr>
        <xdr:cNvPr id="75" name="74 Imagen" hidden="1">
          <a:extLst>
            <a:ext uri="{FF2B5EF4-FFF2-40B4-BE49-F238E27FC236}">
              <a16:creationId xmlns:a16="http://schemas.microsoft.com/office/drawing/2014/main" xmlns="" id="{00000000-0008-0000-2E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9</xdr:col>
      <xdr:colOff>0</xdr:colOff>
      <xdr:row>27</xdr:row>
      <xdr:rowOff>0</xdr:rowOff>
    </xdr:from>
    <xdr:ext cx="767886" cy="666750"/>
    <xdr:pic>
      <xdr:nvPicPr>
        <xdr:cNvPr id="76" name="75 Imagen" hidden="1">
          <a:extLst>
            <a:ext uri="{FF2B5EF4-FFF2-40B4-BE49-F238E27FC236}">
              <a16:creationId xmlns:a16="http://schemas.microsoft.com/office/drawing/2014/main" xmlns="" id="{00000000-0008-0000-2E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7</xdr:col>
      <xdr:colOff>9525</xdr:colOff>
      <xdr:row>25</xdr:row>
      <xdr:rowOff>0</xdr:rowOff>
    </xdr:from>
    <xdr:ext cx="774277" cy="942975"/>
    <xdr:pic>
      <xdr:nvPicPr>
        <xdr:cNvPr id="77" name="76 Imagen" hidden="1">
          <a:extLst>
            <a:ext uri="{FF2B5EF4-FFF2-40B4-BE49-F238E27FC236}">
              <a16:creationId xmlns:a16="http://schemas.microsoft.com/office/drawing/2014/main" xmlns="" id="{00000000-0008-0000-2E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7</xdr:col>
      <xdr:colOff>238125</xdr:colOff>
      <xdr:row>25</xdr:row>
      <xdr:rowOff>0</xdr:rowOff>
    </xdr:from>
    <xdr:ext cx="805905" cy="752475"/>
    <xdr:pic>
      <xdr:nvPicPr>
        <xdr:cNvPr id="78" name="77 Imagen" hidden="1">
          <a:extLst>
            <a:ext uri="{FF2B5EF4-FFF2-40B4-BE49-F238E27FC236}">
              <a16:creationId xmlns:a16="http://schemas.microsoft.com/office/drawing/2014/main" xmlns="" id="{00000000-0008-0000-2E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9</xdr:col>
      <xdr:colOff>9525</xdr:colOff>
      <xdr:row>27</xdr:row>
      <xdr:rowOff>0</xdr:rowOff>
    </xdr:from>
    <xdr:ext cx="774277" cy="942975"/>
    <xdr:pic>
      <xdr:nvPicPr>
        <xdr:cNvPr id="79" name="78 Imagen" hidden="1">
          <a:extLst>
            <a:ext uri="{FF2B5EF4-FFF2-40B4-BE49-F238E27FC236}">
              <a16:creationId xmlns:a16="http://schemas.microsoft.com/office/drawing/2014/main" xmlns="" id="{00000000-0008-0000-2E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80" name="79 Imagen" hidden="1">
          <a:extLst>
            <a:ext uri="{FF2B5EF4-FFF2-40B4-BE49-F238E27FC236}">
              <a16:creationId xmlns:a16="http://schemas.microsoft.com/office/drawing/2014/main" xmlns="" id="{00000000-0008-0000-2E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7</xdr:col>
      <xdr:colOff>238125</xdr:colOff>
      <xdr:row>25</xdr:row>
      <xdr:rowOff>0</xdr:rowOff>
    </xdr:from>
    <xdr:ext cx="805905" cy="752475"/>
    <xdr:pic>
      <xdr:nvPicPr>
        <xdr:cNvPr id="81" name="80 Imagen" hidden="1">
          <a:extLst>
            <a:ext uri="{FF2B5EF4-FFF2-40B4-BE49-F238E27FC236}">
              <a16:creationId xmlns:a16="http://schemas.microsoft.com/office/drawing/2014/main" xmlns="" id="{00000000-0008-0000-2E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13</xdr:col>
      <xdr:colOff>76200</xdr:colOff>
      <xdr:row>30</xdr:row>
      <xdr:rowOff>161925</xdr:rowOff>
    </xdr:from>
    <xdr:ext cx="778572" cy="752475"/>
    <xdr:pic>
      <xdr:nvPicPr>
        <xdr:cNvPr id="82" name="81 Imagen" hidden="1">
          <a:extLst>
            <a:ext uri="{FF2B5EF4-FFF2-40B4-BE49-F238E27FC236}">
              <a16:creationId xmlns:a16="http://schemas.microsoft.com/office/drawing/2014/main" xmlns="" id="{00000000-0008-0000-2E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9</xdr:col>
      <xdr:colOff>9525</xdr:colOff>
      <xdr:row>27</xdr:row>
      <xdr:rowOff>0</xdr:rowOff>
    </xdr:from>
    <xdr:ext cx="774277" cy="942975"/>
    <xdr:pic>
      <xdr:nvPicPr>
        <xdr:cNvPr id="83" name="82 Imagen" hidden="1">
          <a:extLst>
            <a:ext uri="{FF2B5EF4-FFF2-40B4-BE49-F238E27FC236}">
              <a16:creationId xmlns:a16="http://schemas.microsoft.com/office/drawing/2014/main" xmlns="" id="{00000000-0008-0000-2E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84" name="83 Imagen" hidden="1">
          <a:extLst>
            <a:ext uri="{FF2B5EF4-FFF2-40B4-BE49-F238E27FC236}">
              <a16:creationId xmlns:a16="http://schemas.microsoft.com/office/drawing/2014/main" xmlns="" id="{00000000-0008-0000-2E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13</xdr:col>
      <xdr:colOff>238125</xdr:colOff>
      <xdr:row>31</xdr:row>
      <xdr:rowOff>0</xdr:rowOff>
    </xdr:from>
    <xdr:ext cx="805905" cy="752475"/>
    <xdr:pic>
      <xdr:nvPicPr>
        <xdr:cNvPr id="85" name="84 Imagen" hidden="1">
          <a:extLst>
            <a:ext uri="{FF2B5EF4-FFF2-40B4-BE49-F238E27FC236}">
              <a16:creationId xmlns:a16="http://schemas.microsoft.com/office/drawing/2014/main" xmlns="" id="{00000000-0008-0000-2E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7</xdr:col>
      <xdr:colOff>9525</xdr:colOff>
      <xdr:row>25</xdr:row>
      <xdr:rowOff>0</xdr:rowOff>
    </xdr:from>
    <xdr:ext cx="774277" cy="942975"/>
    <xdr:pic>
      <xdr:nvPicPr>
        <xdr:cNvPr id="86" name="85 Imagen" hidden="1">
          <a:extLst>
            <a:ext uri="{FF2B5EF4-FFF2-40B4-BE49-F238E27FC236}">
              <a16:creationId xmlns:a16="http://schemas.microsoft.com/office/drawing/2014/main" xmlns="" id="{00000000-0008-0000-2E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7</xdr:col>
      <xdr:colOff>238125</xdr:colOff>
      <xdr:row>25</xdr:row>
      <xdr:rowOff>0</xdr:rowOff>
    </xdr:from>
    <xdr:ext cx="805905" cy="752475"/>
    <xdr:pic>
      <xdr:nvPicPr>
        <xdr:cNvPr id="87" name="86 Imagen" hidden="1">
          <a:extLst>
            <a:ext uri="{FF2B5EF4-FFF2-40B4-BE49-F238E27FC236}">
              <a16:creationId xmlns:a16="http://schemas.microsoft.com/office/drawing/2014/main" xmlns="" id="{00000000-0008-0000-2E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9</xdr:col>
      <xdr:colOff>9525</xdr:colOff>
      <xdr:row>27</xdr:row>
      <xdr:rowOff>0</xdr:rowOff>
    </xdr:from>
    <xdr:ext cx="774277" cy="942975"/>
    <xdr:pic>
      <xdr:nvPicPr>
        <xdr:cNvPr id="88" name="87 Imagen" hidden="1">
          <a:extLst>
            <a:ext uri="{FF2B5EF4-FFF2-40B4-BE49-F238E27FC236}">
              <a16:creationId xmlns:a16="http://schemas.microsoft.com/office/drawing/2014/main" xmlns="" id="{00000000-0008-0000-2E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89" name="88 Imagen" hidden="1">
          <a:extLst>
            <a:ext uri="{FF2B5EF4-FFF2-40B4-BE49-F238E27FC236}">
              <a16:creationId xmlns:a16="http://schemas.microsoft.com/office/drawing/2014/main" xmlns="" id="{00000000-0008-0000-2E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9</xdr:col>
      <xdr:colOff>19050</xdr:colOff>
      <xdr:row>27</xdr:row>
      <xdr:rowOff>0</xdr:rowOff>
    </xdr:from>
    <xdr:ext cx="779826" cy="923924"/>
    <xdr:pic>
      <xdr:nvPicPr>
        <xdr:cNvPr id="90" name="89 Imagen" hidden="1">
          <a:extLst>
            <a:ext uri="{FF2B5EF4-FFF2-40B4-BE49-F238E27FC236}">
              <a16:creationId xmlns:a16="http://schemas.microsoft.com/office/drawing/2014/main" xmlns="" id="{00000000-0008-0000-2E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9</xdr:col>
      <xdr:colOff>0</xdr:colOff>
      <xdr:row>27</xdr:row>
      <xdr:rowOff>0</xdr:rowOff>
    </xdr:from>
    <xdr:ext cx="805905" cy="752475"/>
    <xdr:pic>
      <xdr:nvPicPr>
        <xdr:cNvPr id="91" name="90 Imagen" hidden="1">
          <a:extLst>
            <a:ext uri="{FF2B5EF4-FFF2-40B4-BE49-F238E27FC236}">
              <a16:creationId xmlns:a16="http://schemas.microsoft.com/office/drawing/2014/main" xmlns="" id="{00000000-0008-0000-2E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9</xdr:col>
      <xdr:colOff>0</xdr:colOff>
      <xdr:row>27</xdr:row>
      <xdr:rowOff>0</xdr:rowOff>
    </xdr:from>
    <xdr:ext cx="767886" cy="666750"/>
    <xdr:pic>
      <xdr:nvPicPr>
        <xdr:cNvPr id="92" name="91 Imagen" hidden="1">
          <a:extLst>
            <a:ext uri="{FF2B5EF4-FFF2-40B4-BE49-F238E27FC236}">
              <a16:creationId xmlns:a16="http://schemas.microsoft.com/office/drawing/2014/main" xmlns="" id="{00000000-0008-0000-2E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7</xdr:col>
      <xdr:colOff>76200</xdr:colOff>
      <xdr:row>27</xdr:row>
      <xdr:rowOff>0</xdr:rowOff>
    </xdr:from>
    <xdr:ext cx="778572" cy="752475"/>
    <xdr:pic>
      <xdr:nvPicPr>
        <xdr:cNvPr id="93" name="92 Imagen" hidden="1">
          <a:extLst>
            <a:ext uri="{FF2B5EF4-FFF2-40B4-BE49-F238E27FC236}">
              <a16:creationId xmlns:a16="http://schemas.microsoft.com/office/drawing/2014/main" xmlns="" id="{00000000-0008-0000-2E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9</xdr:col>
      <xdr:colOff>0</xdr:colOff>
      <xdr:row>27</xdr:row>
      <xdr:rowOff>0</xdr:rowOff>
    </xdr:from>
    <xdr:ext cx="877302" cy="714375"/>
    <xdr:pic>
      <xdr:nvPicPr>
        <xdr:cNvPr id="94" name="93 Imagen" hidden="1">
          <a:extLst>
            <a:ext uri="{FF2B5EF4-FFF2-40B4-BE49-F238E27FC236}">
              <a16:creationId xmlns:a16="http://schemas.microsoft.com/office/drawing/2014/main" xmlns="" id="{00000000-0008-0000-2E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7</xdr:col>
      <xdr:colOff>9525</xdr:colOff>
      <xdr:row>27</xdr:row>
      <xdr:rowOff>0</xdr:rowOff>
    </xdr:from>
    <xdr:ext cx="774277" cy="942975"/>
    <xdr:pic>
      <xdr:nvPicPr>
        <xdr:cNvPr id="95" name="94 Imagen" hidden="1">
          <a:extLst>
            <a:ext uri="{FF2B5EF4-FFF2-40B4-BE49-F238E27FC236}">
              <a16:creationId xmlns:a16="http://schemas.microsoft.com/office/drawing/2014/main" xmlns="" id="{00000000-0008-0000-2E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7</xdr:col>
      <xdr:colOff>238125</xdr:colOff>
      <xdr:row>27</xdr:row>
      <xdr:rowOff>0</xdr:rowOff>
    </xdr:from>
    <xdr:ext cx="805905" cy="752475"/>
    <xdr:pic>
      <xdr:nvPicPr>
        <xdr:cNvPr id="96" name="95 Imagen" hidden="1">
          <a:extLst>
            <a:ext uri="{FF2B5EF4-FFF2-40B4-BE49-F238E27FC236}">
              <a16:creationId xmlns:a16="http://schemas.microsoft.com/office/drawing/2014/main" xmlns="" id="{00000000-0008-0000-2E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9</xdr:col>
      <xdr:colOff>9525</xdr:colOff>
      <xdr:row>27</xdr:row>
      <xdr:rowOff>0</xdr:rowOff>
    </xdr:from>
    <xdr:ext cx="774277" cy="942975"/>
    <xdr:pic>
      <xdr:nvPicPr>
        <xdr:cNvPr id="97" name="96 Imagen" hidden="1">
          <a:extLst>
            <a:ext uri="{FF2B5EF4-FFF2-40B4-BE49-F238E27FC236}">
              <a16:creationId xmlns:a16="http://schemas.microsoft.com/office/drawing/2014/main" xmlns="" id="{00000000-0008-0000-2E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98" name="97 Imagen" hidden="1">
          <a:extLst>
            <a:ext uri="{FF2B5EF4-FFF2-40B4-BE49-F238E27FC236}">
              <a16:creationId xmlns:a16="http://schemas.microsoft.com/office/drawing/2014/main" xmlns="" id="{00000000-0008-0000-2E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7</xdr:col>
      <xdr:colOff>238125</xdr:colOff>
      <xdr:row>27</xdr:row>
      <xdr:rowOff>0</xdr:rowOff>
    </xdr:from>
    <xdr:ext cx="805905" cy="752475"/>
    <xdr:pic>
      <xdr:nvPicPr>
        <xdr:cNvPr id="99" name="98 Imagen" hidden="1">
          <a:extLst>
            <a:ext uri="{FF2B5EF4-FFF2-40B4-BE49-F238E27FC236}">
              <a16:creationId xmlns:a16="http://schemas.microsoft.com/office/drawing/2014/main" xmlns="" id="{00000000-0008-0000-2E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13</xdr:col>
      <xdr:colOff>76200</xdr:colOff>
      <xdr:row>31</xdr:row>
      <xdr:rowOff>0</xdr:rowOff>
    </xdr:from>
    <xdr:ext cx="778572" cy="752475"/>
    <xdr:pic>
      <xdr:nvPicPr>
        <xdr:cNvPr id="100" name="99 Imagen" hidden="1">
          <a:extLst>
            <a:ext uri="{FF2B5EF4-FFF2-40B4-BE49-F238E27FC236}">
              <a16:creationId xmlns:a16="http://schemas.microsoft.com/office/drawing/2014/main" xmlns="" id="{00000000-0008-0000-2E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9</xdr:col>
      <xdr:colOff>9525</xdr:colOff>
      <xdr:row>27</xdr:row>
      <xdr:rowOff>0</xdr:rowOff>
    </xdr:from>
    <xdr:ext cx="774277" cy="942975"/>
    <xdr:pic>
      <xdr:nvPicPr>
        <xdr:cNvPr id="101" name="100 Imagen" hidden="1">
          <a:extLst>
            <a:ext uri="{FF2B5EF4-FFF2-40B4-BE49-F238E27FC236}">
              <a16:creationId xmlns:a16="http://schemas.microsoft.com/office/drawing/2014/main" xmlns="" id="{00000000-0008-0000-2E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102" name="101 Imagen" hidden="1">
          <a:extLst>
            <a:ext uri="{FF2B5EF4-FFF2-40B4-BE49-F238E27FC236}">
              <a16:creationId xmlns:a16="http://schemas.microsoft.com/office/drawing/2014/main" xmlns="" id="{00000000-0008-0000-2E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13</xdr:col>
      <xdr:colOff>238125</xdr:colOff>
      <xdr:row>31</xdr:row>
      <xdr:rowOff>0</xdr:rowOff>
    </xdr:from>
    <xdr:ext cx="805905" cy="752475"/>
    <xdr:pic>
      <xdr:nvPicPr>
        <xdr:cNvPr id="103" name="102 Imagen" hidden="1">
          <a:extLst>
            <a:ext uri="{FF2B5EF4-FFF2-40B4-BE49-F238E27FC236}">
              <a16:creationId xmlns:a16="http://schemas.microsoft.com/office/drawing/2014/main" xmlns="" id="{00000000-0008-0000-2E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7</xdr:col>
      <xdr:colOff>9525</xdr:colOff>
      <xdr:row>27</xdr:row>
      <xdr:rowOff>0</xdr:rowOff>
    </xdr:from>
    <xdr:ext cx="774277" cy="942975"/>
    <xdr:pic>
      <xdr:nvPicPr>
        <xdr:cNvPr id="104" name="103 Imagen" hidden="1">
          <a:extLst>
            <a:ext uri="{FF2B5EF4-FFF2-40B4-BE49-F238E27FC236}">
              <a16:creationId xmlns:a16="http://schemas.microsoft.com/office/drawing/2014/main" xmlns="" id="{00000000-0008-0000-2E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7</xdr:col>
      <xdr:colOff>238125</xdr:colOff>
      <xdr:row>27</xdr:row>
      <xdr:rowOff>0</xdr:rowOff>
    </xdr:from>
    <xdr:ext cx="805905" cy="752475"/>
    <xdr:pic>
      <xdr:nvPicPr>
        <xdr:cNvPr id="105" name="104 Imagen" hidden="1">
          <a:extLst>
            <a:ext uri="{FF2B5EF4-FFF2-40B4-BE49-F238E27FC236}">
              <a16:creationId xmlns:a16="http://schemas.microsoft.com/office/drawing/2014/main" xmlns="" id="{00000000-0008-0000-2E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9</xdr:col>
      <xdr:colOff>9525</xdr:colOff>
      <xdr:row>27</xdr:row>
      <xdr:rowOff>0</xdr:rowOff>
    </xdr:from>
    <xdr:ext cx="774277" cy="942975"/>
    <xdr:pic>
      <xdr:nvPicPr>
        <xdr:cNvPr id="106" name="105 Imagen" hidden="1">
          <a:extLst>
            <a:ext uri="{FF2B5EF4-FFF2-40B4-BE49-F238E27FC236}">
              <a16:creationId xmlns:a16="http://schemas.microsoft.com/office/drawing/2014/main" xmlns="" id="{00000000-0008-0000-2E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13</xdr:col>
      <xdr:colOff>238125</xdr:colOff>
      <xdr:row>31</xdr:row>
      <xdr:rowOff>0</xdr:rowOff>
    </xdr:from>
    <xdr:ext cx="805905" cy="752475"/>
    <xdr:pic>
      <xdr:nvPicPr>
        <xdr:cNvPr id="107" name="106 Imagen" hidden="1">
          <a:extLst>
            <a:ext uri="{FF2B5EF4-FFF2-40B4-BE49-F238E27FC236}">
              <a16:creationId xmlns:a16="http://schemas.microsoft.com/office/drawing/2014/main" xmlns="" id="{00000000-0008-0000-2E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622300</xdr:colOff>
      <xdr:row>28</xdr:row>
      <xdr:rowOff>190501</xdr:rowOff>
    </xdr:from>
    <xdr:ext cx="2226133" cy="1282699"/>
    <xdr:pic>
      <xdr:nvPicPr>
        <xdr:cNvPr id="108" name="107 Imagen">
          <a:extLst>
            <a:ext uri="{FF2B5EF4-FFF2-40B4-BE49-F238E27FC236}">
              <a16:creationId xmlns:a16="http://schemas.microsoft.com/office/drawing/2014/main" xmlns="" id="{00000000-0008-0000-2E00-00006C000000}"/>
            </a:ext>
          </a:extLst>
        </xdr:cNvPr>
        <xdr:cNvPicPr>
          <a:picLocks noChangeAspect="1"/>
        </xdr:cNvPicPr>
      </xdr:nvPicPr>
      <xdr:blipFill>
        <a:blip xmlns:r="http://schemas.openxmlformats.org/officeDocument/2006/relationships" r:embed="rId8" cstate="print"/>
        <a:stretch>
          <a:fillRect/>
        </a:stretch>
      </xdr:blipFill>
      <xdr:spPr>
        <a:xfrm>
          <a:off x="1993900" y="7886701"/>
          <a:ext cx="2226133" cy="1282699"/>
        </a:xfrm>
        <a:prstGeom prst="rect">
          <a:avLst/>
        </a:prstGeom>
      </xdr:spPr>
    </xdr:pic>
    <xdr:clientData/>
  </xdr:oneCellAnchor>
  <xdr:oneCellAnchor>
    <xdr:from>
      <xdr:col>15</xdr:col>
      <xdr:colOff>19050</xdr:colOff>
      <xdr:row>11</xdr:row>
      <xdr:rowOff>0</xdr:rowOff>
    </xdr:from>
    <xdr:ext cx="779826" cy="923924"/>
    <xdr:pic>
      <xdr:nvPicPr>
        <xdr:cNvPr id="118" name="4 Imagen" hidden="1">
          <a:extLst>
            <a:ext uri="{FF2B5EF4-FFF2-40B4-BE49-F238E27FC236}">
              <a16:creationId xmlns:a16="http://schemas.microsoft.com/office/drawing/2014/main" xmlns="" id="{1692BCF9-3B44-4E14-97AD-948CDC8031BD}"/>
            </a:ext>
          </a:extLst>
        </xdr:cNvPr>
        <xdr:cNvPicPr>
          <a:picLocks noChangeAspect="1"/>
        </xdr:cNvPicPr>
      </xdr:nvPicPr>
      <xdr:blipFill>
        <a:blip xmlns:r="http://schemas.openxmlformats.org/officeDocument/2006/relationships" r:embed="rId3" cstate="print"/>
        <a:stretch>
          <a:fillRect/>
        </a:stretch>
      </xdr:blipFill>
      <xdr:spPr>
        <a:xfrm>
          <a:off x="3511550" y="3810000"/>
          <a:ext cx="779826" cy="923924"/>
        </a:xfrm>
        <a:prstGeom prst="rect">
          <a:avLst/>
        </a:prstGeom>
      </xdr:spPr>
    </xdr:pic>
    <xdr:clientData/>
  </xdr:oneCellAnchor>
  <xdr:oneCellAnchor>
    <xdr:from>
      <xdr:col>15</xdr:col>
      <xdr:colOff>28575</xdr:colOff>
      <xdr:row>11</xdr:row>
      <xdr:rowOff>0</xdr:rowOff>
    </xdr:from>
    <xdr:ext cx="776506" cy="1057275"/>
    <xdr:pic>
      <xdr:nvPicPr>
        <xdr:cNvPr id="119" name="9 Imagen" hidden="1">
          <a:extLst>
            <a:ext uri="{FF2B5EF4-FFF2-40B4-BE49-F238E27FC236}">
              <a16:creationId xmlns:a16="http://schemas.microsoft.com/office/drawing/2014/main" xmlns="" id="{AA12B581-D3DA-409A-A02E-8D44FC9C1153}"/>
            </a:ext>
          </a:extLst>
        </xdr:cNvPr>
        <xdr:cNvPicPr>
          <a:picLocks noChangeAspect="1"/>
        </xdr:cNvPicPr>
      </xdr:nvPicPr>
      <xdr:blipFill>
        <a:blip xmlns:r="http://schemas.openxmlformats.org/officeDocument/2006/relationships" r:embed="rId1" cstate="print"/>
        <a:stretch>
          <a:fillRect/>
        </a:stretch>
      </xdr:blipFill>
      <xdr:spPr>
        <a:xfrm>
          <a:off x="3521075" y="3810000"/>
          <a:ext cx="776506" cy="1057275"/>
        </a:xfrm>
        <a:prstGeom prst="rect">
          <a:avLst/>
        </a:prstGeom>
      </xdr:spPr>
    </xdr:pic>
    <xdr:clientData/>
  </xdr:oneCellAnchor>
  <xdr:oneCellAnchor>
    <xdr:from>
      <xdr:col>15</xdr:col>
      <xdr:colOff>9525</xdr:colOff>
      <xdr:row>10</xdr:row>
      <xdr:rowOff>0</xdr:rowOff>
    </xdr:from>
    <xdr:ext cx="774277" cy="942975"/>
    <xdr:pic>
      <xdr:nvPicPr>
        <xdr:cNvPr id="120" name="10 Imagen" hidden="1">
          <a:extLst>
            <a:ext uri="{FF2B5EF4-FFF2-40B4-BE49-F238E27FC236}">
              <a16:creationId xmlns:a16="http://schemas.microsoft.com/office/drawing/2014/main" xmlns="" id="{163DB262-D5B3-42C7-9F60-3AE2615992A6}"/>
            </a:ext>
          </a:extLst>
        </xdr:cNvPr>
        <xdr:cNvPicPr>
          <a:picLocks noChangeAspect="1"/>
        </xdr:cNvPicPr>
      </xdr:nvPicPr>
      <xdr:blipFill>
        <a:blip xmlns:r="http://schemas.openxmlformats.org/officeDocument/2006/relationships" r:embed="rId2" cstate="print"/>
        <a:stretch>
          <a:fillRect/>
        </a:stretch>
      </xdr:blipFill>
      <xdr:spPr>
        <a:xfrm>
          <a:off x="3502025" y="3581400"/>
          <a:ext cx="774277" cy="942975"/>
        </a:xfrm>
        <a:prstGeom prst="rect">
          <a:avLst/>
        </a:prstGeom>
      </xdr:spPr>
    </xdr:pic>
    <xdr:clientData/>
  </xdr:oneCellAnchor>
  <xdr:oneCellAnchor>
    <xdr:from>
      <xdr:col>15</xdr:col>
      <xdr:colOff>0</xdr:colOff>
      <xdr:row>11</xdr:row>
      <xdr:rowOff>0</xdr:rowOff>
    </xdr:from>
    <xdr:ext cx="805905" cy="752475"/>
    <xdr:pic>
      <xdr:nvPicPr>
        <xdr:cNvPr id="121" name="11 Imagen" hidden="1">
          <a:extLst>
            <a:ext uri="{FF2B5EF4-FFF2-40B4-BE49-F238E27FC236}">
              <a16:creationId xmlns:a16="http://schemas.microsoft.com/office/drawing/2014/main" xmlns="" id="{10715093-C2C1-460D-8CBD-CBE31CC6F08D}"/>
            </a:ext>
          </a:extLst>
        </xdr:cNvPr>
        <xdr:cNvPicPr>
          <a:picLocks noChangeAspect="1"/>
        </xdr:cNvPicPr>
      </xdr:nvPicPr>
      <xdr:blipFill>
        <a:blip xmlns:r="http://schemas.openxmlformats.org/officeDocument/2006/relationships" r:embed="rId6" cstate="print"/>
        <a:stretch>
          <a:fillRect/>
        </a:stretch>
      </xdr:blipFill>
      <xdr:spPr>
        <a:xfrm>
          <a:off x="3492500" y="3810000"/>
          <a:ext cx="805905" cy="752475"/>
        </a:xfrm>
        <a:prstGeom prst="rect">
          <a:avLst/>
        </a:prstGeom>
      </xdr:spPr>
    </xdr:pic>
    <xdr:clientData/>
  </xdr:oneCellAnchor>
  <xdr:oneCellAnchor>
    <xdr:from>
      <xdr:col>15</xdr:col>
      <xdr:colOff>238125</xdr:colOff>
      <xdr:row>11</xdr:row>
      <xdr:rowOff>0</xdr:rowOff>
    </xdr:from>
    <xdr:ext cx="805905" cy="752475"/>
    <xdr:pic>
      <xdr:nvPicPr>
        <xdr:cNvPr id="122" name="14 Imagen" hidden="1">
          <a:extLst>
            <a:ext uri="{FF2B5EF4-FFF2-40B4-BE49-F238E27FC236}">
              <a16:creationId xmlns:a16="http://schemas.microsoft.com/office/drawing/2014/main" xmlns="" id="{0AFF72F1-9BE4-430C-A9D1-CD150F5A8D7E}"/>
            </a:ext>
          </a:extLst>
        </xdr:cNvPr>
        <xdr:cNvPicPr>
          <a:picLocks noChangeAspect="1"/>
        </xdr:cNvPicPr>
      </xdr:nvPicPr>
      <xdr:blipFill>
        <a:blip xmlns:r="http://schemas.openxmlformats.org/officeDocument/2006/relationships" r:embed="rId6" cstate="print"/>
        <a:stretch>
          <a:fillRect/>
        </a:stretch>
      </xdr:blipFill>
      <xdr:spPr>
        <a:xfrm>
          <a:off x="3730625" y="3810000"/>
          <a:ext cx="805905" cy="752475"/>
        </a:xfrm>
        <a:prstGeom prst="rect">
          <a:avLst/>
        </a:prstGeom>
      </xdr:spPr>
    </xdr:pic>
    <xdr:clientData/>
  </xdr:oneCellAnchor>
  <xdr:oneCellAnchor>
    <xdr:from>
      <xdr:col>15</xdr:col>
      <xdr:colOff>76200</xdr:colOff>
      <xdr:row>11</xdr:row>
      <xdr:rowOff>0</xdr:rowOff>
    </xdr:from>
    <xdr:ext cx="778572" cy="752475"/>
    <xdr:pic>
      <xdr:nvPicPr>
        <xdr:cNvPr id="123" name="16 Imagen" hidden="1">
          <a:extLst>
            <a:ext uri="{FF2B5EF4-FFF2-40B4-BE49-F238E27FC236}">
              <a16:creationId xmlns:a16="http://schemas.microsoft.com/office/drawing/2014/main" xmlns="" id="{891E49C1-8131-4856-BC46-0745E5793D55}"/>
            </a:ext>
          </a:extLst>
        </xdr:cNvPr>
        <xdr:cNvPicPr>
          <a:picLocks noChangeAspect="1"/>
        </xdr:cNvPicPr>
      </xdr:nvPicPr>
      <xdr:blipFill>
        <a:blip xmlns:r="http://schemas.openxmlformats.org/officeDocument/2006/relationships" r:embed="rId4" cstate="print"/>
        <a:stretch>
          <a:fillRect/>
        </a:stretch>
      </xdr:blipFill>
      <xdr:spPr>
        <a:xfrm>
          <a:off x="3568700" y="3810000"/>
          <a:ext cx="778572" cy="752475"/>
        </a:xfrm>
        <a:prstGeom prst="rect">
          <a:avLst/>
        </a:prstGeom>
      </xdr:spPr>
    </xdr:pic>
    <xdr:clientData/>
  </xdr:oneCellAnchor>
  <xdr:oneCellAnchor>
    <xdr:from>
      <xdr:col>15</xdr:col>
      <xdr:colOff>238125</xdr:colOff>
      <xdr:row>11</xdr:row>
      <xdr:rowOff>0</xdr:rowOff>
    </xdr:from>
    <xdr:ext cx="805905" cy="752475"/>
    <xdr:pic>
      <xdr:nvPicPr>
        <xdr:cNvPr id="124" name="17 Imagen" hidden="1">
          <a:extLst>
            <a:ext uri="{FF2B5EF4-FFF2-40B4-BE49-F238E27FC236}">
              <a16:creationId xmlns:a16="http://schemas.microsoft.com/office/drawing/2014/main" xmlns="" id="{2369FD35-39A8-4AB3-9ECE-0CB86A30B35F}"/>
            </a:ext>
          </a:extLst>
        </xdr:cNvPr>
        <xdr:cNvPicPr>
          <a:picLocks noChangeAspect="1"/>
        </xdr:cNvPicPr>
      </xdr:nvPicPr>
      <xdr:blipFill>
        <a:blip xmlns:r="http://schemas.openxmlformats.org/officeDocument/2006/relationships" r:embed="rId6" cstate="print"/>
        <a:stretch>
          <a:fillRect/>
        </a:stretch>
      </xdr:blipFill>
      <xdr:spPr>
        <a:xfrm>
          <a:off x="3730625" y="3810000"/>
          <a:ext cx="805905" cy="752475"/>
        </a:xfrm>
        <a:prstGeom prst="rect">
          <a:avLst/>
        </a:prstGeom>
      </xdr:spPr>
    </xdr:pic>
    <xdr:clientData/>
  </xdr:oneCellAnchor>
  <xdr:oneCellAnchor>
    <xdr:from>
      <xdr:col>15</xdr:col>
      <xdr:colOff>238125</xdr:colOff>
      <xdr:row>11</xdr:row>
      <xdr:rowOff>0</xdr:rowOff>
    </xdr:from>
    <xdr:ext cx="805905" cy="752475"/>
    <xdr:pic>
      <xdr:nvPicPr>
        <xdr:cNvPr id="125" name="18 Imagen" hidden="1">
          <a:extLst>
            <a:ext uri="{FF2B5EF4-FFF2-40B4-BE49-F238E27FC236}">
              <a16:creationId xmlns:a16="http://schemas.microsoft.com/office/drawing/2014/main" xmlns="" id="{ED38FA38-B167-4806-926D-CC90150CCFE1}"/>
            </a:ext>
          </a:extLst>
        </xdr:cNvPr>
        <xdr:cNvPicPr>
          <a:picLocks noChangeAspect="1"/>
        </xdr:cNvPicPr>
      </xdr:nvPicPr>
      <xdr:blipFill>
        <a:blip xmlns:r="http://schemas.openxmlformats.org/officeDocument/2006/relationships" r:embed="rId6" cstate="print"/>
        <a:stretch>
          <a:fillRect/>
        </a:stretch>
      </xdr:blipFill>
      <xdr:spPr>
        <a:xfrm>
          <a:off x="3730625" y="3810000"/>
          <a:ext cx="805905" cy="752475"/>
        </a:xfrm>
        <a:prstGeom prst="rect">
          <a:avLst/>
        </a:prstGeom>
      </xdr:spPr>
    </xdr:pic>
    <xdr:clientData/>
  </xdr:oneCellAnchor>
  <xdr:twoCellAnchor editAs="oneCell">
    <xdr:from>
      <xdr:col>1</xdr:col>
      <xdr:colOff>420159</xdr:colOff>
      <xdr:row>0</xdr:row>
      <xdr:rowOff>1395625</xdr:rowOff>
    </xdr:from>
    <xdr:to>
      <xdr:col>10</xdr:col>
      <xdr:colOff>492560</xdr:colOff>
      <xdr:row>13</xdr:row>
      <xdr:rowOff>37163</xdr:rowOff>
    </xdr:to>
    <xdr:pic>
      <xdr:nvPicPr>
        <xdr:cNvPr id="110" name="Imagen 109">
          <a:extLst>
            <a:ext uri="{FF2B5EF4-FFF2-40B4-BE49-F238E27FC236}">
              <a16:creationId xmlns:a16="http://schemas.microsoft.com/office/drawing/2014/main" xmlns="" id="{832C0420-8669-4F57-AE07-53B6D4EC634F}"/>
            </a:ext>
          </a:extLst>
        </xdr:cNvPr>
        <xdr:cNvPicPr>
          <a:picLocks noChangeAspect="1"/>
        </xdr:cNvPicPr>
      </xdr:nvPicPr>
      <xdr:blipFill>
        <a:blip xmlns:r="http://schemas.openxmlformats.org/officeDocument/2006/relationships" r:embed="rId9" cstate="print"/>
        <a:stretch>
          <a:fillRect/>
        </a:stretch>
      </xdr:blipFill>
      <xdr:spPr>
        <a:xfrm>
          <a:off x="1105959" y="1395625"/>
          <a:ext cx="5304801" cy="2781738"/>
        </a:xfrm>
        <a:prstGeom prst="rect">
          <a:avLst/>
        </a:prstGeom>
      </xdr:spPr>
    </xdr:pic>
    <xdr:clientData/>
  </xdr:twoCellAnchor>
  <xdr:twoCellAnchor editAs="oneCell">
    <xdr:from>
      <xdr:col>1</xdr:col>
      <xdr:colOff>484051</xdr:colOff>
      <xdr:row>12</xdr:row>
      <xdr:rowOff>168275</xdr:rowOff>
    </xdr:from>
    <xdr:to>
      <xdr:col>11</xdr:col>
      <xdr:colOff>21187</xdr:colOff>
      <xdr:row>25</xdr:row>
      <xdr:rowOff>152400</xdr:rowOff>
    </xdr:to>
    <xdr:pic>
      <xdr:nvPicPr>
        <xdr:cNvPr id="111" name="Imagen 110">
          <a:extLst>
            <a:ext uri="{FF2B5EF4-FFF2-40B4-BE49-F238E27FC236}">
              <a16:creationId xmlns:a16="http://schemas.microsoft.com/office/drawing/2014/main" xmlns="" id="{FC0EC4EC-DBC7-456C-8B16-D8CB96BA4E20}"/>
            </a:ext>
          </a:extLst>
        </xdr:cNvPr>
        <xdr:cNvPicPr>
          <a:picLocks noChangeAspect="1"/>
        </xdr:cNvPicPr>
      </xdr:nvPicPr>
      <xdr:blipFill>
        <a:blip xmlns:r="http://schemas.openxmlformats.org/officeDocument/2006/relationships" r:embed="rId10" cstate="print"/>
        <a:stretch>
          <a:fillRect/>
        </a:stretch>
      </xdr:blipFill>
      <xdr:spPr>
        <a:xfrm>
          <a:off x="1169851" y="4206875"/>
          <a:ext cx="5455336" cy="2955925"/>
        </a:xfrm>
        <a:prstGeom prst="rect">
          <a:avLst/>
        </a:prstGeom>
      </xdr:spPr>
    </xdr:pic>
    <xdr:clientData/>
  </xdr:twoCellAnchor>
  <xdr:twoCellAnchor editAs="oneCell">
    <xdr:from>
      <xdr:col>11</xdr:col>
      <xdr:colOff>266700</xdr:colOff>
      <xdr:row>1</xdr:row>
      <xdr:rowOff>78558</xdr:rowOff>
    </xdr:from>
    <xdr:to>
      <xdr:col>20</xdr:col>
      <xdr:colOff>280458</xdr:colOff>
      <xdr:row>13</xdr:row>
      <xdr:rowOff>85222</xdr:rowOff>
    </xdr:to>
    <xdr:pic>
      <xdr:nvPicPr>
        <xdr:cNvPr id="112" name="Imagen 111">
          <a:extLst>
            <a:ext uri="{FF2B5EF4-FFF2-40B4-BE49-F238E27FC236}">
              <a16:creationId xmlns:a16="http://schemas.microsoft.com/office/drawing/2014/main" xmlns="" id="{254360FC-B501-4959-B13A-B99DB66236F2}"/>
            </a:ext>
          </a:extLst>
        </xdr:cNvPr>
        <xdr:cNvPicPr>
          <a:picLocks noChangeAspect="1"/>
        </xdr:cNvPicPr>
      </xdr:nvPicPr>
      <xdr:blipFill>
        <a:blip xmlns:r="http://schemas.openxmlformats.org/officeDocument/2006/relationships" r:embed="rId11" cstate="print"/>
        <a:stretch>
          <a:fillRect/>
        </a:stretch>
      </xdr:blipFill>
      <xdr:spPr>
        <a:xfrm>
          <a:off x="6756400" y="1158058"/>
          <a:ext cx="5157258" cy="2749864"/>
        </a:xfrm>
        <a:prstGeom prst="rect">
          <a:avLst/>
        </a:prstGeom>
      </xdr:spPr>
    </xdr:pic>
    <xdr:clientData/>
  </xdr:twoCellAnchor>
  <xdr:twoCellAnchor editAs="oneCell">
    <xdr:from>
      <xdr:col>11</xdr:col>
      <xdr:colOff>185209</xdr:colOff>
      <xdr:row>14</xdr:row>
      <xdr:rowOff>79265</xdr:rowOff>
    </xdr:from>
    <xdr:to>
      <xdr:col>20</xdr:col>
      <xdr:colOff>304800</xdr:colOff>
      <xdr:row>27</xdr:row>
      <xdr:rowOff>40945</xdr:rowOff>
    </xdr:to>
    <xdr:pic>
      <xdr:nvPicPr>
        <xdr:cNvPr id="113" name="Imagen 112">
          <a:extLst>
            <a:ext uri="{FF2B5EF4-FFF2-40B4-BE49-F238E27FC236}">
              <a16:creationId xmlns:a16="http://schemas.microsoft.com/office/drawing/2014/main" xmlns="" id="{1035A28C-159B-4814-A113-B2AE88C17CB2}"/>
            </a:ext>
          </a:extLst>
        </xdr:cNvPr>
        <xdr:cNvPicPr>
          <a:picLocks noChangeAspect="1"/>
        </xdr:cNvPicPr>
      </xdr:nvPicPr>
      <xdr:blipFill>
        <a:blip xmlns:r="http://schemas.openxmlformats.org/officeDocument/2006/relationships" r:embed="rId12" cstate="print"/>
        <a:stretch>
          <a:fillRect/>
        </a:stretch>
      </xdr:blipFill>
      <xdr:spPr>
        <a:xfrm>
          <a:off x="6674909" y="4130565"/>
          <a:ext cx="5263091" cy="2933480"/>
        </a:xfrm>
        <a:prstGeom prst="rect">
          <a:avLst/>
        </a:prstGeom>
      </xdr:spPr>
    </xdr:pic>
    <xdr:clientData/>
  </xdr:twoCellAnchor>
  <xdr:twoCellAnchor editAs="oneCell">
    <xdr:from>
      <xdr:col>0</xdr:col>
      <xdr:colOff>0</xdr:colOff>
      <xdr:row>0</xdr:row>
      <xdr:rowOff>0</xdr:rowOff>
    </xdr:from>
    <xdr:to>
      <xdr:col>5</xdr:col>
      <xdr:colOff>97971</xdr:colOff>
      <xdr:row>1</xdr:row>
      <xdr:rowOff>343</xdr:rowOff>
    </xdr:to>
    <xdr:pic>
      <xdr:nvPicPr>
        <xdr:cNvPr id="126" name="Imagen 125">
          <a:extLst>
            <a:ext uri="{FF2B5EF4-FFF2-40B4-BE49-F238E27FC236}">
              <a16:creationId xmlns:a16="http://schemas.microsoft.com/office/drawing/2014/main" xmlns="" id="{3C0A3F38-1DC5-437B-B156-FCDA8F8F17D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oneCellAnchor>
    <xdr:from>
      <xdr:col>7</xdr:col>
      <xdr:colOff>0</xdr:colOff>
      <xdr:row>31</xdr:row>
      <xdr:rowOff>9525</xdr:rowOff>
    </xdr:from>
    <xdr:ext cx="767886" cy="666750"/>
    <xdr:pic>
      <xdr:nvPicPr>
        <xdr:cNvPr id="127" name="8 Imagen" hidden="1">
          <a:extLst>
            <a:ext uri="{FF2B5EF4-FFF2-40B4-BE49-F238E27FC236}">
              <a16:creationId xmlns:a16="http://schemas.microsoft.com/office/drawing/2014/main" xmlns="" id="{227BF8B6-9587-46C5-A2A1-04D4A5D7360B}"/>
            </a:ext>
          </a:extLst>
        </xdr:cNvPr>
        <xdr:cNvPicPr>
          <a:picLocks noChangeAspect="1"/>
        </xdr:cNvPicPr>
      </xdr:nvPicPr>
      <xdr:blipFill>
        <a:blip xmlns:r="http://schemas.openxmlformats.org/officeDocument/2006/relationships" r:embed="rId7" cstate="print"/>
        <a:stretch>
          <a:fillRect/>
        </a:stretch>
      </xdr:blipFill>
      <xdr:spPr>
        <a:xfrm>
          <a:off x="7975600" y="8391525"/>
          <a:ext cx="767886" cy="666750"/>
        </a:xfrm>
        <a:prstGeom prst="rect">
          <a:avLst/>
        </a:prstGeom>
      </xdr:spPr>
    </xdr:pic>
    <xdr:clientData/>
  </xdr:oneCellAnchor>
  <xdr:oneCellAnchor>
    <xdr:from>
      <xdr:col>7</xdr:col>
      <xdr:colOff>9525</xdr:colOff>
      <xdr:row>29</xdr:row>
      <xdr:rowOff>0</xdr:rowOff>
    </xdr:from>
    <xdr:ext cx="774277" cy="942975"/>
    <xdr:pic>
      <xdr:nvPicPr>
        <xdr:cNvPr id="128" name="20 Imagen" hidden="1">
          <a:extLst>
            <a:ext uri="{FF2B5EF4-FFF2-40B4-BE49-F238E27FC236}">
              <a16:creationId xmlns:a16="http://schemas.microsoft.com/office/drawing/2014/main" xmlns="" id="{755392F2-ACC1-44FB-B2A3-F9163DC5BDA4}"/>
            </a:ext>
          </a:extLst>
        </xdr:cNvPr>
        <xdr:cNvPicPr>
          <a:picLocks noChangeAspect="1"/>
        </xdr:cNvPicPr>
      </xdr:nvPicPr>
      <xdr:blipFill>
        <a:blip xmlns:r="http://schemas.openxmlformats.org/officeDocument/2006/relationships" r:embed="rId2" cstate="print"/>
        <a:stretch>
          <a:fillRect/>
        </a:stretch>
      </xdr:blipFill>
      <xdr:spPr>
        <a:xfrm>
          <a:off x="7985125" y="7924800"/>
          <a:ext cx="774277" cy="942975"/>
        </a:xfrm>
        <a:prstGeom prst="rect">
          <a:avLst/>
        </a:prstGeom>
      </xdr:spPr>
    </xdr:pic>
    <xdr:clientData/>
  </xdr:oneCellAnchor>
  <xdr:oneCellAnchor>
    <xdr:from>
      <xdr:col>7</xdr:col>
      <xdr:colOff>19050</xdr:colOff>
      <xdr:row>29</xdr:row>
      <xdr:rowOff>0</xdr:rowOff>
    </xdr:from>
    <xdr:ext cx="779826" cy="923924"/>
    <xdr:pic>
      <xdr:nvPicPr>
        <xdr:cNvPr id="129" name="21 Imagen" hidden="1">
          <a:extLst>
            <a:ext uri="{FF2B5EF4-FFF2-40B4-BE49-F238E27FC236}">
              <a16:creationId xmlns:a16="http://schemas.microsoft.com/office/drawing/2014/main" xmlns="" id="{65A68ACC-8B3F-4B9F-A26C-41BC5578FAB2}"/>
            </a:ext>
          </a:extLst>
        </xdr:cNvPr>
        <xdr:cNvPicPr>
          <a:picLocks noChangeAspect="1"/>
        </xdr:cNvPicPr>
      </xdr:nvPicPr>
      <xdr:blipFill>
        <a:blip xmlns:r="http://schemas.openxmlformats.org/officeDocument/2006/relationships" r:embed="rId3" cstate="print"/>
        <a:stretch>
          <a:fillRect/>
        </a:stretch>
      </xdr:blipFill>
      <xdr:spPr>
        <a:xfrm>
          <a:off x="7994650" y="7924800"/>
          <a:ext cx="779826" cy="923924"/>
        </a:xfrm>
        <a:prstGeom prst="rect">
          <a:avLst/>
        </a:prstGeom>
      </xdr:spPr>
    </xdr:pic>
    <xdr:clientData/>
  </xdr:oneCellAnchor>
  <xdr:oneCellAnchor>
    <xdr:from>
      <xdr:col>7</xdr:col>
      <xdr:colOff>9525</xdr:colOff>
      <xdr:row>30</xdr:row>
      <xdr:rowOff>0</xdr:rowOff>
    </xdr:from>
    <xdr:ext cx="774277" cy="942975"/>
    <xdr:pic>
      <xdr:nvPicPr>
        <xdr:cNvPr id="130" name="70 Imagen" hidden="1">
          <a:extLst>
            <a:ext uri="{FF2B5EF4-FFF2-40B4-BE49-F238E27FC236}">
              <a16:creationId xmlns:a16="http://schemas.microsoft.com/office/drawing/2014/main" xmlns="" id="{1278C58B-7F07-4316-9A94-958B786BF142}"/>
            </a:ext>
          </a:extLst>
        </xdr:cNvPr>
        <xdr:cNvPicPr>
          <a:picLocks noChangeAspect="1"/>
        </xdr:cNvPicPr>
      </xdr:nvPicPr>
      <xdr:blipFill>
        <a:blip xmlns:r="http://schemas.openxmlformats.org/officeDocument/2006/relationships" r:embed="rId2" cstate="print"/>
        <a:stretch>
          <a:fillRect/>
        </a:stretch>
      </xdr:blipFill>
      <xdr:spPr>
        <a:xfrm>
          <a:off x="7985125" y="8153400"/>
          <a:ext cx="774277" cy="942975"/>
        </a:xfrm>
        <a:prstGeom prst="rect">
          <a:avLst/>
        </a:prstGeom>
      </xdr:spPr>
    </xdr:pic>
    <xdr:clientData/>
  </xdr:oneCellAnchor>
  <xdr:oneCellAnchor>
    <xdr:from>
      <xdr:col>7</xdr:col>
      <xdr:colOff>76200</xdr:colOff>
      <xdr:row>30</xdr:row>
      <xdr:rowOff>161925</xdr:rowOff>
    </xdr:from>
    <xdr:ext cx="778572" cy="752475"/>
    <xdr:pic>
      <xdr:nvPicPr>
        <xdr:cNvPr id="131" name="81 Imagen" hidden="1">
          <a:extLst>
            <a:ext uri="{FF2B5EF4-FFF2-40B4-BE49-F238E27FC236}">
              <a16:creationId xmlns:a16="http://schemas.microsoft.com/office/drawing/2014/main" xmlns="" id="{BC66FDE2-EF45-4B55-9B65-0CAAE82AFDF7}"/>
            </a:ext>
          </a:extLst>
        </xdr:cNvPr>
        <xdr:cNvPicPr>
          <a:picLocks noChangeAspect="1"/>
        </xdr:cNvPicPr>
      </xdr:nvPicPr>
      <xdr:blipFill>
        <a:blip xmlns:r="http://schemas.openxmlformats.org/officeDocument/2006/relationships" r:embed="rId4" cstate="print"/>
        <a:stretch>
          <a:fillRect/>
        </a:stretch>
      </xdr:blipFill>
      <xdr:spPr>
        <a:xfrm>
          <a:off x="8051800" y="8315325"/>
          <a:ext cx="778572" cy="752475"/>
        </a:xfrm>
        <a:prstGeom prst="rect">
          <a:avLst/>
        </a:prstGeom>
      </xdr:spPr>
    </xdr:pic>
    <xdr:clientData/>
  </xdr:oneCellAnchor>
  <xdr:oneCellAnchor>
    <xdr:from>
      <xdr:col>7</xdr:col>
      <xdr:colOff>76200</xdr:colOff>
      <xdr:row>31</xdr:row>
      <xdr:rowOff>0</xdr:rowOff>
    </xdr:from>
    <xdr:ext cx="778572" cy="752475"/>
    <xdr:pic>
      <xdr:nvPicPr>
        <xdr:cNvPr id="132" name="99 Imagen" hidden="1">
          <a:extLst>
            <a:ext uri="{FF2B5EF4-FFF2-40B4-BE49-F238E27FC236}">
              <a16:creationId xmlns:a16="http://schemas.microsoft.com/office/drawing/2014/main" xmlns="" id="{DD8B0F20-920E-4FD6-A135-5BCD45D0A0F9}"/>
            </a:ext>
          </a:extLst>
        </xdr:cNvPr>
        <xdr:cNvPicPr>
          <a:picLocks noChangeAspect="1"/>
        </xdr:cNvPicPr>
      </xdr:nvPicPr>
      <xdr:blipFill>
        <a:blip xmlns:r="http://schemas.openxmlformats.org/officeDocument/2006/relationships" r:embed="rId4" cstate="print"/>
        <a:stretch>
          <a:fillRect/>
        </a:stretch>
      </xdr:blipFill>
      <xdr:spPr>
        <a:xfrm>
          <a:off x="8051800" y="8382000"/>
          <a:ext cx="778572" cy="752475"/>
        </a:xfrm>
        <a:prstGeom prst="rect">
          <a:avLst/>
        </a:prstGeom>
      </xdr:spPr>
    </xdr:pic>
    <xdr:clientData/>
  </xdr:oneCellAnchor>
  <xdr:twoCellAnchor editAs="oneCell">
    <xdr:from>
      <xdr:col>1</xdr:col>
      <xdr:colOff>546100</xdr:colOff>
      <xdr:row>30</xdr:row>
      <xdr:rowOff>38100</xdr:rowOff>
    </xdr:from>
    <xdr:to>
      <xdr:col>2</xdr:col>
      <xdr:colOff>479143</xdr:colOff>
      <xdr:row>32</xdr:row>
      <xdr:rowOff>199743</xdr:rowOff>
    </xdr:to>
    <xdr:pic>
      <xdr:nvPicPr>
        <xdr:cNvPr id="2" name="Imagen 1">
          <a:extLst>
            <a:ext uri="{FF2B5EF4-FFF2-40B4-BE49-F238E27FC236}">
              <a16:creationId xmlns:a16="http://schemas.microsoft.com/office/drawing/2014/main" xmlns="" id="{341BF8F6-8009-46D4-8342-C9F30E5495C1}"/>
            </a:ext>
          </a:extLst>
        </xdr:cNvPr>
        <xdr:cNvPicPr>
          <a:picLocks noChangeAspect="1"/>
        </xdr:cNvPicPr>
      </xdr:nvPicPr>
      <xdr:blipFill>
        <a:blip xmlns:r="http://schemas.openxmlformats.org/officeDocument/2006/relationships" r:embed="rId14" cstate="print"/>
        <a:stretch>
          <a:fillRect/>
        </a:stretch>
      </xdr:blipFill>
      <xdr:spPr>
        <a:xfrm>
          <a:off x="1231900" y="8191500"/>
          <a:ext cx="618843" cy="618843"/>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2</xdr:col>
      <xdr:colOff>28575</xdr:colOff>
      <xdr:row>6</xdr:row>
      <xdr:rowOff>9525</xdr:rowOff>
    </xdr:from>
    <xdr:ext cx="776506" cy="1057275"/>
    <xdr:pic>
      <xdr:nvPicPr>
        <xdr:cNvPr id="3" name="2 Imagen" hidden="1">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2</xdr:col>
      <xdr:colOff>9525</xdr:colOff>
      <xdr:row>5</xdr:row>
      <xdr:rowOff>0</xdr:rowOff>
    </xdr:from>
    <xdr:ext cx="774277" cy="942975"/>
    <xdr:pic>
      <xdr:nvPicPr>
        <xdr:cNvPr id="4" name="3 Imagen" hidden="1">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7</xdr:col>
      <xdr:colOff>19050</xdr:colOff>
      <xdr:row>6</xdr:row>
      <xdr:rowOff>1</xdr:rowOff>
    </xdr:from>
    <xdr:ext cx="779826" cy="923924"/>
    <xdr:pic>
      <xdr:nvPicPr>
        <xdr:cNvPr id="5" name="4 Imagen" hidden="1">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2</xdr:col>
      <xdr:colOff>76200</xdr:colOff>
      <xdr:row>5</xdr:row>
      <xdr:rowOff>161925</xdr:rowOff>
    </xdr:from>
    <xdr:ext cx="778572" cy="752475"/>
    <xdr:pic>
      <xdr:nvPicPr>
        <xdr:cNvPr id="6" name="5 Imagen" hidden="1">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4</xdr:col>
      <xdr:colOff>142876</xdr:colOff>
      <xdr:row>5</xdr:row>
      <xdr:rowOff>171449</xdr:rowOff>
    </xdr:from>
    <xdr:ext cx="877302" cy="714375"/>
    <xdr:pic>
      <xdr:nvPicPr>
        <xdr:cNvPr id="7" name="6 Imagen" hidden="1">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2</xdr:col>
      <xdr:colOff>238125</xdr:colOff>
      <xdr:row>5</xdr:row>
      <xdr:rowOff>0</xdr:rowOff>
    </xdr:from>
    <xdr:ext cx="805905" cy="752475"/>
    <xdr:pic>
      <xdr:nvPicPr>
        <xdr:cNvPr id="8" name="7 Imagen" hidden="1">
          <a:extLst>
            <a:ext uri="{FF2B5EF4-FFF2-40B4-BE49-F238E27FC236}">
              <a16:creationId xmlns:a16="http://schemas.microsoft.com/office/drawing/2014/main" xmlns="" id="{00000000-0008-0000-2F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6</xdr:row>
      <xdr:rowOff>9525</xdr:rowOff>
    </xdr:from>
    <xdr:ext cx="767886" cy="666750"/>
    <xdr:pic>
      <xdr:nvPicPr>
        <xdr:cNvPr id="9" name="8 Imagen" hidden="1">
          <a:extLst>
            <a:ext uri="{FF2B5EF4-FFF2-40B4-BE49-F238E27FC236}">
              <a16:creationId xmlns:a16="http://schemas.microsoft.com/office/drawing/2014/main" xmlns="" id="{00000000-0008-0000-2F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7</xdr:col>
      <xdr:colOff>28575</xdr:colOff>
      <xdr:row>6</xdr:row>
      <xdr:rowOff>9525</xdr:rowOff>
    </xdr:from>
    <xdr:ext cx="776506" cy="1057275"/>
    <xdr:pic>
      <xdr:nvPicPr>
        <xdr:cNvPr id="10" name="9 Imagen" hidden="1">
          <a:extLst>
            <a:ext uri="{FF2B5EF4-FFF2-40B4-BE49-F238E27FC236}">
              <a16:creationId xmlns:a16="http://schemas.microsoft.com/office/drawing/2014/main" xmlns="" id="{00000000-0008-0000-2F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7</xdr:col>
      <xdr:colOff>9525</xdr:colOff>
      <xdr:row>5</xdr:row>
      <xdr:rowOff>0</xdr:rowOff>
    </xdr:from>
    <xdr:ext cx="774277" cy="942975"/>
    <xdr:pic>
      <xdr:nvPicPr>
        <xdr:cNvPr id="11" name="10 Imagen" hidden="1">
          <a:extLst>
            <a:ext uri="{FF2B5EF4-FFF2-40B4-BE49-F238E27FC236}">
              <a16:creationId xmlns:a16="http://schemas.microsoft.com/office/drawing/2014/main" xmlns="" id="{00000000-0008-0000-2F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8</xdr:col>
      <xdr:colOff>238125</xdr:colOff>
      <xdr:row>5</xdr:row>
      <xdr:rowOff>0</xdr:rowOff>
    </xdr:from>
    <xdr:ext cx="805905" cy="752475"/>
    <xdr:pic>
      <xdr:nvPicPr>
        <xdr:cNvPr id="12" name="11 Imagen" hidden="1">
          <a:extLst>
            <a:ext uri="{FF2B5EF4-FFF2-40B4-BE49-F238E27FC236}">
              <a16:creationId xmlns:a16="http://schemas.microsoft.com/office/drawing/2014/main" xmlns="" id="{00000000-0008-0000-2F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2</xdr:col>
      <xdr:colOff>76200</xdr:colOff>
      <xdr:row>6</xdr:row>
      <xdr:rowOff>0</xdr:rowOff>
    </xdr:from>
    <xdr:ext cx="778572" cy="752475"/>
    <xdr:pic>
      <xdr:nvPicPr>
        <xdr:cNvPr id="13" name="12 Imagen" hidden="1">
          <a:extLst>
            <a:ext uri="{FF2B5EF4-FFF2-40B4-BE49-F238E27FC236}">
              <a16:creationId xmlns:a16="http://schemas.microsoft.com/office/drawing/2014/main" xmlns="" id="{00000000-0008-0000-2F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2</xdr:col>
      <xdr:colOff>238125</xdr:colOff>
      <xdr:row>6</xdr:row>
      <xdr:rowOff>0</xdr:rowOff>
    </xdr:from>
    <xdr:ext cx="805905" cy="752475"/>
    <xdr:pic>
      <xdr:nvPicPr>
        <xdr:cNvPr id="14" name="13 Imagen" hidden="1">
          <a:extLst>
            <a:ext uri="{FF2B5EF4-FFF2-40B4-BE49-F238E27FC236}">
              <a16:creationId xmlns:a16="http://schemas.microsoft.com/office/drawing/2014/main" xmlns="" id="{00000000-0008-0000-2F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8</xdr:col>
      <xdr:colOff>238125</xdr:colOff>
      <xdr:row>6</xdr:row>
      <xdr:rowOff>0</xdr:rowOff>
    </xdr:from>
    <xdr:ext cx="805905" cy="752475"/>
    <xdr:pic>
      <xdr:nvPicPr>
        <xdr:cNvPr id="15" name="14 Imagen" hidden="1">
          <a:extLst>
            <a:ext uri="{FF2B5EF4-FFF2-40B4-BE49-F238E27FC236}">
              <a16:creationId xmlns:a16="http://schemas.microsoft.com/office/drawing/2014/main" xmlns="" id="{00000000-0008-0000-2F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2</xdr:col>
      <xdr:colOff>238125</xdr:colOff>
      <xdr:row>6</xdr:row>
      <xdr:rowOff>0</xdr:rowOff>
    </xdr:from>
    <xdr:ext cx="805905" cy="752475"/>
    <xdr:pic>
      <xdr:nvPicPr>
        <xdr:cNvPr id="16" name="15 Imagen" hidden="1">
          <a:extLst>
            <a:ext uri="{FF2B5EF4-FFF2-40B4-BE49-F238E27FC236}">
              <a16:creationId xmlns:a16="http://schemas.microsoft.com/office/drawing/2014/main" xmlns="" id="{00000000-0008-0000-2F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8</xdr:col>
      <xdr:colOff>76200</xdr:colOff>
      <xdr:row>6</xdr:row>
      <xdr:rowOff>0</xdr:rowOff>
    </xdr:from>
    <xdr:ext cx="778572" cy="752475"/>
    <xdr:pic>
      <xdr:nvPicPr>
        <xdr:cNvPr id="17" name="16 Imagen" hidden="1">
          <a:extLst>
            <a:ext uri="{FF2B5EF4-FFF2-40B4-BE49-F238E27FC236}">
              <a16:creationId xmlns:a16="http://schemas.microsoft.com/office/drawing/2014/main" xmlns="" id="{00000000-0008-0000-2F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8</xdr:col>
      <xdr:colOff>238125</xdr:colOff>
      <xdr:row>6</xdr:row>
      <xdr:rowOff>0</xdr:rowOff>
    </xdr:from>
    <xdr:ext cx="805905" cy="752475"/>
    <xdr:pic>
      <xdr:nvPicPr>
        <xdr:cNvPr id="18" name="17 Imagen" hidden="1">
          <a:extLst>
            <a:ext uri="{FF2B5EF4-FFF2-40B4-BE49-F238E27FC236}">
              <a16:creationId xmlns:a16="http://schemas.microsoft.com/office/drawing/2014/main" xmlns="" id="{00000000-0008-0000-2F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8</xdr:col>
      <xdr:colOff>238125</xdr:colOff>
      <xdr:row>6</xdr:row>
      <xdr:rowOff>0</xdr:rowOff>
    </xdr:from>
    <xdr:ext cx="805905" cy="752475"/>
    <xdr:pic>
      <xdr:nvPicPr>
        <xdr:cNvPr id="19" name="18 Imagen" hidden="1">
          <a:extLst>
            <a:ext uri="{FF2B5EF4-FFF2-40B4-BE49-F238E27FC236}">
              <a16:creationId xmlns:a16="http://schemas.microsoft.com/office/drawing/2014/main" xmlns="" id="{00000000-0008-0000-2F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4</xdr:col>
      <xdr:colOff>0</xdr:colOff>
      <xdr:row>6</xdr:row>
      <xdr:rowOff>9525</xdr:rowOff>
    </xdr:from>
    <xdr:ext cx="776506" cy="1057275"/>
    <xdr:pic>
      <xdr:nvPicPr>
        <xdr:cNvPr id="20" name="19 Imagen" hidden="1">
          <a:extLst>
            <a:ext uri="{FF2B5EF4-FFF2-40B4-BE49-F238E27FC236}">
              <a16:creationId xmlns:a16="http://schemas.microsoft.com/office/drawing/2014/main" xmlns="" id="{00000000-0008-0000-2F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4</xdr:col>
      <xdr:colOff>9525</xdr:colOff>
      <xdr:row>4</xdr:row>
      <xdr:rowOff>0</xdr:rowOff>
    </xdr:from>
    <xdr:ext cx="774277" cy="942975"/>
    <xdr:pic>
      <xdr:nvPicPr>
        <xdr:cNvPr id="21" name="20 Imagen" hidden="1">
          <a:extLst>
            <a:ext uri="{FF2B5EF4-FFF2-40B4-BE49-F238E27FC236}">
              <a16:creationId xmlns:a16="http://schemas.microsoft.com/office/drawing/2014/main" xmlns="" id="{00000000-0008-0000-2F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5</xdr:col>
      <xdr:colOff>0</xdr:colOff>
      <xdr:row>4</xdr:row>
      <xdr:rowOff>0</xdr:rowOff>
    </xdr:from>
    <xdr:ext cx="779826" cy="923924"/>
    <xdr:pic>
      <xdr:nvPicPr>
        <xdr:cNvPr id="22" name="21 Imagen" hidden="1">
          <a:extLst>
            <a:ext uri="{FF2B5EF4-FFF2-40B4-BE49-F238E27FC236}">
              <a16:creationId xmlns:a16="http://schemas.microsoft.com/office/drawing/2014/main" xmlns="" id="{00000000-0008-0000-2F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2</xdr:col>
      <xdr:colOff>76200</xdr:colOff>
      <xdr:row>9</xdr:row>
      <xdr:rowOff>0</xdr:rowOff>
    </xdr:from>
    <xdr:ext cx="778572" cy="752475"/>
    <xdr:pic>
      <xdr:nvPicPr>
        <xdr:cNvPr id="23" name="22 Imagen" hidden="1">
          <a:extLst>
            <a:ext uri="{FF2B5EF4-FFF2-40B4-BE49-F238E27FC236}">
              <a16:creationId xmlns:a16="http://schemas.microsoft.com/office/drawing/2014/main" xmlns="" id="{00000000-0008-0000-2F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4</xdr:col>
      <xdr:colOff>0</xdr:colOff>
      <xdr:row>9</xdr:row>
      <xdr:rowOff>0</xdr:rowOff>
    </xdr:from>
    <xdr:ext cx="877302" cy="714375"/>
    <xdr:pic>
      <xdr:nvPicPr>
        <xdr:cNvPr id="24" name="23 Imagen" hidden="1">
          <a:extLst>
            <a:ext uri="{FF2B5EF4-FFF2-40B4-BE49-F238E27FC236}">
              <a16:creationId xmlns:a16="http://schemas.microsoft.com/office/drawing/2014/main" xmlns="" id="{00000000-0008-0000-2F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4</xdr:col>
      <xdr:colOff>238125</xdr:colOff>
      <xdr:row>4</xdr:row>
      <xdr:rowOff>0</xdr:rowOff>
    </xdr:from>
    <xdr:ext cx="805905" cy="752475"/>
    <xdr:pic>
      <xdr:nvPicPr>
        <xdr:cNvPr id="25" name="24 Imagen" hidden="1">
          <a:extLst>
            <a:ext uri="{FF2B5EF4-FFF2-40B4-BE49-F238E27FC236}">
              <a16:creationId xmlns:a16="http://schemas.microsoft.com/office/drawing/2014/main" xmlns="" id="{00000000-0008-0000-2F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4</xdr:col>
      <xdr:colOff>0</xdr:colOff>
      <xdr:row>4</xdr:row>
      <xdr:rowOff>9525</xdr:rowOff>
    </xdr:from>
    <xdr:ext cx="767886" cy="666750"/>
    <xdr:pic>
      <xdr:nvPicPr>
        <xdr:cNvPr id="26" name="25 Imagen" hidden="1">
          <a:extLst>
            <a:ext uri="{FF2B5EF4-FFF2-40B4-BE49-F238E27FC236}">
              <a16:creationId xmlns:a16="http://schemas.microsoft.com/office/drawing/2014/main" xmlns="" id="{00000000-0008-0000-2F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4</xdr:col>
      <xdr:colOff>9525</xdr:colOff>
      <xdr:row>7</xdr:row>
      <xdr:rowOff>0</xdr:rowOff>
    </xdr:from>
    <xdr:ext cx="774277" cy="942975"/>
    <xdr:pic>
      <xdr:nvPicPr>
        <xdr:cNvPr id="27" name="26 Imagen" hidden="1">
          <a:extLst>
            <a:ext uri="{FF2B5EF4-FFF2-40B4-BE49-F238E27FC236}">
              <a16:creationId xmlns:a16="http://schemas.microsoft.com/office/drawing/2014/main" xmlns="" id="{00000000-0008-0000-2F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5</xdr:col>
      <xdr:colOff>0</xdr:colOff>
      <xdr:row>2</xdr:row>
      <xdr:rowOff>0</xdr:rowOff>
    </xdr:from>
    <xdr:ext cx="779826" cy="923924"/>
    <xdr:pic>
      <xdr:nvPicPr>
        <xdr:cNvPr id="28" name="27 Imagen" hidden="1">
          <a:extLst>
            <a:ext uri="{FF2B5EF4-FFF2-40B4-BE49-F238E27FC236}">
              <a16:creationId xmlns:a16="http://schemas.microsoft.com/office/drawing/2014/main" xmlns="" id="{00000000-0008-0000-2F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2</xdr:col>
      <xdr:colOff>76200</xdr:colOff>
      <xdr:row>4</xdr:row>
      <xdr:rowOff>161925</xdr:rowOff>
    </xdr:from>
    <xdr:ext cx="778572" cy="752475"/>
    <xdr:pic>
      <xdr:nvPicPr>
        <xdr:cNvPr id="29" name="28 Imagen" hidden="1">
          <a:extLst>
            <a:ext uri="{FF2B5EF4-FFF2-40B4-BE49-F238E27FC236}">
              <a16:creationId xmlns:a16="http://schemas.microsoft.com/office/drawing/2014/main" xmlns="" id="{00000000-0008-0000-2F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4</xdr:col>
      <xdr:colOff>0</xdr:colOff>
      <xdr:row>4</xdr:row>
      <xdr:rowOff>171449</xdr:rowOff>
    </xdr:from>
    <xdr:ext cx="877302" cy="714375"/>
    <xdr:pic>
      <xdr:nvPicPr>
        <xdr:cNvPr id="30" name="29 Imagen" hidden="1">
          <a:extLst>
            <a:ext uri="{FF2B5EF4-FFF2-40B4-BE49-F238E27FC236}">
              <a16:creationId xmlns:a16="http://schemas.microsoft.com/office/drawing/2014/main" xmlns="" id="{00000000-0008-0000-2F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4</xdr:col>
      <xdr:colOff>238125</xdr:colOff>
      <xdr:row>4</xdr:row>
      <xdr:rowOff>0</xdr:rowOff>
    </xdr:from>
    <xdr:ext cx="805905" cy="752475"/>
    <xdr:pic>
      <xdr:nvPicPr>
        <xdr:cNvPr id="31" name="30 Imagen" hidden="1">
          <a:extLst>
            <a:ext uri="{FF2B5EF4-FFF2-40B4-BE49-F238E27FC236}">
              <a16:creationId xmlns:a16="http://schemas.microsoft.com/office/drawing/2014/main" xmlns="" id="{00000000-0008-0000-2F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4</xdr:col>
      <xdr:colOff>0</xdr:colOff>
      <xdr:row>7</xdr:row>
      <xdr:rowOff>9525</xdr:rowOff>
    </xdr:from>
    <xdr:ext cx="767886" cy="666750"/>
    <xdr:pic>
      <xdr:nvPicPr>
        <xdr:cNvPr id="32" name="31 Imagen" hidden="1">
          <a:extLst>
            <a:ext uri="{FF2B5EF4-FFF2-40B4-BE49-F238E27FC236}">
              <a16:creationId xmlns:a16="http://schemas.microsoft.com/office/drawing/2014/main" xmlns="" id="{00000000-0008-0000-2F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2</xdr:col>
      <xdr:colOff>9525</xdr:colOff>
      <xdr:row>5</xdr:row>
      <xdr:rowOff>0</xdr:rowOff>
    </xdr:from>
    <xdr:ext cx="774277" cy="942975"/>
    <xdr:pic>
      <xdr:nvPicPr>
        <xdr:cNvPr id="33" name="32 Imagen" hidden="1">
          <a:extLst>
            <a:ext uri="{FF2B5EF4-FFF2-40B4-BE49-F238E27FC236}">
              <a16:creationId xmlns:a16="http://schemas.microsoft.com/office/drawing/2014/main" xmlns="" id="{00000000-0008-0000-2F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2</xdr:col>
      <xdr:colOff>238125</xdr:colOff>
      <xdr:row>5</xdr:row>
      <xdr:rowOff>0</xdr:rowOff>
    </xdr:from>
    <xdr:ext cx="805905" cy="752475"/>
    <xdr:pic>
      <xdr:nvPicPr>
        <xdr:cNvPr id="34" name="33 Imagen" hidden="1">
          <a:extLst>
            <a:ext uri="{FF2B5EF4-FFF2-40B4-BE49-F238E27FC236}">
              <a16:creationId xmlns:a16="http://schemas.microsoft.com/office/drawing/2014/main" xmlns="" id="{00000000-0008-0000-2F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8</xdr:row>
      <xdr:rowOff>0</xdr:rowOff>
    </xdr:from>
    <xdr:ext cx="774277" cy="942975"/>
    <xdr:pic>
      <xdr:nvPicPr>
        <xdr:cNvPr id="35" name="34 Imagen" hidden="1">
          <a:extLst>
            <a:ext uri="{FF2B5EF4-FFF2-40B4-BE49-F238E27FC236}">
              <a16:creationId xmlns:a16="http://schemas.microsoft.com/office/drawing/2014/main" xmlns="" id="{00000000-0008-0000-2F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36" name="35 Imagen" hidden="1">
          <a:extLst>
            <a:ext uri="{FF2B5EF4-FFF2-40B4-BE49-F238E27FC236}">
              <a16:creationId xmlns:a16="http://schemas.microsoft.com/office/drawing/2014/main" xmlns="" id="{00000000-0008-0000-2F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238125</xdr:colOff>
      <xdr:row>5</xdr:row>
      <xdr:rowOff>0</xdr:rowOff>
    </xdr:from>
    <xdr:ext cx="805905" cy="752475"/>
    <xdr:pic>
      <xdr:nvPicPr>
        <xdr:cNvPr id="37" name="36 Imagen" hidden="1">
          <a:extLst>
            <a:ext uri="{FF2B5EF4-FFF2-40B4-BE49-F238E27FC236}">
              <a16:creationId xmlns:a16="http://schemas.microsoft.com/office/drawing/2014/main" xmlns="" id="{00000000-0008-0000-2F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7</xdr:row>
      <xdr:rowOff>161925</xdr:rowOff>
    </xdr:from>
    <xdr:ext cx="778572" cy="752475"/>
    <xdr:pic>
      <xdr:nvPicPr>
        <xdr:cNvPr id="38" name="37 Imagen" hidden="1">
          <a:extLst>
            <a:ext uri="{FF2B5EF4-FFF2-40B4-BE49-F238E27FC236}">
              <a16:creationId xmlns:a16="http://schemas.microsoft.com/office/drawing/2014/main" xmlns="" id="{00000000-0008-0000-2F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5</xdr:col>
      <xdr:colOff>0</xdr:colOff>
      <xdr:row>8</xdr:row>
      <xdr:rowOff>0</xdr:rowOff>
    </xdr:from>
    <xdr:ext cx="774277" cy="942975"/>
    <xdr:pic>
      <xdr:nvPicPr>
        <xdr:cNvPr id="39" name="38 Imagen" hidden="1">
          <a:extLst>
            <a:ext uri="{FF2B5EF4-FFF2-40B4-BE49-F238E27FC236}">
              <a16:creationId xmlns:a16="http://schemas.microsoft.com/office/drawing/2014/main" xmlns="" id="{00000000-0008-0000-2F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40" name="39 Imagen" hidden="1">
          <a:extLst>
            <a:ext uri="{FF2B5EF4-FFF2-40B4-BE49-F238E27FC236}">
              <a16:creationId xmlns:a16="http://schemas.microsoft.com/office/drawing/2014/main" xmlns="" id="{00000000-0008-0000-2F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8</xdr:row>
      <xdr:rowOff>0</xdr:rowOff>
    </xdr:from>
    <xdr:ext cx="805905" cy="752475"/>
    <xdr:pic>
      <xdr:nvPicPr>
        <xdr:cNvPr id="41" name="40 Imagen" hidden="1">
          <a:extLst>
            <a:ext uri="{FF2B5EF4-FFF2-40B4-BE49-F238E27FC236}">
              <a16:creationId xmlns:a16="http://schemas.microsoft.com/office/drawing/2014/main" xmlns="" id="{00000000-0008-0000-2F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9525</xdr:colOff>
      <xdr:row>5</xdr:row>
      <xdr:rowOff>0</xdr:rowOff>
    </xdr:from>
    <xdr:ext cx="774277" cy="942975"/>
    <xdr:pic>
      <xdr:nvPicPr>
        <xdr:cNvPr id="42" name="41 Imagen" hidden="1">
          <a:extLst>
            <a:ext uri="{FF2B5EF4-FFF2-40B4-BE49-F238E27FC236}">
              <a16:creationId xmlns:a16="http://schemas.microsoft.com/office/drawing/2014/main" xmlns="" id="{00000000-0008-0000-2F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2</xdr:col>
      <xdr:colOff>238125</xdr:colOff>
      <xdr:row>5</xdr:row>
      <xdr:rowOff>0</xdr:rowOff>
    </xdr:from>
    <xdr:ext cx="805905" cy="752475"/>
    <xdr:pic>
      <xdr:nvPicPr>
        <xdr:cNvPr id="43" name="42 Imagen" hidden="1">
          <a:extLst>
            <a:ext uri="{FF2B5EF4-FFF2-40B4-BE49-F238E27FC236}">
              <a16:creationId xmlns:a16="http://schemas.microsoft.com/office/drawing/2014/main" xmlns="" id="{00000000-0008-0000-2F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8</xdr:row>
      <xdr:rowOff>0</xdr:rowOff>
    </xdr:from>
    <xdr:ext cx="774277" cy="942975"/>
    <xdr:pic>
      <xdr:nvPicPr>
        <xdr:cNvPr id="44" name="43 Imagen" hidden="1">
          <a:extLst>
            <a:ext uri="{FF2B5EF4-FFF2-40B4-BE49-F238E27FC236}">
              <a16:creationId xmlns:a16="http://schemas.microsoft.com/office/drawing/2014/main" xmlns="" id="{00000000-0008-0000-2F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45" name="44 Imagen" hidden="1">
          <a:extLst>
            <a:ext uri="{FF2B5EF4-FFF2-40B4-BE49-F238E27FC236}">
              <a16:creationId xmlns:a16="http://schemas.microsoft.com/office/drawing/2014/main" xmlns="" id="{00000000-0008-0000-2F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9</xdr:row>
      <xdr:rowOff>0</xdr:rowOff>
    </xdr:from>
    <xdr:ext cx="779826" cy="923924"/>
    <xdr:pic>
      <xdr:nvPicPr>
        <xdr:cNvPr id="46" name="45 Imagen" hidden="1">
          <a:extLst>
            <a:ext uri="{FF2B5EF4-FFF2-40B4-BE49-F238E27FC236}">
              <a16:creationId xmlns:a16="http://schemas.microsoft.com/office/drawing/2014/main" xmlns="" id="{00000000-0008-0000-2F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4</xdr:col>
      <xdr:colOff>238125</xdr:colOff>
      <xdr:row>6</xdr:row>
      <xdr:rowOff>0</xdr:rowOff>
    </xdr:from>
    <xdr:ext cx="805905" cy="752475"/>
    <xdr:pic>
      <xdr:nvPicPr>
        <xdr:cNvPr id="47" name="46 Imagen" hidden="1">
          <a:extLst>
            <a:ext uri="{FF2B5EF4-FFF2-40B4-BE49-F238E27FC236}">
              <a16:creationId xmlns:a16="http://schemas.microsoft.com/office/drawing/2014/main" xmlns="" id="{00000000-0008-0000-2F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4</xdr:col>
      <xdr:colOff>0</xdr:colOff>
      <xdr:row>6</xdr:row>
      <xdr:rowOff>9525</xdr:rowOff>
    </xdr:from>
    <xdr:ext cx="767886" cy="666750"/>
    <xdr:pic>
      <xdr:nvPicPr>
        <xdr:cNvPr id="48" name="47 Imagen" hidden="1">
          <a:extLst>
            <a:ext uri="{FF2B5EF4-FFF2-40B4-BE49-F238E27FC236}">
              <a16:creationId xmlns:a16="http://schemas.microsoft.com/office/drawing/2014/main" xmlns="" id="{00000000-0008-0000-2F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2</xdr:col>
      <xdr:colOff>76200</xdr:colOff>
      <xdr:row>9</xdr:row>
      <xdr:rowOff>0</xdr:rowOff>
    </xdr:from>
    <xdr:ext cx="778572" cy="752475"/>
    <xdr:pic>
      <xdr:nvPicPr>
        <xdr:cNvPr id="49" name="48 Imagen" hidden="1">
          <a:extLst>
            <a:ext uri="{FF2B5EF4-FFF2-40B4-BE49-F238E27FC236}">
              <a16:creationId xmlns:a16="http://schemas.microsoft.com/office/drawing/2014/main" xmlns="" id="{00000000-0008-0000-2F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4</xdr:col>
      <xdr:colOff>0</xdr:colOff>
      <xdr:row>9</xdr:row>
      <xdr:rowOff>0</xdr:rowOff>
    </xdr:from>
    <xdr:ext cx="877302" cy="714375"/>
    <xdr:pic>
      <xdr:nvPicPr>
        <xdr:cNvPr id="50" name="49 Imagen" hidden="1">
          <a:extLst>
            <a:ext uri="{FF2B5EF4-FFF2-40B4-BE49-F238E27FC236}">
              <a16:creationId xmlns:a16="http://schemas.microsoft.com/office/drawing/2014/main" xmlns="" id="{00000000-0008-0000-2F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2</xdr:col>
      <xdr:colOff>9525</xdr:colOff>
      <xdr:row>9</xdr:row>
      <xdr:rowOff>0</xdr:rowOff>
    </xdr:from>
    <xdr:ext cx="774277" cy="942975"/>
    <xdr:pic>
      <xdr:nvPicPr>
        <xdr:cNvPr id="51" name="50 Imagen" hidden="1">
          <a:extLst>
            <a:ext uri="{FF2B5EF4-FFF2-40B4-BE49-F238E27FC236}">
              <a16:creationId xmlns:a16="http://schemas.microsoft.com/office/drawing/2014/main" xmlns="" id="{00000000-0008-0000-2F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2</xdr:col>
      <xdr:colOff>238125</xdr:colOff>
      <xdr:row>9</xdr:row>
      <xdr:rowOff>0</xdr:rowOff>
    </xdr:from>
    <xdr:ext cx="805905" cy="752475"/>
    <xdr:pic>
      <xdr:nvPicPr>
        <xdr:cNvPr id="52" name="51 Imagen" hidden="1">
          <a:extLst>
            <a:ext uri="{FF2B5EF4-FFF2-40B4-BE49-F238E27FC236}">
              <a16:creationId xmlns:a16="http://schemas.microsoft.com/office/drawing/2014/main" xmlns="" id="{00000000-0008-0000-2F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8</xdr:row>
      <xdr:rowOff>0</xdr:rowOff>
    </xdr:from>
    <xdr:ext cx="774277" cy="942975"/>
    <xdr:pic>
      <xdr:nvPicPr>
        <xdr:cNvPr id="53" name="52 Imagen" hidden="1">
          <a:extLst>
            <a:ext uri="{FF2B5EF4-FFF2-40B4-BE49-F238E27FC236}">
              <a16:creationId xmlns:a16="http://schemas.microsoft.com/office/drawing/2014/main" xmlns="" id="{00000000-0008-0000-2F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54" name="53 Imagen" hidden="1">
          <a:extLst>
            <a:ext uri="{FF2B5EF4-FFF2-40B4-BE49-F238E27FC236}">
              <a16:creationId xmlns:a16="http://schemas.microsoft.com/office/drawing/2014/main" xmlns="" id="{00000000-0008-0000-2F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238125</xdr:colOff>
      <xdr:row>9</xdr:row>
      <xdr:rowOff>0</xdr:rowOff>
    </xdr:from>
    <xdr:ext cx="805905" cy="752475"/>
    <xdr:pic>
      <xdr:nvPicPr>
        <xdr:cNvPr id="55" name="54 Imagen" hidden="1">
          <a:extLst>
            <a:ext uri="{FF2B5EF4-FFF2-40B4-BE49-F238E27FC236}">
              <a16:creationId xmlns:a16="http://schemas.microsoft.com/office/drawing/2014/main" xmlns="" id="{00000000-0008-0000-2F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8</xdr:row>
      <xdr:rowOff>0</xdr:rowOff>
    </xdr:from>
    <xdr:ext cx="778572" cy="752475"/>
    <xdr:pic>
      <xdr:nvPicPr>
        <xdr:cNvPr id="56" name="55 Imagen" hidden="1">
          <a:extLst>
            <a:ext uri="{FF2B5EF4-FFF2-40B4-BE49-F238E27FC236}">
              <a16:creationId xmlns:a16="http://schemas.microsoft.com/office/drawing/2014/main" xmlns="" id="{00000000-0008-0000-2F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5</xdr:col>
      <xdr:colOff>0</xdr:colOff>
      <xdr:row>8</xdr:row>
      <xdr:rowOff>0</xdr:rowOff>
    </xdr:from>
    <xdr:ext cx="774277" cy="942975"/>
    <xdr:pic>
      <xdr:nvPicPr>
        <xdr:cNvPr id="57" name="56 Imagen" hidden="1">
          <a:extLst>
            <a:ext uri="{FF2B5EF4-FFF2-40B4-BE49-F238E27FC236}">
              <a16:creationId xmlns:a16="http://schemas.microsoft.com/office/drawing/2014/main" xmlns="" id="{00000000-0008-0000-2F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58" name="57 Imagen" hidden="1">
          <a:extLst>
            <a:ext uri="{FF2B5EF4-FFF2-40B4-BE49-F238E27FC236}">
              <a16:creationId xmlns:a16="http://schemas.microsoft.com/office/drawing/2014/main" xmlns="" id="{00000000-0008-0000-2F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0</xdr:colOff>
      <xdr:row>8</xdr:row>
      <xdr:rowOff>0</xdr:rowOff>
    </xdr:from>
    <xdr:ext cx="805905" cy="752475"/>
    <xdr:pic>
      <xdr:nvPicPr>
        <xdr:cNvPr id="59" name="58 Imagen" hidden="1">
          <a:extLst>
            <a:ext uri="{FF2B5EF4-FFF2-40B4-BE49-F238E27FC236}">
              <a16:creationId xmlns:a16="http://schemas.microsoft.com/office/drawing/2014/main" xmlns="" id="{00000000-0008-0000-2F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2</xdr:col>
      <xdr:colOff>9525</xdr:colOff>
      <xdr:row>9</xdr:row>
      <xdr:rowOff>0</xdr:rowOff>
    </xdr:from>
    <xdr:ext cx="774277" cy="942975"/>
    <xdr:pic>
      <xdr:nvPicPr>
        <xdr:cNvPr id="60" name="59 Imagen" hidden="1">
          <a:extLst>
            <a:ext uri="{FF2B5EF4-FFF2-40B4-BE49-F238E27FC236}">
              <a16:creationId xmlns:a16="http://schemas.microsoft.com/office/drawing/2014/main" xmlns="" id="{00000000-0008-0000-2F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2</xdr:col>
      <xdr:colOff>238125</xdr:colOff>
      <xdr:row>9</xdr:row>
      <xdr:rowOff>0</xdr:rowOff>
    </xdr:from>
    <xdr:ext cx="805905" cy="752475"/>
    <xdr:pic>
      <xdr:nvPicPr>
        <xdr:cNvPr id="61" name="60 Imagen" hidden="1">
          <a:extLst>
            <a:ext uri="{FF2B5EF4-FFF2-40B4-BE49-F238E27FC236}">
              <a16:creationId xmlns:a16="http://schemas.microsoft.com/office/drawing/2014/main" xmlns="" id="{00000000-0008-0000-2F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0</xdr:colOff>
      <xdr:row>8</xdr:row>
      <xdr:rowOff>0</xdr:rowOff>
    </xdr:from>
    <xdr:ext cx="774277" cy="942975"/>
    <xdr:pic>
      <xdr:nvPicPr>
        <xdr:cNvPr id="62" name="61 Imagen" hidden="1">
          <a:extLst>
            <a:ext uri="{FF2B5EF4-FFF2-40B4-BE49-F238E27FC236}">
              <a16:creationId xmlns:a16="http://schemas.microsoft.com/office/drawing/2014/main" xmlns="" id="{00000000-0008-0000-2F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0</xdr:colOff>
      <xdr:row>8</xdr:row>
      <xdr:rowOff>0</xdr:rowOff>
    </xdr:from>
    <xdr:ext cx="805905" cy="752475"/>
    <xdr:pic>
      <xdr:nvPicPr>
        <xdr:cNvPr id="63" name="62 Imagen" hidden="1">
          <a:extLst>
            <a:ext uri="{FF2B5EF4-FFF2-40B4-BE49-F238E27FC236}">
              <a16:creationId xmlns:a16="http://schemas.microsoft.com/office/drawing/2014/main" xmlns="" id="{00000000-0008-0000-2F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4</xdr:col>
      <xdr:colOff>0</xdr:colOff>
      <xdr:row>4</xdr:row>
      <xdr:rowOff>9525</xdr:rowOff>
    </xdr:from>
    <xdr:ext cx="776506" cy="1057275"/>
    <xdr:pic>
      <xdr:nvPicPr>
        <xdr:cNvPr id="64" name="63 Imagen" hidden="1">
          <a:extLst>
            <a:ext uri="{FF2B5EF4-FFF2-40B4-BE49-F238E27FC236}">
              <a16:creationId xmlns:a16="http://schemas.microsoft.com/office/drawing/2014/main" xmlns="" id="{00000000-0008-0000-2F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5</xdr:col>
      <xdr:colOff>0</xdr:colOff>
      <xdr:row>2</xdr:row>
      <xdr:rowOff>0</xdr:rowOff>
    </xdr:from>
    <xdr:ext cx="774277" cy="942975"/>
    <xdr:pic>
      <xdr:nvPicPr>
        <xdr:cNvPr id="65" name="64 Imagen" hidden="1">
          <a:extLst>
            <a:ext uri="{FF2B5EF4-FFF2-40B4-BE49-F238E27FC236}">
              <a16:creationId xmlns:a16="http://schemas.microsoft.com/office/drawing/2014/main" xmlns="" id="{00000000-0008-0000-2F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5</xdr:col>
      <xdr:colOff>0</xdr:colOff>
      <xdr:row>2</xdr:row>
      <xdr:rowOff>0</xdr:rowOff>
    </xdr:from>
    <xdr:ext cx="779826" cy="923924"/>
    <xdr:pic>
      <xdr:nvPicPr>
        <xdr:cNvPr id="66" name="65 Imagen" hidden="1">
          <a:extLst>
            <a:ext uri="{FF2B5EF4-FFF2-40B4-BE49-F238E27FC236}">
              <a16:creationId xmlns:a16="http://schemas.microsoft.com/office/drawing/2014/main" xmlns="" id="{00000000-0008-0000-2F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2</xdr:col>
      <xdr:colOff>76200</xdr:colOff>
      <xdr:row>8</xdr:row>
      <xdr:rowOff>0</xdr:rowOff>
    </xdr:from>
    <xdr:ext cx="778572" cy="752475"/>
    <xdr:pic>
      <xdr:nvPicPr>
        <xdr:cNvPr id="67" name="66 Imagen" hidden="1">
          <a:extLst>
            <a:ext uri="{FF2B5EF4-FFF2-40B4-BE49-F238E27FC236}">
              <a16:creationId xmlns:a16="http://schemas.microsoft.com/office/drawing/2014/main" xmlns="" id="{00000000-0008-0000-2F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4</xdr:col>
      <xdr:colOff>0</xdr:colOff>
      <xdr:row>8</xdr:row>
      <xdr:rowOff>0</xdr:rowOff>
    </xdr:from>
    <xdr:ext cx="877302" cy="714375"/>
    <xdr:pic>
      <xdr:nvPicPr>
        <xdr:cNvPr id="68" name="67 Imagen" hidden="1">
          <a:extLst>
            <a:ext uri="{FF2B5EF4-FFF2-40B4-BE49-F238E27FC236}">
              <a16:creationId xmlns:a16="http://schemas.microsoft.com/office/drawing/2014/main" xmlns="" id="{00000000-0008-0000-2F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5</xdr:col>
      <xdr:colOff>0</xdr:colOff>
      <xdr:row>2</xdr:row>
      <xdr:rowOff>0</xdr:rowOff>
    </xdr:from>
    <xdr:ext cx="805905" cy="752475"/>
    <xdr:pic>
      <xdr:nvPicPr>
        <xdr:cNvPr id="69" name="68 Imagen" hidden="1">
          <a:extLst>
            <a:ext uri="{FF2B5EF4-FFF2-40B4-BE49-F238E27FC236}">
              <a16:creationId xmlns:a16="http://schemas.microsoft.com/office/drawing/2014/main" xmlns="" id="{00000000-0008-0000-2F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5</xdr:col>
      <xdr:colOff>0</xdr:colOff>
      <xdr:row>2</xdr:row>
      <xdr:rowOff>9525</xdr:rowOff>
    </xdr:from>
    <xdr:ext cx="767886" cy="666750"/>
    <xdr:pic>
      <xdr:nvPicPr>
        <xdr:cNvPr id="70" name="69 Imagen" hidden="1">
          <a:extLst>
            <a:ext uri="{FF2B5EF4-FFF2-40B4-BE49-F238E27FC236}">
              <a16:creationId xmlns:a16="http://schemas.microsoft.com/office/drawing/2014/main" xmlns="" id="{00000000-0008-0000-2F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4</xdr:col>
      <xdr:colOff>9525</xdr:colOff>
      <xdr:row>5</xdr:row>
      <xdr:rowOff>0</xdr:rowOff>
    </xdr:from>
    <xdr:ext cx="774277" cy="942975"/>
    <xdr:pic>
      <xdr:nvPicPr>
        <xdr:cNvPr id="71" name="70 Imagen" hidden="1">
          <a:extLst>
            <a:ext uri="{FF2B5EF4-FFF2-40B4-BE49-F238E27FC236}">
              <a16:creationId xmlns:a16="http://schemas.microsoft.com/office/drawing/2014/main" xmlns="" id="{00000000-0008-0000-2F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5</xdr:col>
      <xdr:colOff>0</xdr:colOff>
      <xdr:row>1</xdr:row>
      <xdr:rowOff>0</xdr:rowOff>
    </xdr:from>
    <xdr:ext cx="779826" cy="923924"/>
    <xdr:pic>
      <xdr:nvPicPr>
        <xdr:cNvPr id="72" name="71 Imagen" hidden="1">
          <a:extLst>
            <a:ext uri="{FF2B5EF4-FFF2-40B4-BE49-F238E27FC236}">
              <a16:creationId xmlns:a16="http://schemas.microsoft.com/office/drawing/2014/main" xmlns="" id="{00000000-0008-0000-2F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2</xdr:col>
      <xdr:colOff>76200</xdr:colOff>
      <xdr:row>2</xdr:row>
      <xdr:rowOff>161925</xdr:rowOff>
    </xdr:from>
    <xdr:ext cx="778572" cy="752475"/>
    <xdr:pic>
      <xdr:nvPicPr>
        <xdr:cNvPr id="73" name="72 Imagen" hidden="1">
          <a:extLst>
            <a:ext uri="{FF2B5EF4-FFF2-40B4-BE49-F238E27FC236}">
              <a16:creationId xmlns:a16="http://schemas.microsoft.com/office/drawing/2014/main" xmlns="" id="{00000000-0008-0000-2F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4</xdr:col>
      <xdr:colOff>142876</xdr:colOff>
      <xdr:row>2</xdr:row>
      <xdr:rowOff>171449</xdr:rowOff>
    </xdr:from>
    <xdr:ext cx="877302" cy="714375"/>
    <xdr:pic>
      <xdr:nvPicPr>
        <xdr:cNvPr id="74" name="73 Imagen" hidden="1">
          <a:extLst>
            <a:ext uri="{FF2B5EF4-FFF2-40B4-BE49-F238E27FC236}">
              <a16:creationId xmlns:a16="http://schemas.microsoft.com/office/drawing/2014/main" xmlns="" id="{00000000-0008-0000-2F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5</xdr:col>
      <xdr:colOff>0</xdr:colOff>
      <xdr:row>2</xdr:row>
      <xdr:rowOff>0</xdr:rowOff>
    </xdr:from>
    <xdr:ext cx="805905" cy="752475"/>
    <xdr:pic>
      <xdr:nvPicPr>
        <xdr:cNvPr id="75" name="74 Imagen" hidden="1">
          <a:extLst>
            <a:ext uri="{FF2B5EF4-FFF2-40B4-BE49-F238E27FC236}">
              <a16:creationId xmlns:a16="http://schemas.microsoft.com/office/drawing/2014/main" xmlns="" id="{00000000-0008-0000-2F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4</xdr:col>
      <xdr:colOff>0</xdr:colOff>
      <xdr:row>5</xdr:row>
      <xdr:rowOff>9525</xdr:rowOff>
    </xdr:from>
    <xdr:ext cx="767886" cy="666750"/>
    <xdr:pic>
      <xdr:nvPicPr>
        <xdr:cNvPr id="76" name="75 Imagen" hidden="1">
          <a:extLst>
            <a:ext uri="{FF2B5EF4-FFF2-40B4-BE49-F238E27FC236}">
              <a16:creationId xmlns:a16="http://schemas.microsoft.com/office/drawing/2014/main" xmlns="" id="{00000000-0008-0000-2F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2</xdr:col>
      <xdr:colOff>9525</xdr:colOff>
      <xdr:row>3</xdr:row>
      <xdr:rowOff>0</xdr:rowOff>
    </xdr:from>
    <xdr:ext cx="774277" cy="942975"/>
    <xdr:pic>
      <xdr:nvPicPr>
        <xdr:cNvPr id="77" name="76 Imagen" hidden="1">
          <a:extLst>
            <a:ext uri="{FF2B5EF4-FFF2-40B4-BE49-F238E27FC236}">
              <a16:creationId xmlns:a16="http://schemas.microsoft.com/office/drawing/2014/main" xmlns="" id="{00000000-0008-0000-2F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2</xdr:col>
      <xdr:colOff>238125</xdr:colOff>
      <xdr:row>3</xdr:row>
      <xdr:rowOff>0</xdr:rowOff>
    </xdr:from>
    <xdr:ext cx="805905" cy="752475"/>
    <xdr:pic>
      <xdr:nvPicPr>
        <xdr:cNvPr id="78" name="77 Imagen" hidden="1">
          <a:extLst>
            <a:ext uri="{FF2B5EF4-FFF2-40B4-BE49-F238E27FC236}">
              <a16:creationId xmlns:a16="http://schemas.microsoft.com/office/drawing/2014/main" xmlns="" id="{00000000-0008-0000-2F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6</xdr:row>
      <xdr:rowOff>0</xdr:rowOff>
    </xdr:from>
    <xdr:ext cx="774277" cy="942975"/>
    <xdr:pic>
      <xdr:nvPicPr>
        <xdr:cNvPr id="79" name="78 Imagen" hidden="1">
          <a:extLst>
            <a:ext uri="{FF2B5EF4-FFF2-40B4-BE49-F238E27FC236}">
              <a16:creationId xmlns:a16="http://schemas.microsoft.com/office/drawing/2014/main" xmlns="" id="{00000000-0008-0000-2F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80" name="79 Imagen" hidden="1">
          <a:extLst>
            <a:ext uri="{FF2B5EF4-FFF2-40B4-BE49-F238E27FC236}">
              <a16:creationId xmlns:a16="http://schemas.microsoft.com/office/drawing/2014/main" xmlns="" id="{00000000-0008-0000-2F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238125</xdr:colOff>
      <xdr:row>3</xdr:row>
      <xdr:rowOff>0</xdr:rowOff>
    </xdr:from>
    <xdr:ext cx="805905" cy="752475"/>
    <xdr:pic>
      <xdr:nvPicPr>
        <xdr:cNvPr id="81" name="80 Imagen" hidden="1">
          <a:extLst>
            <a:ext uri="{FF2B5EF4-FFF2-40B4-BE49-F238E27FC236}">
              <a16:creationId xmlns:a16="http://schemas.microsoft.com/office/drawing/2014/main" xmlns="" id="{00000000-0008-0000-2F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5</xdr:row>
      <xdr:rowOff>161925</xdr:rowOff>
    </xdr:from>
    <xdr:ext cx="778572" cy="752475"/>
    <xdr:pic>
      <xdr:nvPicPr>
        <xdr:cNvPr id="82" name="81 Imagen" hidden="1">
          <a:extLst>
            <a:ext uri="{FF2B5EF4-FFF2-40B4-BE49-F238E27FC236}">
              <a16:creationId xmlns:a16="http://schemas.microsoft.com/office/drawing/2014/main" xmlns="" id="{00000000-0008-0000-2F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5</xdr:col>
      <xdr:colOff>0</xdr:colOff>
      <xdr:row>6</xdr:row>
      <xdr:rowOff>0</xdr:rowOff>
    </xdr:from>
    <xdr:ext cx="774277" cy="942975"/>
    <xdr:pic>
      <xdr:nvPicPr>
        <xdr:cNvPr id="83" name="82 Imagen" hidden="1">
          <a:extLst>
            <a:ext uri="{FF2B5EF4-FFF2-40B4-BE49-F238E27FC236}">
              <a16:creationId xmlns:a16="http://schemas.microsoft.com/office/drawing/2014/main" xmlns="" id="{00000000-0008-0000-2F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84" name="83 Imagen" hidden="1">
          <a:extLst>
            <a:ext uri="{FF2B5EF4-FFF2-40B4-BE49-F238E27FC236}">
              <a16:creationId xmlns:a16="http://schemas.microsoft.com/office/drawing/2014/main" xmlns="" id="{00000000-0008-0000-2F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6</xdr:row>
      <xdr:rowOff>0</xdr:rowOff>
    </xdr:from>
    <xdr:ext cx="805905" cy="752475"/>
    <xdr:pic>
      <xdr:nvPicPr>
        <xdr:cNvPr id="85" name="84 Imagen" hidden="1">
          <a:extLst>
            <a:ext uri="{FF2B5EF4-FFF2-40B4-BE49-F238E27FC236}">
              <a16:creationId xmlns:a16="http://schemas.microsoft.com/office/drawing/2014/main" xmlns="" id="{00000000-0008-0000-2F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9525</xdr:colOff>
      <xdr:row>3</xdr:row>
      <xdr:rowOff>0</xdr:rowOff>
    </xdr:from>
    <xdr:ext cx="774277" cy="942975"/>
    <xdr:pic>
      <xdr:nvPicPr>
        <xdr:cNvPr id="86" name="85 Imagen" hidden="1">
          <a:extLst>
            <a:ext uri="{FF2B5EF4-FFF2-40B4-BE49-F238E27FC236}">
              <a16:creationId xmlns:a16="http://schemas.microsoft.com/office/drawing/2014/main" xmlns="" id="{00000000-0008-0000-2F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2</xdr:col>
      <xdr:colOff>238125</xdr:colOff>
      <xdr:row>3</xdr:row>
      <xdr:rowOff>0</xdr:rowOff>
    </xdr:from>
    <xdr:ext cx="805905" cy="752475"/>
    <xdr:pic>
      <xdr:nvPicPr>
        <xdr:cNvPr id="87" name="86 Imagen" hidden="1">
          <a:extLst>
            <a:ext uri="{FF2B5EF4-FFF2-40B4-BE49-F238E27FC236}">
              <a16:creationId xmlns:a16="http://schemas.microsoft.com/office/drawing/2014/main" xmlns="" id="{00000000-0008-0000-2F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0</xdr:colOff>
      <xdr:row>6</xdr:row>
      <xdr:rowOff>0</xdr:rowOff>
    </xdr:from>
    <xdr:ext cx="774277" cy="942975"/>
    <xdr:pic>
      <xdr:nvPicPr>
        <xdr:cNvPr id="88" name="87 Imagen" hidden="1">
          <a:extLst>
            <a:ext uri="{FF2B5EF4-FFF2-40B4-BE49-F238E27FC236}">
              <a16:creationId xmlns:a16="http://schemas.microsoft.com/office/drawing/2014/main" xmlns="" id="{00000000-0008-0000-2F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89" name="88 Imagen" hidden="1">
          <a:extLst>
            <a:ext uri="{FF2B5EF4-FFF2-40B4-BE49-F238E27FC236}">
              <a16:creationId xmlns:a16="http://schemas.microsoft.com/office/drawing/2014/main" xmlns="" id="{00000000-0008-0000-2F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7</xdr:row>
      <xdr:rowOff>1</xdr:rowOff>
    </xdr:from>
    <xdr:ext cx="779826" cy="923924"/>
    <xdr:pic>
      <xdr:nvPicPr>
        <xdr:cNvPr id="90" name="89 Imagen" hidden="1">
          <a:extLst>
            <a:ext uri="{FF2B5EF4-FFF2-40B4-BE49-F238E27FC236}">
              <a16:creationId xmlns:a16="http://schemas.microsoft.com/office/drawing/2014/main" xmlns="" id="{00000000-0008-0000-2F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4</xdr:col>
      <xdr:colOff>238125</xdr:colOff>
      <xdr:row>9</xdr:row>
      <xdr:rowOff>0</xdr:rowOff>
    </xdr:from>
    <xdr:ext cx="805905" cy="752475"/>
    <xdr:pic>
      <xdr:nvPicPr>
        <xdr:cNvPr id="91" name="90 Imagen" hidden="1">
          <a:extLst>
            <a:ext uri="{FF2B5EF4-FFF2-40B4-BE49-F238E27FC236}">
              <a16:creationId xmlns:a16="http://schemas.microsoft.com/office/drawing/2014/main" xmlns="" id="{00000000-0008-0000-2F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4</xdr:col>
      <xdr:colOff>0</xdr:colOff>
      <xdr:row>9</xdr:row>
      <xdr:rowOff>0</xdr:rowOff>
    </xdr:from>
    <xdr:ext cx="767886" cy="666750"/>
    <xdr:pic>
      <xdr:nvPicPr>
        <xdr:cNvPr id="92" name="91 Imagen" hidden="1">
          <a:extLst>
            <a:ext uri="{FF2B5EF4-FFF2-40B4-BE49-F238E27FC236}">
              <a16:creationId xmlns:a16="http://schemas.microsoft.com/office/drawing/2014/main" xmlns="" id="{00000000-0008-0000-2F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2</xdr:col>
      <xdr:colOff>76200</xdr:colOff>
      <xdr:row>8</xdr:row>
      <xdr:rowOff>0</xdr:rowOff>
    </xdr:from>
    <xdr:ext cx="778572" cy="752475"/>
    <xdr:pic>
      <xdr:nvPicPr>
        <xdr:cNvPr id="93" name="92 Imagen" hidden="1">
          <a:extLst>
            <a:ext uri="{FF2B5EF4-FFF2-40B4-BE49-F238E27FC236}">
              <a16:creationId xmlns:a16="http://schemas.microsoft.com/office/drawing/2014/main" xmlns="" id="{00000000-0008-0000-2F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4</xdr:col>
      <xdr:colOff>0</xdr:colOff>
      <xdr:row>8</xdr:row>
      <xdr:rowOff>0</xdr:rowOff>
    </xdr:from>
    <xdr:ext cx="877302" cy="714375"/>
    <xdr:pic>
      <xdr:nvPicPr>
        <xdr:cNvPr id="94" name="93 Imagen" hidden="1">
          <a:extLst>
            <a:ext uri="{FF2B5EF4-FFF2-40B4-BE49-F238E27FC236}">
              <a16:creationId xmlns:a16="http://schemas.microsoft.com/office/drawing/2014/main" xmlns="" id="{00000000-0008-0000-2F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2</xdr:col>
      <xdr:colOff>9525</xdr:colOff>
      <xdr:row>8</xdr:row>
      <xdr:rowOff>0</xdr:rowOff>
    </xdr:from>
    <xdr:ext cx="774277" cy="942975"/>
    <xdr:pic>
      <xdr:nvPicPr>
        <xdr:cNvPr id="95" name="94 Imagen" hidden="1">
          <a:extLst>
            <a:ext uri="{FF2B5EF4-FFF2-40B4-BE49-F238E27FC236}">
              <a16:creationId xmlns:a16="http://schemas.microsoft.com/office/drawing/2014/main" xmlns="" id="{00000000-0008-0000-2F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2</xdr:col>
      <xdr:colOff>238125</xdr:colOff>
      <xdr:row>8</xdr:row>
      <xdr:rowOff>0</xdr:rowOff>
    </xdr:from>
    <xdr:ext cx="805905" cy="752475"/>
    <xdr:pic>
      <xdr:nvPicPr>
        <xdr:cNvPr id="96" name="95 Imagen" hidden="1">
          <a:extLst>
            <a:ext uri="{FF2B5EF4-FFF2-40B4-BE49-F238E27FC236}">
              <a16:creationId xmlns:a16="http://schemas.microsoft.com/office/drawing/2014/main" xmlns="" id="{00000000-0008-0000-2F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6</xdr:row>
      <xdr:rowOff>0</xdr:rowOff>
    </xdr:from>
    <xdr:ext cx="774277" cy="942975"/>
    <xdr:pic>
      <xdr:nvPicPr>
        <xdr:cNvPr id="97" name="96 Imagen" hidden="1">
          <a:extLst>
            <a:ext uri="{FF2B5EF4-FFF2-40B4-BE49-F238E27FC236}">
              <a16:creationId xmlns:a16="http://schemas.microsoft.com/office/drawing/2014/main" xmlns="" id="{00000000-0008-0000-2F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98" name="97 Imagen" hidden="1">
          <a:extLst>
            <a:ext uri="{FF2B5EF4-FFF2-40B4-BE49-F238E27FC236}">
              <a16:creationId xmlns:a16="http://schemas.microsoft.com/office/drawing/2014/main" xmlns="" id="{00000000-0008-0000-2F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238125</xdr:colOff>
      <xdr:row>8</xdr:row>
      <xdr:rowOff>0</xdr:rowOff>
    </xdr:from>
    <xdr:ext cx="805905" cy="752475"/>
    <xdr:pic>
      <xdr:nvPicPr>
        <xdr:cNvPr id="99" name="98 Imagen" hidden="1">
          <a:extLst>
            <a:ext uri="{FF2B5EF4-FFF2-40B4-BE49-F238E27FC236}">
              <a16:creationId xmlns:a16="http://schemas.microsoft.com/office/drawing/2014/main" xmlns="" id="{00000000-0008-0000-2F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6</xdr:row>
      <xdr:rowOff>0</xdr:rowOff>
    </xdr:from>
    <xdr:ext cx="778572" cy="752475"/>
    <xdr:pic>
      <xdr:nvPicPr>
        <xdr:cNvPr id="100" name="99 Imagen" hidden="1">
          <a:extLst>
            <a:ext uri="{FF2B5EF4-FFF2-40B4-BE49-F238E27FC236}">
              <a16:creationId xmlns:a16="http://schemas.microsoft.com/office/drawing/2014/main" xmlns="" id="{00000000-0008-0000-2F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5</xdr:col>
      <xdr:colOff>0</xdr:colOff>
      <xdr:row>6</xdr:row>
      <xdr:rowOff>0</xdr:rowOff>
    </xdr:from>
    <xdr:ext cx="774277" cy="942975"/>
    <xdr:pic>
      <xdr:nvPicPr>
        <xdr:cNvPr id="101" name="100 Imagen" hidden="1">
          <a:extLst>
            <a:ext uri="{FF2B5EF4-FFF2-40B4-BE49-F238E27FC236}">
              <a16:creationId xmlns:a16="http://schemas.microsoft.com/office/drawing/2014/main" xmlns="" id="{00000000-0008-0000-2F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102" name="101 Imagen" hidden="1">
          <a:extLst>
            <a:ext uri="{FF2B5EF4-FFF2-40B4-BE49-F238E27FC236}">
              <a16:creationId xmlns:a16="http://schemas.microsoft.com/office/drawing/2014/main" xmlns="" id="{00000000-0008-0000-2F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0</xdr:colOff>
      <xdr:row>6</xdr:row>
      <xdr:rowOff>0</xdr:rowOff>
    </xdr:from>
    <xdr:ext cx="805905" cy="752475"/>
    <xdr:pic>
      <xdr:nvPicPr>
        <xdr:cNvPr id="103" name="102 Imagen" hidden="1">
          <a:extLst>
            <a:ext uri="{FF2B5EF4-FFF2-40B4-BE49-F238E27FC236}">
              <a16:creationId xmlns:a16="http://schemas.microsoft.com/office/drawing/2014/main" xmlns="" id="{00000000-0008-0000-2F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9525</xdr:colOff>
      <xdr:row>8</xdr:row>
      <xdr:rowOff>0</xdr:rowOff>
    </xdr:from>
    <xdr:ext cx="774277" cy="942975"/>
    <xdr:pic>
      <xdr:nvPicPr>
        <xdr:cNvPr id="104" name="103 Imagen" hidden="1">
          <a:extLst>
            <a:ext uri="{FF2B5EF4-FFF2-40B4-BE49-F238E27FC236}">
              <a16:creationId xmlns:a16="http://schemas.microsoft.com/office/drawing/2014/main" xmlns="" id="{00000000-0008-0000-2F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2</xdr:col>
      <xdr:colOff>238125</xdr:colOff>
      <xdr:row>8</xdr:row>
      <xdr:rowOff>0</xdr:rowOff>
    </xdr:from>
    <xdr:ext cx="805905" cy="752475"/>
    <xdr:pic>
      <xdr:nvPicPr>
        <xdr:cNvPr id="105" name="104 Imagen" hidden="1">
          <a:extLst>
            <a:ext uri="{FF2B5EF4-FFF2-40B4-BE49-F238E27FC236}">
              <a16:creationId xmlns:a16="http://schemas.microsoft.com/office/drawing/2014/main" xmlns="" id="{00000000-0008-0000-2F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0</xdr:colOff>
      <xdr:row>6</xdr:row>
      <xdr:rowOff>0</xdr:rowOff>
    </xdr:from>
    <xdr:ext cx="774277" cy="942975"/>
    <xdr:pic>
      <xdr:nvPicPr>
        <xdr:cNvPr id="106" name="105 Imagen" hidden="1">
          <a:extLst>
            <a:ext uri="{FF2B5EF4-FFF2-40B4-BE49-F238E27FC236}">
              <a16:creationId xmlns:a16="http://schemas.microsoft.com/office/drawing/2014/main" xmlns="" id="{00000000-0008-0000-2F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0</xdr:colOff>
      <xdr:row>6</xdr:row>
      <xdr:rowOff>0</xdr:rowOff>
    </xdr:from>
    <xdr:ext cx="805905" cy="752475"/>
    <xdr:pic>
      <xdr:nvPicPr>
        <xdr:cNvPr id="107" name="106 Imagen" hidden="1">
          <a:extLst>
            <a:ext uri="{FF2B5EF4-FFF2-40B4-BE49-F238E27FC236}">
              <a16:creationId xmlns:a16="http://schemas.microsoft.com/office/drawing/2014/main" xmlns="" id="{00000000-0008-0000-2F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2</xdr:col>
      <xdr:colOff>73890</xdr:colOff>
      <xdr:row>3</xdr:row>
      <xdr:rowOff>43898</xdr:rowOff>
    </xdr:from>
    <xdr:ext cx="1203910" cy="1488471"/>
    <xdr:pic>
      <xdr:nvPicPr>
        <xdr:cNvPr id="108" name="107 Imagen">
          <a:extLst>
            <a:ext uri="{FF2B5EF4-FFF2-40B4-BE49-F238E27FC236}">
              <a16:creationId xmlns:a16="http://schemas.microsoft.com/office/drawing/2014/main" xmlns="" id="{00000000-0008-0000-2F00-00006C000000}"/>
            </a:ext>
          </a:extLst>
        </xdr:cNvPr>
        <xdr:cNvPicPr>
          <a:picLocks noChangeAspect="1"/>
        </xdr:cNvPicPr>
      </xdr:nvPicPr>
      <xdr:blipFill>
        <a:blip xmlns:r="http://schemas.openxmlformats.org/officeDocument/2006/relationships" r:embed="rId8" cstate="print"/>
        <a:stretch>
          <a:fillRect/>
        </a:stretch>
      </xdr:blipFill>
      <xdr:spPr>
        <a:xfrm>
          <a:off x="1369290" y="2025098"/>
          <a:ext cx="1203910" cy="1488471"/>
        </a:xfrm>
        <a:prstGeom prst="rect">
          <a:avLst/>
        </a:prstGeom>
      </xdr:spPr>
    </xdr:pic>
    <xdr:clientData/>
  </xdr:oneCellAnchor>
  <xdr:oneCellAnchor>
    <xdr:from>
      <xdr:col>1</xdr:col>
      <xdr:colOff>38349</xdr:colOff>
      <xdr:row>10</xdr:row>
      <xdr:rowOff>114301</xdr:rowOff>
    </xdr:from>
    <xdr:ext cx="2525485" cy="552450"/>
    <xdr:pic>
      <xdr:nvPicPr>
        <xdr:cNvPr id="109" name="108 Imagen">
          <a:extLst>
            <a:ext uri="{FF2B5EF4-FFF2-40B4-BE49-F238E27FC236}">
              <a16:creationId xmlns:a16="http://schemas.microsoft.com/office/drawing/2014/main" xmlns="" id="{00000000-0008-0000-2F00-00006D000000}"/>
            </a:ext>
          </a:extLst>
        </xdr:cNvPr>
        <xdr:cNvPicPr>
          <a:picLocks noChangeAspect="1"/>
        </xdr:cNvPicPr>
      </xdr:nvPicPr>
      <xdr:blipFill>
        <a:blip xmlns:r="http://schemas.openxmlformats.org/officeDocument/2006/relationships" r:embed="rId9" cstate="print"/>
        <a:stretch>
          <a:fillRect/>
        </a:stretch>
      </xdr:blipFill>
      <xdr:spPr>
        <a:xfrm>
          <a:off x="686049" y="3695701"/>
          <a:ext cx="2525485" cy="552450"/>
        </a:xfrm>
        <a:prstGeom prst="rect">
          <a:avLst/>
        </a:prstGeom>
      </xdr:spPr>
    </xdr:pic>
    <xdr:clientData/>
  </xdr:oneCellAnchor>
  <xdr:oneCellAnchor>
    <xdr:from>
      <xdr:col>1</xdr:col>
      <xdr:colOff>60524</xdr:colOff>
      <xdr:row>4</xdr:row>
      <xdr:rowOff>83578</xdr:rowOff>
    </xdr:from>
    <xdr:ext cx="1085785" cy="525237"/>
    <xdr:pic>
      <xdr:nvPicPr>
        <xdr:cNvPr id="110" name="109 Imagen">
          <a:extLst>
            <a:ext uri="{FF2B5EF4-FFF2-40B4-BE49-F238E27FC236}">
              <a16:creationId xmlns:a16="http://schemas.microsoft.com/office/drawing/2014/main" xmlns="" id="{00000000-0008-0000-2F00-00006E000000}"/>
            </a:ext>
          </a:extLst>
        </xdr:cNvPr>
        <xdr:cNvPicPr>
          <a:picLocks noChangeAspect="1"/>
        </xdr:cNvPicPr>
      </xdr:nvPicPr>
      <xdr:blipFill>
        <a:blip xmlns:r="http://schemas.openxmlformats.org/officeDocument/2006/relationships" r:embed="rId10" cstate="print"/>
        <a:stretch>
          <a:fillRect/>
        </a:stretch>
      </xdr:blipFill>
      <xdr:spPr>
        <a:xfrm rot="19192555">
          <a:off x="708224" y="2293378"/>
          <a:ext cx="1085785" cy="525237"/>
        </a:xfrm>
        <a:prstGeom prst="rect">
          <a:avLst/>
        </a:prstGeom>
      </xdr:spPr>
    </xdr:pic>
    <xdr:clientData/>
  </xdr:oneCellAnchor>
  <xdr:oneCellAnchor>
    <xdr:from>
      <xdr:col>6</xdr:col>
      <xdr:colOff>167698</xdr:colOff>
      <xdr:row>3</xdr:row>
      <xdr:rowOff>113412</xdr:rowOff>
    </xdr:from>
    <xdr:ext cx="965162" cy="1451573"/>
    <xdr:pic>
      <xdr:nvPicPr>
        <xdr:cNvPr id="111" name="110 Imagen">
          <a:extLst>
            <a:ext uri="{FF2B5EF4-FFF2-40B4-BE49-F238E27FC236}">
              <a16:creationId xmlns:a16="http://schemas.microsoft.com/office/drawing/2014/main" xmlns="" id="{00000000-0008-0000-2F00-00006F000000}"/>
            </a:ext>
          </a:extLst>
        </xdr:cNvPr>
        <xdr:cNvPicPr>
          <a:picLocks noChangeAspect="1"/>
        </xdr:cNvPicPr>
      </xdr:nvPicPr>
      <xdr:blipFill>
        <a:blip xmlns:r="http://schemas.openxmlformats.org/officeDocument/2006/relationships" r:embed="rId11" cstate="print"/>
        <a:stretch>
          <a:fillRect/>
        </a:stretch>
      </xdr:blipFill>
      <xdr:spPr>
        <a:xfrm>
          <a:off x="4053898" y="2094612"/>
          <a:ext cx="965162" cy="1451573"/>
        </a:xfrm>
        <a:prstGeom prst="rect">
          <a:avLst/>
        </a:prstGeom>
      </xdr:spPr>
    </xdr:pic>
    <xdr:clientData/>
  </xdr:oneCellAnchor>
  <xdr:oneCellAnchor>
    <xdr:from>
      <xdr:col>9</xdr:col>
      <xdr:colOff>57150</xdr:colOff>
      <xdr:row>10</xdr:row>
      <xdr:rowOff>88028</xdr:rowOff>
    </xdr:from>
    <xdr:ext cx="2505075" cy="552878"/>
    <xdr:pic>
      <xdr:nvPicPr>
        <xdr:cNvPr id="114" name="113 Imagen">
          <a:extLst>
            <a:ext uri="{FF2B5EF4-FFF2-40B4-BE49-F238E27FC236}">
              <a16:creationId xmlns:a16="http://schemas.microsoft.com/office/drawing/2014/main" xmlns="" id="{00000000-0008-0000-2F00-000072000000}"/>
            </a:ext>
          </a:extLst>
        </xdr:cNvPr>
        <xdr:cNvPicPr>
          <a:picLocks noChangeAspect="1"/>
        </xdr:cNvPicPr>
      </xdr:nvPicPr>
      <xdr:blipFill>
        <a:blip xmlns:r="http://schemas.openxmlformats.org/officeDocument/2006/relationships" r:embed="rId12" cstate="print"/>
        <a:stretch>
          <a:fillRect/>
        </a:stretch>
      </xdr:blipFill>
      <xdr:spPr>
        <a:xfrm>
          <a:off x="5886450" y="3669428"/>
          <a:ext cx="2505075" cy="552878"/>
        </a:xfrm>
        <a:prstGeom prst="rect">
          <a:avLst/>
        </a:prstGeom>
      </xdr:spPr>
    </xdr:pic>
    <xdr:clientData/>
  </xdr:oneCellAnchor>
  <xdr:oneCellAnchor>
    <xdr:from>
      <xdr:col>14</xdr:col>
      <xdr:colOff>165100</xdr:colOff>
      <xdr:row>3</xdr:row>
      <xdr:rowOff>215322</xdr:rowOff>
    </xdr:from>
    <xdr:ext cx="1004405" cy="1369061"/>
    <xdr:pic>
      <xdr:nvPicPr>
        <xdr:cNvPr id="117" name="116 Imagen">
          <a:extLst>
            <a:ext uri="{FF2B5EF4-FFF2-40B4-BE49-F238E27FC236}">
              <a16:creationId xmlns:a16="http://schemas.microsoft.com/office/drawing/2014/main" xmlns="" id="{00000000-0008-0000-2F00-000075000000}"/>
            </a:ext>
          </a:extLst>
        </xdr:cNvPr>
        <xdr:cNvPicPr>
          <a:picLocks noChangeAspect="1"/>
        </xdr:cNvPicPr>
      </xdr:nvPicPr>
      <xdr:blipFill>
        <a:blip xmlns:r="http://schemas.openxmlformats.org/officeDocument/2006/relationships" r:embed="rId13" cstate="print"/>
        <a:stretch>
          <a:fillRect/>
        </a:stretch>
      </xdr:blipFill>
      <xdr:spPr>
        <a:xfrm>
          <a:off x="9232900" y="2196522"/>
          <a:ext cx="1004405" cy="1369061"/>
        </a:xfrm>
        <a:prstGeom prst="rect">
          <a:avLst/>
        </a:prstGeom>
      </xdr:spPr>
    </xdr:pic>
    <xdr:clientData/>
  </xdr:oneCellAnchor>
  <xdr:oneCellAnchor>
    <xdr:from>
      <xdr:col>14</xdr:col>
      <xdr:colOff>66675</xdr:colOff>
      <xdr:row>28</xdr:row>
      <xdr:rowOff>59032</xdr:rowOff>
    </xdr:from>
    <xdr:ext cx="2462647" cy="567184"/>
    <xdr:pic>
      <xdr:nvPicPr>
        <xdr:cNvPr id="120" name="119 Imagen">
          <a:extLst>
            <a:ext uri="{FF2B5EF4-FFF2-40B4-BE49-F238E27FC236}">
              <a16:creationId xmlns:a16="http://schemas.microsoft.com/office/drawing/2014/main" xmlns="" id="{00000000-0008-0000-2F00-000078000000}"/>
            </a:ext>
          </a:extLst>
        </xdr:cNvPr>
        <xdr:cNvPicPr>
          <a:picLocks noChangeAspect="1"/>
        </xdr:cNvPicPr>
      </xdr:nvPicPr>
      <xdr:blipFill>
        <a:blip xmlns:r="http://schemas.openxmlformats.org/officeDocument/2006/relationships" r:embed="rId14" cstate="print"/>
        <a:stretch>
          <a:fillRect/>
        </a:stretch>
      </xdr:blipFill>
      <xdr:spPr>
        <a:xfrm>
          <a:off x="11725275" y="7755232"/>
          <a:ext cx="2462647" cy="567184"/>
        </a:xfrm>
        <a:prstGeom prst="rect">
          <a:avLst/>
        </a:prstGeom>
      </xdr:spPr>
    </xdr:pic>
    <xdr:clientData/>
  </xdr:oneCellAnchor>
  <xdr:oneCellAnchor>
    <xdr:from>
      <xdr:col>6</xdr:col>
      <xdr:colOff>74840</xdr:colOff>
      <xdr:row>28</xdr:row>
      <xdr:rowOff>21116</xdr:rowOff>
    </xdr:from>
    <xdr:ext cx="2478870" cy="541196"/>
    <xdr:pic>
      <xdr:nvPicPr>
        <xdr:cNvPr id="121" name="120 Imagen">
          <a:extLst>
            <a:ext uri="{FF2B5EF4-FFF2-40B4-BE49-F238E27FC236}">
              <a16:creationId xmlns:a16="http://schemas.microsoft.com/office/drawing/2014/main" xmlns="" id="{00000000-0008-0000-2F00-000079000000}"/>
            </a:ext>
          </a:extLst>
        </xdr:cNvPr>
        <xdr:cNvPicPr>
          <a:picLocks noChangeAspect="1"/>
        </xdr:cNvPicPr>
      </xdr:nvPicPr>
      <xdr:blipFill>
        <a:blip xmlns:r="http://schemas.openxmlformats.org/officeDocument/2006/relationships" r:embed="rId15" cstate="print"/>
        <a:stretch>
          <a:fillRect/>
        </a:stretch>
      </xdr:blipFill>
      <xdr:spPr>
        <a:xfrm>
          <a:off x="4211411" y="7668330"/>
          <a:ext cx="2478870" cy="541196"/>
        </a:xfrm>
        <a:prstGeom prst="rect">
          <a:avLst/>
        </a:prstGeom>
      </xdr:spPr>
    </xdr:pic>
    <xdr:clientData/>
  </xdr:oneCellAnchor>
  <xdr:oneCellAnchor>
    <xdr:from>
      <xdr:col>18</xdr:col>
      <xdr:colOff>341993</xdr:colOff>
      <xdr:row>3</xdr:row>
      <xdr:rowOff>90632</xdr:rowOff>
    </xdr:from>
    <xdr:ext cx="1018164" cy="1437900"/>
    <xdr:pic>
      <xdr:nvPicPr>
        <xdr:cNvPr id="123" name="122 Imagen">
          <a:extLst>
            <a:ext uri="{FF2B5EF4-FFF2-40B4-BE49-F238E27FC236}">
              <a16:creationId xmlns:a16="http://schemas.microsoft.com/office/drawing/2014/main" xmlns="" id="{00000000-0008-0000-2F00-00007B000000}"/>
            </a:ext>
          </a:extLst>
        </xdr:cNvPr>
        <xdr:cNvPicPr>
          <a:picLocks noChangeAspect="1"/>
        </xdr:cNvPicPr>
      </xdr:nvPicPr>
      <xdr:blipFill>
        <a:blip xmlns:r="http://schemas.openxmlformats.org/officeDocument/2006/relationships" r:embed="rId16" cstate="print"/>
        <a:stretch>
          <a:fillRect/>
        </a:stretch>
      </xdr:blipFill>
      <xdr:spPr>
        <a:xfrm>
          <a:off x="12751707" y="2068203"/>
          <a:ext cx="1018164" cy="1437900"/>
        </a:xfrm>
        <a:prstGeom prst="rect">
          <a:avLst/>
        </a:prstGeom>
      </xdr:spPr>
    </xdr:pic>
    <xdr:clientData/>
  </xdr:oneCellAnchor>
  <xdr:oneCellAnchor>
    <xdr:from>
      <xdr:col>6</xdr:col>
      <xdr:colOff>563708</xdr:colOff>
      <xdr:row>20</xdr:row>
      <xdr:rowOff>221912</xdr:rowOff>
    </xdr:from>
    <xdr:ext cx="1468013" cy="1352422"/>
    <xdr:pic>
      <xdr:nvPicPr>
        <xdr:cNvPr id="125" name="124 Imagen">
          <a:extLst>
            <a:ext uri="{FF2B5EF4-FFF2-40B4-BE49-F238E27FC236}">
              <a16:creationId xmlns:a16="http://schemas.microsoft.com/office/drawing/2014/main" xmlns="" id="{00000000-0008-0000-2F00-00007D000000}"/>
            </a:ext>
          </a:extLst>
        </xdr:cNvPr>
        <xdr:cNvPicPr>
          <a:picLocks noChangeAspect="1"/>
        </xdr:cNvPicPr>
      </xdr:nvPicPr>
      <xdr:blipFill>
        <a:blip xmlns:r="http://schemas.openxmlformats.org/officeDocument/2006/relationships" r:embed="rId17" cstate="print"/>
        <a:stretch>
          <a:fillRect/>
        </a:stretch>
      </xdr:blipFill>
      <xdr:spPr>
        <a:xfrm>
          <a:off x="7040708" y="6089312"/>
          <a:ext cx="1468013" cy="1352422"/>
        </a:xfrm>
        <a:prstGeom prst="rect">
          <a:avLst/>
        </a:prstGeom>
      </xdr:spPr>
    </xdr:pic>
    <xdr:clientData/>
  </xdr:oneCellAnchor>
  <xdr:twoCellAnchor editAs="oneCell">
    <xdr:from>
      <xdr:col>10</xdr:col>
      <xdr:colOff>398317</xdr:colOff>
      <xdr:row>20</xdr:row>
      <xdr:rowOff>155542</xdr:rowOff>
    </xdr:from>
    <xdr:to>
      <xdr:col>12</xdr:col>
      <xdr:colOff>523412</xdr:colOff>
      <xdr:row>26</xdr:row>
      <xdr:rowOff>156439</xdr:rowOff>
    </xdr:to>
    <xdr:pic>
      <xdr:nvPicPr>
        <xdr:cNvPr id="129" name="128 Imagen">
          <a:extLst>
            <a:ext uri="{FF2B5EF4-FFF2-40B4-BE49-F238E27FC236}">
              <a16:creationId xmlns:a16="http://schemas.microsoft.com/office/drawing/2014/main" xmlns="" id="{00000000-0008-0000-2F00-000081000000}"/>
            </a:ext>
          </a:extLst>
        </xdr:cNvPr>
        <xdr:cNvPicPr>
          <a:picLocks noChangeAspect="1"/>
        </xdr:cNvPicPr>
      </xdr:nvPicPr>
      <xdr:blipFill>
        <a:blip xmlns:r="http://schemas.openxmlformats.org/officeDocument/2006/relationships" r:embed="rId18" cstate="print"/>
        <a:stretch>
          <a:fillRect/>
        </a:stretch>
      </xdr:blipFill>
      <xdr:spPr>
        <a:xfrm>
          <a:off x="6165272" y="5281724"/>
          <a:ext cx="1406640" cy="1351715"/>
        </a:xfrm>
        <a:prstGeom prst="rect">
          <a:avLst/>
        </a:prstGeom>
      </xdr:spPr>
    </xdr:pic>
    <xdr:clientData/>
  </xdr:twoCellAnchor>
  <xdr:twoCellAnchor editAs="oneCell">
    <xdr:from>
      <xdr:col>15</xdr:col>
      <xdr:colOff>342900</xdr:colOff>
      <xdr:row>20</xdr:row>
      <xdr:rowOff>124043</xdr:rowOff>
    </xdr:from>
    <xdr:to>
      <xdr:col>16</xdr:col>
      <xdr:colOff>316887</xdr:colOff>
      <xdr:row>27</xdr:row>
      <xdr:rowOff>38562</xdr:rowOff>
    </xdr:to>
    <xdr:pic>
      <xdr:nvPicPr>
        <xdr:cNvPr id="130" name="129 Imagen">
          <a:extLst>
            <a:ext uri="{FF2B5EF4-FFF2-40B4-BE49-F238E27FC236}">
              <a16:creationId xmlns:a16="http://schemas.microsoft.com/office/drawing/2014/main" xmlns="" id="{00000000-0008-0000-2F00-000082000000}"/>
            </a:ext>
          </a:extLst>
        </xdr:cNvPr>
        <xdr:cNvPicPr>
          <a:picLocks noChangeAspect="1"/>
        </xdr:cNvPicPr>
      </xdr:nvPicPr>
      <xdr:blipFill>
        <a:blip xmlns:r="http://schemas.openxmlformats.org/officeDocument/2006/relationships" r:embed="rId19" cstate="print"/>
        <a:stretch>
          <a:fillRect/>
        </a:stretch>
      </xdr:blipFill>
      <xdr:spPr>
        <a:xfrm>
          <a:off x="12649200" y="5991443"/>
          <a:ext cx="621687" cy="1514719"/>
        </a:xfrm>
        <a:prstGeom prst="rect">
          <a:avLst/>
        </a:prstGeom>
      </xdr:spPr>
    </xdr:pic>
    <xdr:clientData/>
  </xdr:twoCellAnchor>
  <xdr:twoCellAnchor editAs="oneCell">
    <xdr:from>
      <xdr:col>1</xdr:col>
      <xdr:colOff>90714</xdr:colOff>
      <xdr:row>20</xdr:row>
      <xdr:rowOff>92291</xdr:rowOff>
    </xdr:from>
    <xdr:to>
      <xdr:col>5</xdr:col>
      <xdr:colOff>538589</xdr:colOff>
      <xdr:row>27</xdr:row>
      <xdr:rowOff>95828</xdr:rowOff>
    </xdr:to>
    <xdr:pic>
      <xdr:nvPicPr>
        <xdr:cNvPr id="131" name="130 Imagen">
          <a:extLst>
            <a:ext uri="{FF2B5EF4-FFF2-40B4-BE49-F238E27FC236}">
              <a16:creationId xmlns:a16="http://schemas.microsoft.com/office/drawing/2014/main" xmlns="" id="{00000000-0008-0000-2F00-000083000000}"/>
            </a:ext>
          </a:extLst>
        </xdr:cNvPr>
        <xdr:cNvPicPr>
          <a:picLocks noChangeAspect="1"/>
        </xdr:cNvPicPr>
      </xdr:nvPicPr>
      <xdr:blipFill>
        <a:blip xmlns:r="http://schemas.openxmlformats.org/officeDocument/2006/relationships" r:embed="rId20" cstate="print"/>
        <a:stretch>
          <a:fillRect/>
        </a:stretch>
      </xdr:blipFill>
      <xdr:spPr>
        <a:xfrm>
          <a:off x="780143" y="5925220"/>
          <a:ext cx="3205589" cy="1591037"/>
        </a:xfrm>
        <a:prstGeom prst="rect">
          <a:avLst/>
        </a:prstGeom>
      </xdr:spPr>
    </xdr:pic>
    <xdr:clientData/>
  </xdr:twoCellAnchor>
  <xdr:oneCellAnchor>
    <xdr:from>
      <xdr:col>1</xdr:col>
      <xdr:colOff>72778</xdr:colOff>
      <xdr:row>27</xdr:row>
      <xdr:rowOff>138094</xdr:rowOff>
    </xdr:from>
    <xdr:ext cx="3219450" cy="708406"/>
    <xdr:pic>
      <xdr:nvPicPr>
        <xdr:cNvPr id="133" name="132 Imagen">
          <a:extLst>
            <a:ext uri="{FF2B5EF4-FFF2-40B4-BE49-F238E27FC236}">
              <a16:creationId xmlns:a16="http://schemas.microsoft.com/office/drawing/2014/main" xmlns="" id="{00000000-0008-0000-2F00-000085000000}"/>
            </a:ext>
          </a:extLst>
        </xdr:cNvPr>
        <xdr:cNvPicPr>
          <a:picLocks noChangeAspect="1"/>
        </xdr:cNvPicPr>
      </xdr:nvPicPr>
      <xdr:blipFill>
        <a:blip xmlns:r="http://schemas.openxmlformats.org/officeDocument/2006/relationships" r:embed="rId21" cstate="print"/>
        <a:stretch>
          <a:fillRect/>
        </a:stretch>
      </xdr:blipFill>
      <xdr:spPr>
        <a:xfrm>
          <a:off x="762207" y="7558523"/>
          <a:ext cx="3219450" cy="708406"/>
        </a:xfrm>
        <a:prstGeom prst="rect">
          <a:avLst/>
        </a:prstGeom>
      </xdr:spPr>
    </xdr:pic>
    <xdr:clientData/>
  </xdr:oneCellAnchor>
  <xdr:oneCellAnchor>
    <xdr:from>
      <xdr:col>10</xdr:col>
      <xdr:colOff>47625</xdr:colOff>
      <xdr:row>28</xdr:row>
      <xdr:rowOff>65106</xdr:rowOff>
    </xdr:from>
    <xdr:ext cx="2495261" cy="574696"/>
    <xdr:pic>
      <xdr:nvPicPr>
        <xdr:cNvPr id="132" name="131 Imagen">
          <a:extLst>
            <a:ext uri="{FF2B5EF4-FFF2-40B4-BE49-F238E27FC236}">
              <a16:creationId xmlns:a16="http://schemas.microsoft.com/office/drawing/2014/main" xmlns="" id="{00000000-0008-0000-2F00-000084000000}"/>
            </a:ext>
          </a:extLst>
        </xdr:cNvPr>
        <xdr:cNvPicPr>
          <a:picLocks noChangeAspect="1"/>
        </xdr:cNvPicPr>
      </xdr:nvPicPr>
      <xdr:blipFill>
        <a:blip xmlns:r="http://schemas.openxmlformats.org/officeDocument/2006/relationships" r:embed="rId14" cstate="print"/>
        <a:stretch>
          <a:fillRect/>
        </a:stretch>
      </xdr:blipFill>
      <xdr:spPr>
        <a:xfrm>
          <a:off x="9115425" y="7761306"/>
          <a:ext cx="2495261" cy="574696"/>
        </a:xfrm>
        <a:prstGeom prst="rect">
          <a:avLst/>
        </a:prstGeom>
      </xdr:spPr>
    </xdr:pic>
    <xdr:clientData/>
  </xdr:oneCellAnchor>
  <xdr:twoCellAnchor editAs="oneCell">
    <xdr:from>
      <xdr:col>5</xdr:col>
      <xdr:colOff>47625</xdr:colOff>
      <xdr:row>10</xdr:row>
      <xdr:rowOff>110707</xdr:rowOff>
    </xdr:from>
    <xdr:to>
      <xdr:col>8</xdr:col>
      <xdr:colOff>620418</xdr:colOff>
      <xdr:row>12</xdr:row>
      <xdr:rowOff>190398</xdr:rowOff>
    </xdr:to>
    <xdr:pic>
      <xdr:nvPicPr>
        <xdr:cNvPr id="112" name="Imagen 111">
          <a:extLst>
            <a:ext uri="{FF2B5EF4-FFF2-40B4-BE49-F238E27FC236}">
              <a16:creationId xmlns:a16="http://schemas.microsoft.com/office/drawing/2014/main" xmlns="" id="{70BD95DB-58EB-449E-B391-ABCE3E73782D}"/>
            </a:ext>
          </a:extLst>
        </xdr:cNvPr>
        <xdr:cNvPicPr>
          <a:picLocks noChangeAspect="1"/>
        </xdr:cNvPicPr>
      </xdr:nvPicPr>
      <xdr:blipFill>
        <a:blip xmlns:r="http://schemas.openxmlformats.org/officeDocument/2006/relationships" r:embed="rId22" cstate="print"/>
        <a:stretch>
          <a:fillRect/>
        </a:stretch>
      </xdr:blipFill>
      <xdr:spPr>
        <a:xfrm>
          <a:off x="3286125" y="3692107"/>
          <a:ext cx="2515893" cy="536891"/>
        </a:xfrm>
        <a:prstGeom prst="rect">
          <a:avLst/>
        </a:prstGeom>
      </xdr:spPr>
    </xdr:pic>
    <xdr:clientData/>
  </xdr:twoCellAnchor>
  <xdr:oneCellAnchor>
    <xdr:from>
      <xdr:col>10</xdr:col>
      <xdr:colOff>479425</xdr:colOff>
      <xdr:row>3</xdr:row>
      <xdr:rowOff>90946</xdr:rowOff>
    </xdr:from>
    <xdr:ext cx="1103674" cy="1499730"/>
    <xdr:pic>
      <xdr:nvPicPr>
        <xdr:cNvPr id="113" name="112 Imagen">
          <a:extLst>
            <a:ext uri="{FF2B5EF4-FFF2-40B4-BE49-F238E27FC236}">
              <a16:creationId xmlns:a16="http://schemas.microsoft.com/office/drawing/2014/main" xmlns="" id="{00000000-0008-0000-2F00-000071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rcRect/>
        <a:stretch>
          <a:fillRect/>
        </a:stretch>
      </xdr:blipFill>
      <xdr:spPr bwMode="auto">
        <a:xfrm>
          <a:off x="6956425" y="2072146"/>
          <a:ext cx="1103674" cy="149973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oneCellAnchor>
    <xdr:from>
      <xdr:col>9</xdr:col>
      <xdr:colOff>49516</xdr:colOff>
      <xdr:row>4</xdr:row>
      <xdr:rowOff>55217</xdr:rowOff>
    </xdr:from>
    <xdr:ext cx="1138009" cy="550500"/>
    <xdr:pic>
      <xdr:nvPicPr>
        <xdr:cNvPr id="115" name="114 Imagen">
          <a:extLst>
            <a:ext uri="{FF2B5EF4-FFF2-40B4-BE49-F238E27FC236}">
              <a16:creationId xmlns:a16="http://schemas.microsoft.com/office/drawing/2014/main" xmlns="" id="{00000000-0008-0000-2F00-000073000000}"/>
            </a:ext>
          </a:extLst>
        </xdr:cNvPr>
        <xdr:cNvPicPr>
          <a:picLocks noChangeAspect="1"/>
        </xdr:cNvPicPr>
      </xdr:nvPicPr>
      <xdr:blipFill>
        <a:blip xmlns:r="http://schemas.openxmlformats.org/officeDocument/2006/relationships" r:embed="rId10" cstate="print"/>
        <a:stretch>
          <a:fillRect/>
        </a:stretch>
      </xdr:blipFill>
      <xdr:spPr>
        <a:xfrm rot="19662387">
          <a:off x="5878816" y="2265017"/>
          <a:ext cx="1138009" cy="550500"/>
        </a:xfrm>
        <a:prstGeom prst="rect">
          <a:avLst/>
        </a:prstGeom>
      </xdr:spPr>
    </xdr:pic>
    <xdr:clientData/>
  </xdr:oneCellAnchor>
  <xdr:twoCellAnchor editAs="oneCell">
    <xdr:from>
      <xdr:col>13</xdr:col>
      <xdr:colOff>66675</xdr:colOff>
      <xdr:row>10</xdr:row>
      <xdr:rowOff>112838</xdr:rowOff>
    </xdr:from>
    <xdr:to>
      <xdr:col>16</xdr:col>
      <xdr:colOff>590957</xdr:colOff>
      <xdr:row>12</xdr:row>
      <xdr:rowOff>180873</xdr:rowOff>
    </xdr:to>
    <xdr:pic>
      <xdr:nvPicPr>
        <xdr:cNvPr id="119" name="Imagen 118">
          <a:extLst>
            <a:ext uri="{FF2B5EF4-FFF2-40B4-BE49-F238E27FC236}">
              <a16:creationId xmlns:a16="http://schemas.microsoft.com/office/drawing/2014/main" xmlns="" id="{74658DD5-36CB-42AA-9B0C-07012096B0BB}"/>
            </a:ext>
          </a:extLst>
        </xdr:cNvPr>
        <xdr:cNvPicPr>
          <a:picLocks noChangeAspect="1"/>
        </xdr:cNvPicPr>
      </xdr:nvPicPr>
      <xdr:blipFill>
        <a:blip xmlns:r="http://schemas.openxmlformats.org/officeDocument/2006/relationships" r:embed="rId24" cstate="print"/>
        <a:stretch>
          <a:fillRect/>
        </a:stretch>
      </xdr:blipFill>
      <xdr:spPr>
        <a:xfrm>
          <a:off x="8486775" y="3694238"/>
          <a:ext cx="2467382" cy="525235"/>
        </a:xfrm>
        <a:prstGeom prst="rect">
          <a:avLst/>
        </a:prstGeom>
      </xdr:spPr>
    </xdr:pic>
    <xdr:clientData/>
  </xdr:twoCellAnchor>
  <xdr:twoCellAnchor editAs="oneCell">
    <xdr:from>
      <xdr:col>17</xdr:col>
      <xdr:colOff>120197</xdr:colOff>
      <xdr:row>10</xdr:row>
      <xdr:rowOff>89051</xdr:rowOff>
    </xdr:from>
    <xdr:to>
      <xdr:col>20</xdr:col>
      <xdr:colOff>605972</xdr:colOff>
      <xdr:row>12</xdr:row>
      <xdr:rowOff>160913</xdr:rowOff>
    </xdr:to>
    <xdr:pic>
      <xdr:nvPicPr>
        <xdr:cNvPr id="124" name="Imagen 123">
          <a:extLst>
            <a:ext uri="{FF2B5EF4-FFF2-40B4-BE49-F238E27FC236}">
              <a16:creationId xmlns:a16="http://schemas.microsoft.com/office/drawing/2014/main" xmlns="" id="{7281A88A-63B5-42E0-8012-CD34A8CA8C16}"/>
            </a:ext>
          </a:extLst>
        </xdr:cNvPr>
        <xdr:cNvPicPr>
          <a:picLocks noChangeAspect="1"/>
        </xdr:cNvPicPr>
      </xdr:nvPicPr>
      <xdr:blipFill>
        <a:blip xmlns:r="http://schemas.openxmlformats.org/officeDocument/2006/relationships" r:embed="rId25" cstate="print"/>
        <a:stretch>
          <a:fillRect/>
        </a:stretch>
      </xdr:blipFill>
      <xdr:spPr>
        <a:xfrm>
          <a:off x="11840483" y="3654122"/>
          <a:ext cx="2554060" cy="525434"/>
        </a:xfrm>
        <a:prstGeom prst="rect">
          <a:avLst/>
        </a:prstGeom>
      </xdr:spPr>
    </xdr:pic>
    <xdr:clientData/>
  </xdr:twoCellAnchor>
  <xdr:twoCellAnchor editAs="oneCell">
    <xdr:from>
      <xdr:col>0</xdr:col>
      <xdr:colOff>0</xdr:colOff>
      <xdr:row>0</xdr:row>
      <xdr:rowOff>0</xdr:rowOff>
    </xdr:from>
    <xdr:to>
      <xdr:col>4</xdr:col>
      <xdr:colOff>315686</xdr:colOff>
      <xdr:row>0</xdr:row>
      <xdr:rowOff>1079843</xdr:rowOff>
    </xdr:to>
    <xdr:pic>
      <xdr:nvPicPr>
        <xdr:cNvPr id="128" name="Imagen 127">
          <a:extLst>
            <a:ext uri="{FF2B5EF4-FFF2-40B4-BE49-F238E27FC236}">
              <a16:creationId xmlns:a16="http://schemas.microsoft.com/office/drawing/2014/main" xmlns="" id="{7C35EEF1-27AE-4CA3-A92C-9D12479AAB4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oneCellAnchor>
    <xdr:from>
      <xdr:col>1</xdr:col>
      <xdr:colOff>28575</xdr:colOff>
      <xdr:row>11</xdr:row>
      <xdr:rowOff>9525</xdr:rowOff>
    </xdr:from>
    <xdr:ext cx="776506" cy="1057275"/>
    <xdr:pic>
      <xdr:nvPicPr>
        <xdr:cNvPr id="3" name="2 Imagen" hidden="1">
          <a:extLst>
            <a:ext uri="{FF2B5EF4-FFF2-40B4-BE49-F238E27FC236}">
              <a16:creationId xmlns:a16="http://schemas.microsoft.com/office/drawing/2014/main" xmlns="" id="{00000000-0008-0000-3000-000003000000}"/>
            </a:ext>
          </a:extLst>
        </xdr:cNvPr>
        <xdr:cNvPicPr>
          <a:picLocks noChangeAspect="1"/>
        </xdr:cNvPicPr>
      </xdr:nvPicPr>
      <xdr:blipFill>
        <a:blip xmlns:r="http://schemas.openxmlformats.org/officeDocument/2006/relationships" r:embed="rId1" cstate="print"/>
        <a:stretch>
          <a:fillRect/>
        </a:stretch>
      </xdr:blipFill>
      <xdr:spPr>
        <a:xfrm>
          <a:off x="666750" y="2800350"/>
          <a:ext cx="776506" cy="1057275"/>
        </a:xfrm>
        <a:prstGeom prst="rect">
          <a:avLst/>
        </a:prstGeom>
      </xdr:spPr>
    </xdr:pic>
    <xdr:clientData/>
  </xdr:oneCellAnchor>
  <xdr:oneCellAnchor>
    <xdr:from>
      <xdr:col>1</xdr:col>
      <xdr:colOff>9525</xdr:colOff>
      <xdr:row>10</xdr:row>
      <xdr:rowOff>0</xdr:rowOff>
    </xdr:from>
    <xdr:ext cx="774277" cy="942975"/>
    <xdr:pic>
      <xdr:nvPicPr>
        <xdr:cNvPr id="4" name="3 Imagen" hidden="1">
          <a:extLst>
            <a:ext uri="{FF2B5EF4-FFF2-40B4-BE49-F238E27FC236}">
              <a16:creationId xmlns:a16="http://schemas.microsoft.com/office/drawing/2014/main" xmlns="" id="{00000000-0008-0000-3000-000004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7</xdr:col>
      <xdr:colOff>19050</xdr:colOff>
      <xdr:row>11</xdr:row>
      <xdr:rowOff>1</xdr:rowOff>
    </xdr:from>
    <xdr:ext cx="779826" cy="923924"/>
    <xdr:pic>
      <xdr:nvPicPr>
        <xdr:cNvPr id="5" name="4 Imagen" hidden="1">
          <a:extLst>
            <a:ext uri="{FF2B5EF4-FFF2-40B4-BE49-F238E27FC236}">
              <a16:creationId xmlns:a16="http://schemas.microsoft.com/office/drawing/2014/main" xmlns="" id="{00000000-0008-0000-3000-000005000000}"/>
            </a:ext>
          </a:extLst>
        </xdr:cNvPr>
        <xdr:cNvPicPr>
          <a:picLocks noChangeAspect="1"/>
        </xdr:cNvPicPr>
      </xdr:nvPicPr>
      <xdr:blipFill>
        <a:blip xmlns:r="http://schemas.openxmlformats.org/officeDocument/2006/relationships" r:embed="rId3" cstate="print"/>
        <a:stretch>
          <a:fillRect/>
        </a:stretch>
      </xdr:blipFill>
      <xdr:spPr>
        <a:xfrm>
          <a:off x="5419725" y="2790826"/>
          <a:ext cx="779826" cy="923924"/>
        </a:xfrm>
        <a:prstGeom prst="rect">
          <a:avLst/>
        </a:prstGeom>
      </xdr:spPr>
    </xdr:pic>
    <xdr:clientData/>
  </xdr:oneCellAnchor>
  <xdr:oneCellAnchor>
    <xdr:from>
      <xdr:col>1</xdr:col>
      <xdr:colOff>76200</xdr:colOff>
      <xdr:row>10</xdr:row>
      <xdr:rowOff>161925</xdr:rowOff>
    </xdr:from>
    <xdr:ext cx="778572" cy="752475"/>
    <xdr:pic>
      <xdr:nvPicPr>
        <xdr:cNvPr id="6" name="5 Imagen" hidden="1">
          <a:extLst>
            <a:ext uri="{FF2B5EF4-FFF2-40B4-BE49-F238E27FC236}">
              <a16:creationId xmlns:a16="http://schemas.microsoft.com/office/drawing/2014/main" xmlns="" id="{00000000-0008-0000-3000-000006000000}"/>
            </a:ext>
          </a:extLst>
        </xdr:cNvPr>
        <xdr:cNvPicPr>
          <a:picLocks noChangeAspect="1"/>
        </xdr:cNvPicPr>
      </xdr:nvPicPr>
      <xdr:blipFill>
        <a:blip xmlns:r="http://schemas.openxmlformats.org/officeDocument/2006/relationships" r:embed="rId4" cstate="print"/>
        <a:stretch>
          <a:fillRect/>
        </a:stretch>
      </xdr:blipFill>
      <xdr:spPr>
        <a:xfrm>
          <a:off x="714375" y="2752725"/>
          <a:ext cx="778572" cy="752475"/>
        </a:xfrm>
        <a:prstGeom prst="rect">
          <a:avLst/>
        </a:prstGeom>
      </xdr:spPr>
    </xdr:pic>
    <xdr:clientData/>
  </xdr:oneCellAnchor>
  <xdr:oneCellAnchor>
    <xdr:from>
      <xdr:col>4</xdr:col>
      <xdr:colOff>142876</xdr:colOff>
      <xdr:row>10</xdr:row>
      <xdr:rowOff>171449</xdr:rowOff>
    </xdr:from>
    <xdr:ext cx="877302" cy="714375"/>
    <xdr:pic>
      <xdr:nvPicPr>
        <xdr:cNvPr id="7" name="6 Imagen" hidden="1">
          <a:extLst>
            <a:ext uri="{FF2B5EF4-FFF2-40B4-BE49-F238E27FC236}">
              <a16:creationId xmlns:a16="http://schemas.microsoft.com/office/drawing/2014/main" xmlns="" id="{00000000-0008-0000-3000-000007000000}"/>
            </a:ext>
          </a:extLst>
        </xdr:cNvPr>
        <xdr:cNvPicPr>
          <a:picLocks noChangeAspect="1"/>
        </xdr:cNvPicPr>
      </xdr:nvPicPr>
      <xdr:blipFill>
        <a:blip xmlns:r="http://schemas.openxmlformats.org/officeDocument/2006/relationships" r:embed="rId5" cstate="print"/>
        <a:stretch>
          <a:fillRect/>
        </a:stretch>
      </xdr:blipFill>
      <xdr:spPr>
        <a:xfrm>
          <a:off x="3095626" y="2762249"/>
          <a:ext cx="877302" cy="714375"/>
        </a:xfrm>
        <a:prstGeom prst="rect">
          <a:avLst/>
        </a:prstGeom>
      </xdr:spPr>
    </xdr:pic>
    <xdr:clientData/>
  </xdr:oneCellAnchor>
  <xdr:oneCellAnchor>
    <xdr:from>
      <xdr:col>1</xdr:col>
      <xdr:colOff>238125</xdr:colOff>
      <xdr:row>10</xdr:row>
      <xdr:rowOff>0</xdr:rowOff>
    </xdr:from>
    <xdr:ext cx="805905" cy="752475"/>
    <xdr:pic>
      <xdr:nvPicPr>
        <xdr:cNvPr id="8" name="7 Imagen" hidden="1">
          <a:extLst>
            <a:ext uri="{FF2B5EF4-FFF2-40B4-BE49-F238E27FC236}">
              <a16:creationId xmlns:a16="http://schemas.microsoft.com/office/drawing/2014/main" xmlns="" id="{00000000-0008-0000-3000-000008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0</xdr:colOff>
      <xdr:row>11</xdr:row>
      <xdr:rowOff>9525</xdr:rowOff>
    </xdr:from>
    <xdr:ext cx="767886" cy="666750"/>
    <xdr:pic>
      <xdr:nvPicPr>
        <xdr:cNvPr id="9" name="8 Imagen" hidden="1">
          <a:extLst>
            <a:ext uri="{FF2B5EF4-FFF2-40B4-BE49-F238E27FC236}">
              <a16:creationId xmlns:a16="http://schemas.microsoft.com/office/drawing/2014/main" xmlns="" id="{00000000-0008-0000-3000-000009000000}"/>
            </a:ext>
          </a:extLst>
        </xdr:cNvPr>
        <xdr:cNvPicPr>
          <a:picLocks noChangeAspect="1"/>
        </xdr:cNvPicPr>
      </xdr:nvPicPr>
      <xdr:blipFill>
        <a:blip xmlns:r="http://schemas.openxmlformats.org/officeDocument/2006/relationships" r:embed="rId7" cstate="print"/>
        <a:stretch>
          <a:fillRect/>
        </a:stretch>
      </xdr:blipFill>
      <xdr:spPr>
        <a:xfrm>
          <a:off x="3724275" y="2800350"/>
          <a:ext cx="767886" cy="666750"/>
        </a:xfrm>
        <a:prstGeom prst="rect">
          <a:avLst/>
        </a:prstGeom>
      </xdr:spPr>
    </xdr:pic>
    <xdr:clientData/>
  </xdr:oneCellAnchor>
  <xdr:oneCellAnchor>
    <xdr:from>
      <xdr:col>7</xdr:col>
      <xdr:colOff>28575</xdr:colOff>
      <xdr:row>11</xdr:row>
      <xdr:rowOff>9525</xdr:rowOff>
    </xdr:from>
    <xdr:ext cx="776506" cy="1057275"/>
    <xdr:pic>
      <xdr:nvPicPr>
        <xdr:cNvPr id="10" name="9 Imagen" hidden="1">
          <a:extLst>
            <a:ext uri="{FF2B5EF4-FFF2-40B4-BE49-F238E27FC236}">
              <a16:creationId xmlns:a16="http://schemas.microsoft.com/office/drawing/2014/main" xmlns="" id="{00000000-0008-0000-3000-00000A000000}"/>
            </a:ext>
          </a:extLst>
        </xdr:cNvPr>
        <xdr:cNvPicPr>
          <a:picLocks noChangeAspect="1"/>
        </xdr:cNvPicPr>
      </xdr:nvPicPr>
      <xdr:blipFill>
        <a:blip xmlns:r="http://schemas.openxmlformats.org/officeDocument/2006/relationships" r:embed="rId1" cstate="print"/>
        <a:stretch>
          <a:fillRect/>
        </a:stretch>
      </xdr:blipFill>
      <xdr:spPr>
        <a:xfrm>
          <a:off x="5429250" y="2800350"/>
          <a:ext cx="776506" cy="1057275"/>
        </a:xfrm>
        <a:prstGeom prst="rect">
          <a:avLst/>
        </a:prstGeom>
      </xdr:spPr>
    </xdr:pic>
    <xdr:clientData/>
  </xdr:oneCellAnchor>
  <xdr:oneCellAnchor>
    <xdr:from>
      <xdr:col>7</xdr:col>
      <xdr:colOff>9525</xdr:colOff>
      <xdr:row>10</xdr:row>
      <xdr:rowOff>0</xdr:rowOff>
    </xdr:from>
    <xdr:ext cx="774277" cy="942975"/>
    <xdr:pic>
      <xdr:nvPicPr>
        <xdr:cNvPr id="11" name="10 Imagen" hidden="1">
          <a:extLst>
            <a:ext uri="{FF2B5EF4-FFF2-40B4-BE49-F238E27FC236}">
              <a16:creationId xmlns:a16="http://schemas.microsoft.com/office/drawing/2014/main" xmlns="" id="{00000000-0008-0000-3000-00000B000000}"/>
            </a:ext>
          </a:extLst>
        </xdr:cNvPr>
        <xdr:cNvPicPr>
          <a:picLocks noChangeAspect="1"/>
        </xdr:cNvPicPr>
      </xdr:nvPicPr>
      <xdr:blipFill>
        <a:blip xmlns:r="http://schemas.openxmlformats.org/officeDocument/2006/relationships" r:embed="rId2" cstate="print"/>
        <a:stretch>
          <a:fillRect/>
        </a:stretch>
      </xdr:blipFill>
      <xdr:spPr>
        <a:xfrm>
          <a:off x="5410200" y="2590800"/>
          <a:ext cx="774277" cy="942975"/>
        </a:xfrm>
        <a:prstGeom prst="rect">
          <a:avLst/>
        </a:prstGeom>
      </xdr:spPr>
    </xdr:pic>
    <xdr:clientData/>
  </xdr:oneCellAnchor>
  <xdr:oneCellAnchor>
    <xdr:from>
      <xdr:col>7</xdr:col>
      <xdr:colOff>238125</xdr:colOff>
      <xdr:row>10</xdr:row>
      <xdr:rowOff>0</xdr:rowOff>
    </xdr:from>
    <xdr:ext cx="805905" cy="752475"/>
    <xdr:pic>
      <xdr:nvPicPr>
        <xdr:cNvPr id="12" name="11 Imagen" hidden="1">
          <a:extLst>
            <a:ext uri="{FF2B5EF4-FFF2-40B4-BE49-F238E27FC236}">
              <a16:creationId xmlns:a16="http://schemas.microsoft.com/office/drawing/2014/main" xmlns="" id="{00000000-0008-0000-3000-00000C000000}"/>
            </a:ext>
          </a:extLst>
        </xdr:cNvPr>
        <xdr:cNvPicPr>
          <a:picLocks noChangeAspect="1"/>
        </xdr:cNvPicPr>
      </xdr:nvPicPr>
      <xdr:blipFill>
        <a:blip xmlns:r="http://schemas.openxmlformats.org/officeDocument/2006/relationships" r:embed="rId6" cstate="print"/>
        <a:stretch>
          <a:fillRect/>
        </a:stretch>
      </xdr:blipFill>
      <xdr:spPr>
        <a:xfrm>
          <a:off x="5638800" y="2590800"/>
          <a:ext cx="805905" cy="752475"/>
        </a:xfrm>
        <a:prstGeom prst="rect">
          <a:avLst/>
        </a:prstGeom>
      </xdr:spPr>
    </xdr:pic>
    <xdr:clientData/>
  </xdr:oneCellAnchor>
  <xdr:oneCellAnchor>
    <xdr:from>
      <xdr:col>1</xdr:col>
      <xdr:colOff>76200</xdr:colOff>
      <xdr:row>11</xdr:row>
      <xdr:rowOff>0</xdr:rowOff>
    </xdr:from>
    <xdr:ext cx="778572" cy="752475"/>
    <xdr:pic>
      <xdr:nvPicPr>
        <xdr:cNvPr id="13" name="12 Imagen" hidden="1">
          <a:extLst>
            <a:ext uri="{FF2B5EF4-FFF2-40B4-BE49-F238E27FC236}">
              <a16:creationId xmlns:a16="http://schemas.microsoft.com/office/drawing/2014/main" xmlns="" id="{00000000-0008-0000-3000-00000D000000}"/>
            </a:ext>
          </a:extLst>
        </xdr:cNvPr>
        <xdr:cNvPicPr>
          <a:picLocks noChangeAspect="1"/>
        </xdr:cNvPicPr>
      </xdr:nvPicPr>
      <xdr:blipFill>
        <a:blip xmlns:r="http://schemas.openxmlformats.org/officeDocument/2006/relationships" r:embed="rId4" cstate="print"/>
        <a:stretch>
          <a:fillRect/>
        </a:stretch>
      </xdr:blipFill>
      <xdr:spPr>
        <a:xfrm>
          <a:off x="714375" y="2790825"/>
          <a:ext cx="778572" cy="752475"/>
        </a:xfrm>
        <a:prstGeom prst="rect">
          <a:avLst/>
        </a:prstGeom>
      </xdr:spPr>
    </xdr:pic>
    <xdr:clientData/>
  </xdr:oneCellAnchor>
  <xdr:oneCellAnchor>
    <xdr:from>
      <xdr:col>1</xdr:col>
      <xdr:colOff>238125</xdr:colOff>
      <xdr:row>11</xdr:row>
      <xdr:rowOff>0</xdr:rowOff>
    </xdr:from>
    <xdr:ext cx="805905" cy="752475"/>
    <xdr:pic>
      <xdr:nvPicPr>
        <xdr:cNvPr id="14" name="13 Imagen" hidden="1">
          <a:extLst>
            <a:ext uri="{FF2B5EF4-FFF2-40B4-BE49-F238E27FC236}">
              <a16:creationId xmlns:a16="http://schemas.microsoft.com/office/drawing/2014/main" xmlns="" id="{00000000-0008-0000-3000-00000E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7</xdr:col>
      <xdr:colOff>238125</xdr:colOff>
      <xdr:row>11</xdr:row>
      <xdr:rowOff>0</xdr:rowOff>
    </xdr:from>
    <xdr:ext cx="805905" cy="752475"/>
    <xdr:pic>
      <xdr:nvPicPr>
        <xdr:cNvPr id="15" name="14 Imagen" hidden="1">
          <a:extLst>
            <a:ext uri="{FF2B5EF4-FFF2-40B4-BE49-F238E27FC236}">
              <a16:creationId xmlns:a16="http://schemas.microsoft.com/office/drawing/2014/main" xmlns="" id="{00000000-0008-0000-3000-00000F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1</xdr:col>
      <xdr:colOff>238125</xdr:colOff>
      <xdr:row>11</xdr:row>
      <xdr:rowOff>0</xdr:rowOff>
    </xdr:from>
    <xdr:ext cx="805905" cy="752475"/>
    <xdr:pic>
      <xdr:nvPicPr>
        <xdr:cNvPr id="16" name="15 Imagen" hidden="1">
          <a:extLst>
            <a:ext uri="{FF2B5EF4-FFF2-40B4-BE49-F238E27FC236}">
              <a16:creationId xmlns:a16="http://schemas.microsoft.com/office/drawing/2014/main" xmlns="" id="{00000000-0008-0000-3000-000010000000}"/>
            </a:ext>
          </a:extLst>
        </xdr:cNvPr>
        <xdr:cNvPicPr>
          <a:picLocks noChangeAspect="1"/>
        </xdr:cNvPicPr>
      </xdr:nvPicPr>
      <xdr:blipFill>
        <a:blip xmlns:r="http://schemas.openxmlformats.org/officeDocument/2006/relationships" r:embed="rId6" cstate="print"/>
        <a:stretch>
          <a:fillRect/>
        </a:stretch>
      </xdr:blipFill>
      <xdr:spPr>
        <a:xfrm>
          <a:off x="876300" y="2790825"/>
          <a:ext cx="805905" cy="752475"/>
        </a:xfrm>
        <a:prstGeom prst="rect">
          <a:avLst/>
        </a:prstGeom>
      </xdr:spPr>
    </xdr:pic>
    <xdr:clientData/>
  </xdr:oneCellAnchor>
  <xdr:oneCellAnchor>
    <xdr:from>
      <xdr:col>7</xdr:col>
      <xdr:colOff>76200</xdr:colOff>
      <xdr:row>11</xdr:row>
      <xdr:rowOff>0</xdr:rowOff>
    </xdr:from>
    <xdr:ext cx="778572" cy="752475"/>
    <xdr:pic>
      <xdr:nvPicPr>
        <xdr:cNvPr id="17" name="16 Imagen" hidden="1">
          <a:extLst>
            <a:ext uri="{FF2B5EF4-FFF2-40B4-BE49-F238E27FC236}">
              <a16:creationId xmlns:a16="http://schemas.microsoft.com/office/drawing/2014/main" xmlns="" id="{00000000-0008-0000-3000-000011000000}"/>
            </a:ext>
          </a:extLst>
        </xdr:cNvPr>
        <xdr:cNvPicPr>
          <a:picLocks noChangeAspect="1"/>
        </xdr:cNvPicPr>
      </xdr:nvPicPr>
      <xdr:blipFill>
        <a:blip xmlns:r="http://schemas.openxmlformats.org/officeDocument/2006/relationships" r:embed="rId4" cstate="print"/>
        <a:stretch>
          <a:fillRect/>
        </a:stretch>
      </xdr:blipFill>
      <xdr:spPr>
        <a:xfrm>
          <a:off x="5476875" y="2790825"/>
          <a:ext cx="778572" cy="752475"/>
        </a:xfrm>
        <a:prstGeom prst="rect">
          <a:avLst/>
        </a:prstGeom>
      </xdr:spPr>
    </xdr:pic>
    <xdr:clientData/>
  </xdr:oneCellAnchor>
  <xdr:oneCellAnchor>
    <xdr:from>
      <xdr:col>7</xdr:col>
      <xdr:colOff>238125</xdr:colOff>
      <xdr:row>11</xdr:row>
      <xdr:rowOff>0</xdr:rowOff>
    </xdr:from>
    <xdr:ext cx="805905" cy="752475"/>
    <xdr:pic>
      <xdr:nvPicPr>
        <xdr:cNvPr id="18" name="17 Imagen" hidden="1">
          <a:extLst>
            <a:ext uri="{FF2B5EF4-FFF2-40B4-BE49-F238E27FC236}">
              <a16:creationId xmlns:a16="http://schemas.microsoft.com/office/drawing/2014/main" xmlns="" id="{00000000-0008-0000-3000-000012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7</xdr:col>
      <xdr:colOff>238125</xdr:colOff>
      <xdr:row>11</xdr:row>
      <xdr:rowOff>0</xdr:rowOff>
    </xdr:from>
    <xdr:ext cx="805905" cy="752475"/>
    <xdr:pic>
      <xdr:nvPicPr>
        <xdr:cNvPr id="19" name="18 Imagen" hidden="1">
          <a:extLst>
            <a:ext uri="{FF2B5EF4-FFF2-40B4-BE49-F238E27FC236}">
              <a16:creationId xmlns:a16="http://schemas.microsoft.com/office/drawing/2014/main" xmlns="" id="{00000000-0008-0000-3000-000013000000}"/>
            </a:ext>
          </a:extLst>
        </xdr:cNvPr>
        <xdr:cNvPicPr>
          <a:picLocks noChangeAspect="1"/>
        </xdr:cNvPicPr>
      </xdr:nvPicPr>
      <xdr:blipFill>
        <a:blip xmlns:r="http://schemas.openxmlformats.org/officeDocument/2006/relationships" r:embed="rId6" cstate="print"/>
        <a:stretch>
          <a:fillRect/>
        </a:stretch>
      </xdr:blipFill>
      <xdr:spPr>
        <a:xfrm>
          <a:off x="5638800" y="2790825"/>
          <a:ext cx="805905" cy="752475"/>
        </a:xfrm>
        <a:prstGeom prst="rect">
          <a:avLst/>
        </a:prstGeom>
      </xdr:spPr>
    </xdr:pic>
    <xdr:clientData/>
  </xdr:oneCellAnchor>
  <xdr:oneCellAnchor>
    <xdr:from>
      <xdr:col>3</xdr:col>
      <xdr:colOff>28575</xdr:colOff>
      <xdr:row>11</xdr:row>
      <xdr:rowOff>9525</xdr:rowOff>
    </xdr:from>
    <xdr:ext cx="776506" cy="1057275"/>
    <xdr:pic>
      <xdr:nvPicPr>
        <xdr:cNvPr id="20" name="19 Imagen" hidden="1">
          <a:extLst>
            <a:ext uri="{FF2B5EF4-FFF2-40B4-BE49-F238E27FC236}">
              <a16:creationId xmlns:a16="http://schemas.microsoft.com/office/drawing/2014/main" xmlns="" id="{00000000-0008-0000-3000-000014000000}"/>
            </a:ext>
          </a:extLst>
        </xdr:cNvPr>
        <xdr:cNvPicPr>
          <a:picLocks noChangeAspect="1"/>
        </xdr:cNvPicPr>
      </xdr:nvPicPr>
      <xdr:blipFill>
        <a:blip xmlns:r="http://schemas.openxmlformats.org/officeDocument/2006/relationships" r:embed="rId1" cstate="print"/>
        <a:stretch>
          <a:fillRect/>
        </a:stretch>
      </xdr:blipFill>
      <xdr:spPr>
        <a:xfrm>
          <a:off x="2209800" y="2800350"/>
          <a:ext cx="776506" cy="1057275"/>
        </a:xfrm>
        <a:prstGeom prst="rect">
          <a:avLst/>
        </a:prstGeom>
      </xdr:spPr>
    </xdr:pic>
    <xdr:clientData/>
  </xdr:oneCellAnchor>
  <xdr:oneCellAnchor>
    <xdr:from>
      <xdr:col>4</xdr:col>
      <xdr:colOff>9525</xdr:colOff>
      <xdr:row>9</xdr:row>
      <xdr:rowOff>0</xdr:rowOff>
    </xdr:from>
    <xdr:ext cx="774277" cy="942975"/>
    <xdr:pic>
      <xdr:nvPicPr>
        <xdr:cNvPr id="21" name="20 Imagen" hidden="1">
          <a:extLst>
            <a:ext uri="{FF2B5EF4-FFF2-40B4-BE49-F238E27FC236}">
              <a16:creationId xmlns:a16="http://schemas.microsoft.com/office/drawing/2014/main" xmlns="" id="{00000000-0008-0000-3000-000015000000}"/>
            </a:ext>
          </a:extLst>
        </xdr:cNvPr>
        <xdr:cNvPicPr>
          <a:picLocks noChangeAspect="1"/>
        </xdr:cNvPicPr>
      </xdr:nvPicPr>
      <xdr:blipFill>
        <a:blip xmlns:r="http://schemas.openxmlformats.org/officeDocument/2006/relationships" r:embed="rId2" cstate="print"/>
        <a:stretch>
          <a:fillRect/>
        </a:stretch>
      </xdr:blipFill>
      <xdr:spPr>
        <a:xfrm>
          <a:off x="2962275" y="2390775"/>
          <a:ext cx="774277" cy="942975"/>
        </a:xfrm>
        <a:prstGeom prst="rect">
          <a:avLst/>
        </a:prstGeom>
      </xdr:spPr>
    </xdr:pic>
    <xdr:clientData/>
  </xdr:oneCellAnchor>
  <xdr:oneCellAnchor>
    <xdr:from>
      <xdr:col>5</xdr:col>
      <xdr:colOff>19050</xdr:colOff>
      <xdr:row>9</xdr:row>
      <xdr:rowOff>0</xdr:rowOff>
    </xdr:from>
    <xdr:ext cx="779826" cy="923924"/>
    <xdr:pic>
      <xdr:nvPicPr>
        <xdr:cNvPr id="22" name="21 Imagen" hidden="1">
          <a:extLst>
            <a:ext uri="{FF2B5EF4-FFF2-40B4-BE49-F238E27FC236}">
              <a16:creationId xmlns:a16="http://schemas.microsoft.com/office/drawing/2014/main" xmlns="" id="{00000000-0008-0000-3000-000016000000}"/>
            </a:ext>
          </a:extLst>
        </xdr:cNvPr>
        <xdr:cNvPicPr>
          <a:picLocks noChangeAspect="1"/>
        </xdr:cNvPicPr>
      </xdr:nvPicPr>
      <xdr:blipFill>
        <a:blip xmlns:r="http://schemas.openxmlformats.org/officeDocument/2006/relationships" r:embed="rId3" cstate="print"/>
        <a:stretch>
          <a:fillRect/>
        </a:stretch>
      </xdr:blipFill>
      <xdr:spPr>
        <a:xfrm>
          <a:off x="3743325" y="2390775"/>
          <a:ext cx="779826" cy="923924"/>
        </a:xfrm>
        <a:prstGeom prst="rect">
          <a:avLst/>
        </a:prstGeom>
      </xdr:spPr>
    </xdr:pic>
    <xdr:clientData/>
  </xdr:oneCellAnchor>
  <xdr:oneCellAnchor>
    <xdr:from>
      <xdr:col>1</xdr:col>
      <xdr:colOff>76200</xdr:colOff>
      <xdr:row>15</xdr:row>
      <xdr:rowOff>0</xdr:rowOff>
    </xdr:from>
    <xdr:ext cx="778572" cy="752475"/>
    <xdr:pic>
      <xdr:nvPicPr>
        <xdr:cNvPr id="23" name="22 Imagen" hidden="1">
          <a:extLst>
            <a:ext uri="{FF2B5EF4-FFF2-40B4-BE49-F238E27FC236}">
              <a16:creationId xmlns:a16="http://schemas.microsoft.com/office/drawing/2014/main" xmlns="" id="{00000000-0008-0000-3000-000017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3</xdr:col>
      <xdr:colOff>142876</xdr:colOff>
      <xdr:row>15</xdr:row>
      <xdr:rowOff>0</xdr:rowOff>
    </xdr:from>
    <xdr:ext cx="877302" cy="714375"/>
    <xdr:pic>
      <xdr:nvPicPr>
        <xdr:cNvPr id="24" name="23 Imagen" hidden="1">
          <a:extLst>
            <a:ext uri="{FF2B5EF4-FFF2-40B4-BE49-F238E27FC236}">
              <a16:creationId xmlns:a16="http://schemas.microsoft.com/office/drawing/2014/main" xmlns="" id="{00000000-0008-0000-3000-000018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4</xdr:col>
      <xdr:colOff>238125</xdr:colOff>
      <xdr:row>9</xdr:row>
      <xdr:rowOff>0</xdr:rowOff>
    </xdr:from>
    <xdr:ext cx="805905" cy="752475"/>
    <xdr:pic>
      <xdr:nvPicPr>
        <xdr:cNvPr id="25" name="24 Imagen" hidden="1">
          <a:extLst>
            <a:ext uri="{FF2B5EF4-FFF2-40B4-BE49-F238E27FC236}">
              <a16:creationId xmlns:a16="http://schemas.microsoft.com/office/drawing/2014/main" xmlns="" id="{00000000-0008-0000-3000-000019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4</xdr:col>
      <xdr:colOff>0</xdr:colOff>
      <xdr:row>9</xdr:row>
      <xdr:rowOff>9525</xdr:rowOff>
    </xdr:from>
    <xdr:ext cx="767886" cy="666750"/>
    <xdr:pic>
      <xdr:nvPicPr>
        <xdr:cNvPr id="26" name="25 Imagen" hidden="1">
          <a:extLst>
            <a:ext uri="{FF2B5EF4-FFF2-40B4-BE49-F238E27FC236}">
              <a16:creationId xmlns:a16="http://schemas.microsoft.com/office/drawing/2014/main" xmlns="" id="{00000000-0008-0000-3000-00001A000000}"/>
            </a:ext>
          </a:extLst>
        </xdr:cNvPr>
        <xdr:cNvPicPr>
          <a:picLocks noChangeAspect="1"/>
        </xdr:cNvPicPr>
      </xdr:nvPicPr>
      <xdr:blipFill>
        <a:blip xmlns:r="http://schemas.openxmlformats.org/officeDocument/2006/relationships" r:embed="rId7" cstate="print"/>
        <a:stretch>
          <a:fillRect/>
        </a:stretch>
      </xdr:blipFill>
      <xdr:spPr>
        <a:xfrm>
          <a:off x="2952750" y="2400300"/>
          <a:ext cx="767886" cy="666750"/>
        </a:xfrm>
        <a:prstGeom prst="rect">
          <a:avLst/>
        </a:prstGeom>
      </xdr:spPr>
    </xdr:pic>
    <xdr:clientData/>
  </xdr:oneCellAnchor>
  <xdr:oneCellAnchor>
    <xdr:from>
      <xdr:col>4</xdr:col>
      <xdr:colOff>9525</xdr:colOff>
      <xdr:row>13</xdr:row>
      <xdr:rowOff>0</xdr:rowOff>
    </xdr:from>
    <xdr:ext cx="774277" cy="942975"/>
    <xdr:pic>
      <xdr:nvPicPr>
        <xdr:cNvPr id="27" name="26 Imagen" hidden="1">
          <a:extLst>
            <a:ext uri="{FF2B5EF4-FFF2-40B4-BE49-F238E27FC236}">
              <a16:creationId xmlns:a16="http://schemas.microsoft.com/office/drawing/2014/main" xmlns="" id="{00000000-0008-0000-3000-00001B000000}"/>
            </a:ext>
          </a:extLst>
        </xdr:cNvPr>
        <xdr:cNvPicPr>
          <a:picLocks noChangeAspect="1"/>
        </xdr:cNvPicPr>
      </xdr:nvPicPr>
      <xdr:blipFill>
        <a:blip xmlns:r="http://schemas.openxmlformats.org/officeDocument/2006/relationships" r:embed="rId2" cstate="print"/>
        <a:stretch>
          <a:fillRect/>
        </a:stretch>
      </xdr:blipFill>
      <xdr:spPr>
        <a:xfrm>
          <a:off x="2962275" y="2990850"/>
          <a:ext cx="774277" cy="942975"/>
        </a:xfrm>
        <a:prstGeom prst="rect">
          <a:avLst/>
        </a:prstGeom>
      </xdr:spPr>
    </xdr:pic>
    <xdr:clientData/>
  </xdr:oneCellAnchor>
  <xdr:oneCellAnchor>
    <xdr:from>
      <xdr:col>5</xdr:col>
      <xdr:colOff>19050</xdr:colOff>
      <xdr:row>7</xdr:row>
      <xdr:rowOff>0</xdr:rowOff>
    </xdr:from>
    <xdr:ext cx="779826" cy="923924"/>
    <xdr:pic>
      <xdr:nvPicPr>
        <xdr:cNvPr id="28" name="27 Imagen" hidden="1">
          <a:extLst>
            <a:ext uri="{FF2B5EF4-FFF2-40B4-BE49-F238E27FC236}">
              <a16:creationId xmlns:a16="http://schemas.microsoft.com/office/drawing/2014/main" xmlns="" id="{00000000-0008-0000-3000-00001C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1</xdr:col>
      <xdr:colOff>76200</xdr:colOff>
      <xdr:row>9</xdr:row>
      <xdr:rowOff>161925</xdr:rowOff>
    </xdr:from>
    <xdr:ext cx="778572" cy="752475"/>
    <xdr:pic>
      <xdr:nvPicPr>
        <xdr:cNvPr id="29" name="28 Imagen" hidden="1">
          <a:extLst>
            <a:ext uri="{FF2B5EF4-FFF2-40B4-BE49-F238E27FC236}">
              <a16:creationId xmlns:a16="http://schemas.microsoft.com/office/drawing/2014/main" xmlns="" id="{00000000-0008-0000-3000-00001D000000}"/>
            </a:ext>
          </a:extLst>
        </xdr:cNvPr>
        <xdr:cNvPicPr>
          <a:picLocks noChangeAspect="1"/>
        </xdr:cNvPicPr>
      </xdr:nvPicPr>
      <xdr:blipFill>
        <a:blip xmlns:r="http://schemas.openxmlformats.org/officeDocument/2006/relationships" r:embed="rId4" cstate="print"/>
        <a:stretch>
          <a:fillRect/>
        </a:stretch>
      </xdr:blipFill>
      <xdr:spPr>
        <a:xfrm>
          <a:off x="714375" y="2552700"/>
          <a:ext cx="778572" cy="752475"/>
        </a:xfrm>
        <a:prstGeom prst="rect">
          <a:avLst/>
        </a:prstGeom>
      </xdr:spPr>
    </xdr:pic>
    <xdr:clientData/>
  </xdr:oneCellAnchor>
  <xdr:oneCellAnchor>
    <xdr:from>
      <xdr:col>3</xdr:col>
      <xdr:colOff>142876</xdr:colOff>
      <xdr:row>9</xdr:row>
      <xdr:rowOff>171449</xdr:rowOff>
    </xdr:from>
    <xdr:ext cx="877302" cy="714375"/>
    <xdr:pic>
      <xdr:nvPicPr>
        <xdr:cNvPr id="30" name="29 Imagen" hidden="1">
          <a:extLst>
            <a:ext uri="{FF2B5EF4-FFF2-40B4-BE49-F238E27FC236}">
              <a16:creationId xmlns:a16="http://schemas.microsoft.com/office/drawing/2014/main" xmlns="" id="{00000000-0008-0000-3000-00001E000000}"/>
            </a:ext>
          </a:extLst>
        </xdr:cNvPr>
        <xdr:cNvPicPr>
          <a:picLocks noChangeAspect="1"/>
        </xdr:cNvPicPr>
      </xdr:nvPicPr>
      <xdr:blipFill>
        <a:blip xmlns:r="http://schemas.openxmlformats.org/officeDocument/2006/relationships" r:embed="rId5" cstate="print"/>
        <a:stretch>
          <a:fillRect/>
        </a:stretch>
      </xdr:blipFill>
      <xdr:spPr>
        <a:xfrm>
          <a:off x="2324101" y="2562224"/>
          <a:ext cx="877302" cy="714375"/>
        </a:xfrm>
        <a:prstGeom prst="rect">
          <a:avLst/>
        </a:prstGeom>
      </xdr:spPr>
    </xdr:pic>
    <xdr:clientData/>
  </xdr:oneCellAnchor>
  <xdr:oneCellAnchor>
    <xdr:from>
      <xdr:col>4</xdr:col>
      <xdr:colOff>238125</xdr:colOff>
      <xdr:row>9</xdr:row>
      <xdr:rowOff>0</xdr:rowOff>
    </xdr:from>
    <xdr:ext cx="805905" cy="752475"/>
    <xdr:pic>
      <xdr:nvPicPr>
        <xdr:cNvPr id="31" name="30 Imagen" hidden="1">
          <a:extLst>
            <a:ext uri="{FF2B5EF4-FFF2-40B4-BE49-F238E27FC236}">
              <a16:creationId xmlns:a16="http://schemas.microsoft.com/office/drawing/2014/main" xmlns="" id="{00000000-0008-0000-3000-00001F000000}"/>
            </a:ext>
          </a:extLst>
        </xdr:cNvPr>
        <xdr:cNvPicPr>
          <a:picLocks noChangeAspect="1"/>
        </xdr:cNvPicPr>
      </xdr:nvPicPr>
      <xdr:blipFill>
        <a:blip xmlns:r="http://schemas.openxmlformats.org/officeDocument/2006/relationships" r:embed="rId6" cstate="print"/>
        <a:stretch>
          <a:fillRect/>
        </a:stretch>
      </xdr:blipFill>
      <xdr:spPr>
        <a:xfrm>
          <a:off x="3190875" y="2390775"/>
          <a:ext cx="805905" cy="752475"/>
        </a:xfrm>
        <a:prstGeom prst="rect">
          <a:avLst/>
        </a:prstGeom>
      </xdr:spPr>
    </xdr:pic>
    <xdr:clientData/>
  </xdr:oneCellAnchor>
  <xdr:oneCellAnchor>
    <xdr:from>
      <xdr:col>4</xdr:col>
      <xdr:colOff>0</xdr:colOff>
      <xdr:row>13</xdr:row>
      <xdr:rowOff>9525</xdr:rowOff>
    </xdr:from>
    <xdr:ext cx="767886" cy="666750"/>
    <xdr:pic>
      <xdr:nvPicPr>
        <xdr:cNvPr id="32" name="31 Imagen" hidden="1">
          <a:extLst>
            <a:ext uri="{FF2B5EF4-FFF2-40B4-BE49-F238E27FC236}">
              <a16:creationId xmlns:a16="http://schemas.microsoft.com/office/drawing/2014/main" xmlns="" id="{00000000-0008-0000-3000-000020000000}"/>
            </a:ext>
          </a:extLst>
        </xdr:cNvPr>
        <xdr:cNvPicPr>
          <a:picLocks noChangeAspect="1"/>
        </xdr:cNvPicPr>
      </xdr:nvPicPr>
      <xdr:blipFill>
        <a:blip xmlns:r="http://schemas.openxmlformats.org/officeDocument/2006/relationships" r:embed="rId7" cstate="print"/>
        <a:stretch>
          <a:fillRect/>
        </a:stretch>
      </xdr:blipFill>
      <xdr:spPr>
        <a:xfrm>
          <a:off x="2952750" y="3000375"/>
          <a:ext cx="767886" cy="666750"/>
        </a:xfrm>
        <a:prstGeom prst="rect">
          <a:avLst/>
        </a:prstGeom>
      </xdr:spPr>
    </xdr:pic>
    <xdr:clientData/>
  </xdr:oneCellAnchor>
  <xdr:oneCellAnchor>
    <xdr:from>
      <xdr:col>1</xdr:col>
      <xdr:colOff>9525</xdr:colOff>
      <xdr:row>10</xdr:row>
      <xdr:rowOff>0</xdr:rowOff>
    </xdr:from>
    <xdr:ext cx="774277" cy="942975"/>
    <xdr:pic>
      <xdr:nvPicPr>
        <xdr:cNvPr id="33" name="32 Imagen" hidden="1">
          <a:extLst>
            <a:ext uri="{FF2B5EF4-FFF2-40B4-BE49-F238E27FC236}">
              <a16:creationId xmlns:a16="http://schemas.microsoft.com/office/drawing/2014/main" xmlns="" id="{00000000-0008-0000-3000-000021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1</xdr:col>
      <xdr:colOff>238125</xdr:colOff>
      <xdr:row>10</xdr:row>
      <xdr:rowOff>0</xdr:rowOff>
    </xdr:from>
    <xdr:ext cx="805905" cy="752475"/>
    <xdr:pic>
      <xdr:nvPicPr>
        <xdr:cNvPr id="34" name="33 Imagen" hidden="1">
          <a:extLst>
            <a:ext uri="{FF2B5EF4-FFF2-40B4-BE49-F238E27FC236}">
              <a16:creationId xmlns:a16="http://schemas.microsoft.com/office/drawing/2014/main" xmlns="" id="{00000000-0008-0000-3000-000022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9525</xdr:colOff>
      <xdr:row>14</xdr:row>
      <xdr:rowOff>0</xdr:rowOff>
    </xdr:from>
    <xdr:ext cx="774277" cy="942975"/>
    <xdr:pic>
      <xdr:nvPicPr>
        <xdr:cNvPr id="35" name="34 Imagen" hidden="1">
          <a:extLst>
            <a:ext uri="{FF2B5EF4-FFF2-40B4-BE49-F238E27FC236}">
              <a16:creationId xmlns:a16="http://schemas.microsoft.com/office/drawing/2014/main" xmlns="" id="{00000000-0008-0000-3000-000023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36" name="35 Imagen" hidden="1">
          <a:extLst>
            <a:ext uri="{FF2B5EF4-FFF2-40B4-BE49-F238E27FC236}">
              <a16:creationId xmlns:a16="http://schemas.microsoft.com/office/drawing/2014/main" xmlns="" id="{00000000-0008-0000-3000-000024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238125</xdr:colOff>
      <xdr:row>10</xdr:row>
      <xdr:rowOff>0</xdr:rowOff>
    </xdr:from>
    <xdr:ext cx="805905" cy="752475"/>
    <xdr:pic>
      <xdr:nvPicPr>
        <xdr:cNvPr id="37" name="36 Imagen" hidden="1">
          <a:extLst>
            <a:ext uri="{FF2B5EF4-FFF2-40B4-BE49-F238E27FC236}">
              <a16:creationId xmlns:a16="http://schemas.microsoft.com/office/drawing/2014/main" xmlns="" id="{00000000-0008-0000-3000-000025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76200</xdr:colOff>
      <xdr:row>13</xdr:row>
      <xdr:rowOff>161925</xdr:rowOff>
    </xdr:from>
    <xdr:ext cx="778572" cy="752475"/>
    <xdr:pic>
      <xdr:nvPicPr>
        <xdr:cNvPr id="38" name="37 Imagen" hidden="1">
          <a:extLst>
            <a:ext uri="{FF2B5EF4-FFF2-40B4-BE49-F238E27FC236}">
              <a16:creationId xmlns:a16="http://schemas.microsoft.com/office/drawing/2014/main" xmlns="" id="{00000000-0008-0000-3000-000026000000}"/>
            </a:ext>
          </a:extLst>
        </xdr:cNvPr>
        <xdr:cNvPicPr>
          <a:picLocks noChangeAspect="1"/>
        </xdr:cNvPicPr>
      </xdr:nvPicPr>
      <xdr:blipFill>
        <a:blip xmlns:r="http://schemas.openxmlformats.org/officeDocument/2006/relationships" r:embed="rId4" cstate="print"/>
        <a:stretch>
          <a:fillRect/>
        </a:stretch>
      </xdr:blipFill>
      <xdr:spPr>
        <a:xfrm>
          <a:off x="3800475" y="3152775"/>
          <a:ext cx="778572" cy="752475"/>
        </a:xfrm>
        <a:prstGeom prst="rect">
          <a:avLst/>
        </a:prstGeom>
      </xdr:spPr>
    </xdr:pic>
    <xdr:clientData/>
  </xdr:oneCellAnchor>
  <xdr:oneCellAnchor>
    <xdr:from>
      <xdr:col>5</xdr:col>
      <xdr:colOff>9525</xdr:colOff>
      <xdr:row>14</xdr:row>
      <xdr:rowOff>0</xdr:rowOff>
    </xdr:from>
    <xdr:ext cx="774277" cy="942975"/>
    <xdr:pic>
      <xdr:nvPicPr>
        <xdr:cNvPr id="39" name="38 Imagen" hidden="1">
          <a:extLst>
            <a:ext uri="{FF2B5EF4-FFF2-40B4-BE49-F238E27FC236}">
              <a16:creationId xmlns:a16="http://schemas.microsoft.com/office/drawing/2014/main" xmlns="" id="{00000000-0008-0000-3000-000027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40" name="39 Imagen" hidden="1">
          <a:extLst>
            <a:ext uri="{FF2B5EF4-FFF2-40B4-BE49-F238E27FC236}">
              <a16:creationId xmlns:a16="http://schemas.microsoft.com/office/drawing/2014/main" xmlns="" id="{00000000-0008-0000-3000-000028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238125</xdr:colOff>
      <xdr:row>14</xdr:row>
      <xdr:rowOff>0</xdr:rowOff>
    </xdr:from>
    <xdr:ext cx="805905" cy="752475"/>
    <xdr:pic>
      <xdr:nvPicPr>
        <xdr:cNvPr id="41" name="40 Imagen" hidden="1">
          <a:extLst>
            <a:ext uri="{FF2B5EF4-FFF2-40B4-BE49-F238E27FC236}">
              <a16:creationId xmlns:a16="http://schemas.microsoft.com/office/drawing/2014/main" xmlns="" id="{00000000-0008-0000-3000-000029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9525</xdr:colOff>
      <xdr:row>10</xdr:row>
      <xdr:rowOff>0</xdr:rowOff>
    </xdr:from>
    <xdr:ext cx="774277" cy="942975"/>
    <xdr:pic>
      <xdr:nvPicPr>
        <xdr:cNvPr id="42" name="41 Imagen" hidden="1">
          <a:extLst>
            <a:ext uri="{FF2B5EF4-FFF2-40B4-BE49-F238E27FC236}">
              <a16:creationId xmlns:a16="http://schemas.microsoft.com/office/drawing/2014/main" xmlns="" id="{00000000-0008-0000-3000-00002A000000}"/>
            </a:ext>
          </a:extLst>
        </xdr:cNvPr>
        <xdr:cNvPicPr>
          <a:picLocks noChangeAspect="1"/>
        </xdr:cNvPicPr>
      </xdr:nvPicPr>
      <xdr:blipFill>
        <a:blip xmlns:r="http://schemas.openxmlformats.org/officeDocument/2006/relationships" r:embed="rId2" cstate="print"/>
        <a:stretch>
          <a:fillRect/>
        </a:stretch>
      </xdr:blipFill>
      <xdr:spPr>
        <a:xfrm>
          <a:off x="647700" y="2590800"/>
          <a:ext cx="774277" cy="942975"/>
        </a:xfrm>
        <a:prstGeom prst="rect">
          <a:avLst/>
        </a:prstGeom>
      </xdr:spPr>
    </xdr:pic>
    <xdr:clientData/>
  </xdr:oneCellAnchor>
  <xdr:oneCellAnchor>
    <xdr:from>
      <xdr:col>1</xdr:col>
      <xdr:colOff>238125</xdr:colOff>
      <xdr:row>10</xdr:row>
      <xdr:rowOff>0</xdr:rowOff>
    </xdr:from>
    <xdr:ext cx="805905" cy="752475"/>
    <xdr:pic>
      <xdr:nvPicPr>
        <xdr:cNvPr id="43" name="42 Imagen" hidden="1">
          <a:extLst>
            <a:ext uri="{FF2B5EF4-FFF2-40B4-BE49-F238E27FC236}">
              <a16:creationId xmlns:a16="http://schemas.microsoft.com/office/drawing/2014/main" xmlns="" id="{00000000-0008-0000-3000-00002B000000}"/>
            </a:ext>
          </a:extLst>
        </xdr:cNvPr>
        <xdr:cNvPicPr>
          <a:picLocks noChangeAspect="1"/>
        </xdr:cNvPicPr>
      </xdr:nvPicPr>
      <xdr:blipFill>
        <a:blip xmlns:r="http://schemas.openxmlformats.org/officeDocument/2006/relationships" r:embed="rId6" cstate="print"/>
        <a:stretch>
          <a:fillRect/>
        </a:stretch>
      </xdr:blipFill>
      <xdr:spPr>
        <a:xfrm>
          <a:off x="876300" y="2590800"/>
          <a:ext cx="805905" cy="752475"/>
        </a:xfrm>
        <a:prstGeom prst="rect">
          <a:avLst/>
        </a:prstGeom>
      </xdr:spPr>
    </xdr:pic>
    <xdr:clientData/>
  </xdr:oneCellAnchor>
  <xdr:oneCellAnchor>
    <xdr:from>
      <xdr:col>5</xdr:col>
      <xdr:colOff>9525</xdr:colOff>
      <xdr:row>14</xdr:row>
      <xdr:rowOff>0</xdr:rowOff>
    </xdr:from>
    <xdr:ext cx="774277" cy="942975"/>
    <xdr:pic>
      <xdr:nvPicPr>
        <xdr:cNvPr id="44" name="43 Imagen" hidden="1">
          <a:extLst>
            <a:ext uri="{FF2B5EF4-FFF2-40B4-BE49-F238E27FC236}">
              <a16:creationId xmlns:a16="http://schemas.microsoft.com/office/drawing/2014/main" xmlns="" id="{00000000-0008-0000-3000-00002C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45" name="44 Imagen" hidden="1">
          <a:extLst>
            <a:ext uri="{FF2B5EF4-FFF2-40B4-BE49-F238E27FC236}">
              <a16:creationId xmlns:a16="http://schemas.microsoft.com/office/drawing/2014/main" xmlns="" id="{00000000-0008-0000-3000-00002D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19050</xdr:colOff>
      <xdr:row>14</xdr:row>
      <xdr:rowOff>1</xdr:rowOff>
    </xdr:from>
    <xdr:ext cx="779826" cy="923924"/>
    <xdr:pic>
      <xdr:nvPicPr>
        <xdr:cNvPr id="46" name="45 Imagen" hidden="1">
          <a:extLst>
            <a:ext uri="{FF2B5EF4-FFF2-40B4-BE49-F238E27FC236}">
              <a16:creationId xmlns:a16="http://schemas.microsoft.com/office/drawing/2014/main" xmlns="" id="{00000000-0008-0000-3000-00002E000000}"/>
            </a:ext>
          </a:extLst>
        </xdr:cNvPr>
        <xdr:cNvPicPr>
          <a:picLocks noChangeAspect="1"/>
        </xdr:cNvPicPr>
      </xdr:nvPicPr>
      <xdr:blipFill>
        <a:blip xmlns:r="http://schemas.openxmlformats.org/officeDocument/2006/relationships" r:embed="rId3" cstate="print"/>
        <a:stretch>
          <a:fillRect/>
        </a:stretch>
      </xdr:blipFill>
      <xdr:spPr>
        <a:xfrm>
          <a:off x="3743325" y="3390901"/>
          <a:ext cx="779826" cy="923924"/>
        </a:xfrm>
        <a:prstGeom prst="rect">
          <a:avLst/>
        </a:prstGeom>
      </xdr:spPr>
    </xdr:pic>
    <xdr:clientData/>
  </xdr:oneCellAnchor>
  <xdr:oneCellAnchor>
    <xdr:from>
      <xdr:col>4</xdr:col>
      <xdr:colOff>238125</xdr:colOff>
      <xdr:row>11</xdr:row>
      <xdr:rowOff>0</xdr:rowOff>
    </xdr:from>
    <xdr:ext cx="805905" cy="752475"/>
    <xdr:pic>
      <xdr:nvPicPr>
        <xdr:cNvPr id="47" name="46 Imagen" hidden="1">
          <a:extLst>
            <a:ext uri="{FF2B5EF4-FFF2-40B4-BE49-F238E27FC236}">
              <a16:creationId xmlns:a16="http://schemas.microsoft.com/office/drawing/2014/main" xmlns="" id="{00000000-0008-0000-3000-00002F000000}"/>
            </a:ext>
          </a:extLst>
        </xdr:cNvPr>
        <xdr:cNvPicPr>
          <a:picLocks noChangeAspect="1"/>
        </xdr:cNvPicPr>
      </xdr:nvPicPr>
      <xdr:blipFill>
        <a:blip xmlns:r="http://schemas.openxmlformats.org/officeDocument/2006/relationships" r:embed="rId6" cstate="print"/>
        <a:stretch>
          <a:fillRect/>
        </a:stretch>
      </xdr:blipFill>
      <xdr:spPr>
        <a:xfrm>
          <a:off x="3190875" y="2790825"/>
          <a:ext cx="805905" cy="752475"/>
        </a:xfrm>
        <a:prstGeom prst="rect">
          <a:avLst/>
        </a:prstGeom>
      </xdr:spPr>
    </xdr:pic>
    <xdr:clientData/>
  </xdr:oneCellAnchor>
  <xdr:oneCellAnchor>
    <xdr:from>
      <xdr:col>4</xdr:col>
      <xdr:colOff>0</xdr:colOff>
      <xdr:row>11</xdr:row>
      <xdr:rowOff>9525</xdr:rowOff>
    </xdr:from>
    <xdr:ext cx="767886" cy="666750"/>
    <xdr:pic>
      <xdr:nvPicPr>
        <xdr:cNvPr id="48" name="47 Imagen" hidden="1">
          <a:extLst>
            <a:ext uri="{FF2B5EF4-FFF2-40B4-BE49-F238E27FC236}">
              <a16:creationId xmlns:a16="http://schemas.microsoft.com/office/drawing/2014/main" xmlns="" id="{00000000-0008-0000-3000-000030000000}"/>
            </a:ext>
          </a:extLst>
        </xdr:cNvPr>
        <xdr:cNvPicPr>
          <a:picLocks noChangeAspect="1"/>
        </xdr:cNvPicPr>
      </xdr:nvPicPr>
      <xdr:blipFill>
        <a:blip xmlns:r="http://schemas.openxmlformats.org/officeDocument/2006/relationships" r:embed="rId7" cstate="print"/>
        <a:stretch>
          <a:fillRect/>
        </a:stretch>
      </xdr:blipFill>
      <xdr:spPr>
        <a:xfrm>
          <a:off x="2952750" y="2800350"/>
          <a:ext cx="767886" cy="666750"/>
        </a:xfrm>
        <a:prstGeom prst="rect">
          <a:avLst/>
        </a:prstGeom>
      </xdr:spPr>
    </xdr:pic>
    <xdr:clientData/>
  </xdr:oneCellAnchor>
  <xdr:oneCellAnchor>
    <xdr:from>
      <xdr:col>1</xdr:col>
      <xdr:colOff>76200</xdr:colOff>
      <xdr:row>15</xdr:row>
      <xdr:rowOff>0</xdr:rowOff>
    </xdr:from>
    <xdr:ext cx="778572" cy="752475"/>
    <xdr:pic>
      <xdr:nvPicPr>
        <xdr:cNvPr id="49" name="48 Imagen" hidden="1">
          <a:extLst>
            <a:ext uri="{FF2B5EF4-FFF2-40B4-BE49-F238E27FC236}">
              <a16:creationId xmlns:a16="http://schemas.microsoft.com/office/drawing/2014/main" xmlns="" id="{00000000-0008-0000-3000-000031000000}"/>
            </a:ext>
          </a:extLst>
        </xdr:cNvPr>
        <xdr:cNvPicPr>
          <a:picLocks noChangeAspect="1"/>
        </xdr:cNvPicPr>
      </xdr:nvPicPr>
      <xdr:blipFill>
        <a:blip xmlns:r="http://schemas.openxmlformats.org/officeDocument/2006/relationships" r:embed="rId4" cstate="print"/>
        <a:stretch>
          <a:fillRect/>
        </a:stretch>
      </xdr:blipFill>
      <xdr:spPr>
        <a:xfrm>
          <a:off x="714375" y="3590925"/>
          <a:ext cx="778572" cy="752475"/>
        </a:xfrm>
        <a:prstGeom prst="rect">
          <a:avLst/>
        </a:prstGeom>
      </xdr:spPr>
    </xdr:pic>
    <xdr:clientData/>
  </xdr:oneCellAnchor>
  <xdr:oneCellAnchor>
    <xdr:from>
      <xdr:col>3</xdr:col>
      <xdr:colOff>142876</xdr:colOff>
      <xdr:row>15</xdr:row>
      <xdr:rowOff>0</xdr:rowOff>
    </xdr:from>
    <xdr:ext cx="877302" cy="714375"/>
    <xdr:pic>
      <xdr:nvPicPr>
        <xdr:cNvPr id="50" name="49 Imagen" hidden="1">
          <a:extLst>
            <a:ext uri="{FF2B5EF4-FFF2-40B4-BE49-F238E27FC236}">
              <a16:creationId xmlns:a16="http://schemas.microsoft.com/office/drawing/2014/main" xmlns="" id="{00000000-0008-0000-3000-000032000000}"/>
            </a:ext>
          </a:extLst>
        </xdr:cNvPr>
        <xdr:cNvPicPr>
          <a:picLocks noChangeAspect="1"/>
        </xdr:cNvPicPr>
      </xdr:nvPicPr>
      <xdr:blipFill>
        <a:blip xmlns:r="http://schemas.openxmlformats.org/officeDocument/2006/relationships" r:embed="rId5" cstate="print"/>
        <a:stretch>
          <a:fillRect/>
        </a:stretch>
      </xdr:blipFill>
      <xdr:spPr>
        <a:xfrm>
          <a:off x="2324101" y="3590925"/>
          <a:ext cx="877302" cy="714375"/>
        </a:xfrm>
        <a:prstGeom prst="rect">
          <a:avLst/>
        </a:prstGeom>
      </xdr:spPr>
    </xdr:pic>
    <xdr:clientData/>
  </xdr:oneCellAnchor>
  <xdr:oneCellAnchor>
    <xdr:from>
      <xdr:col>1</xdr:col>
      <xdr:colOff>9525</xdr:colOff>
      <xdr:row>15</xdr:row>
      <xdr:rowOff>0</xdr:rowOff>
    </xdr:from>
    <xdr:ext cx="774277" cy="942975"/>
    <xdr:pic>
      <xdr:nvPicPr>
        <xdr:cNvPr id="51" name="50 Imagen" hidden="1">
          <a:extLst>
            <a:ext uri="{FF2B5EF4-FFF2-40B4-BE49-F238E27FC236}">
              <a16:creationId xmlns:a16="http://schemas.microsoft.com/office/drawing/2014/main" xmlns="" id="{00000000-0008-0000-3000-000033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1</xdr:col>
      <xdr:colOff>238125</xdr:colOff>
      <xdr:row>15</xdr:row>
      <xdr:rowOff>0</xdr:rowOff>
    </xdr:from>
    <xdr:ext cx="805905" cy="752475"/>
    <xdr:pic>
      <xdr:nvPicPr>
        <xdr:cNvPr id="52" name="51 Imagen" hidden="1">
          <a:extLst>
            <a:ext uri="{FF2B5EF4-FFF2-40B4-BE49-F238E27FC236}">
              <a16:creationId xmlns:a16="http://schemas.microsoft.com/office/drawing/2014/main" xmlns="" id="{00000000-0008-0000-3000-000034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9525</xdr:colOff>
      <xdr:row>14</xdr:row>
      <xdr:rowOff>0</xdr:rowOff>
    </xdr:from>
    <xdr:ext cx="774277" cy="942975"/>
    <xdr:pic>
      <xdr:nvPicPr>
        <xdr:cNvPr id="53" name="52 Imagen" hidden="1">
          <a:extLst>
            <a:ext uri="{FF2B5EF4-FFF2-40B4-BE49-F238E27FC236}">
              <a16:creationId xmlns:a16="http://schemas.microsoft.com/office/drawing/2014/main" xmlns="" id="{00000000-0008-0000-3000-000035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54" name="53 Imagen" hidden="1">
          <a:extLst>
            <a:ext uri="{FF2B5EF4-FFF2-40B4-BE49-F238E27FC236}">
              <a16:creationId xmlns:a16="http://schemas.microsoft.com/office/drawing/2014/main" xmlns="" id="{00000000-0008-0000-3000-000036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238125</xdr:colOff>
      <xdr:row>15</xdr:row>
      <xdr:rowOff>0</xdr:rowOff>
    </xdr:from>
    <xdr:ext cx="805905" cy="752475"/>
    <xdr:pic>
      <xdr:nvPicPr>
        <xdr:cNvPr id="55" name="54 Imagen" hidden="1">
          <a:extLst>
            <a:ext uri="{FF2B5EF4-FFF2-40B4-BE49-F238E27FC236}">
              <a16:creationId xmlns:a16="http://schemas.microsoft.com/office/drawing/2014/main" xmlns="" id="{00000000-0008-0000-3000-000037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76200</xdr:colOff>
      <xdr:row>14</xdr:row>
      <xdr:rowOff>0</xdr:rowOff>
    </xdr:from>
    <xdr:ext cx="778572" cy="752475"/>
    <xdr:pic>
      <xdr:nvPicPr>
        <xdr:cNvPr id="56" name="55 Imagen" hidden="1">
          <a:extLst>
            <a:ext uri="{FF2B5EF4-FFF2-40B4-BE49-F238E27FC236}">
              <a16:creationId xmlns:a16="http://schemas.microsoft.com/office/drawing/2014/main" xmlns="" id="{00000000-0008-0000-3000-000038000000}"/>
            </a:ext>
          </a:extLst>
        </xdr:cNvPr>
        <xdr:cNvPicPr>
          <a:picLocks noChangeAspect="1"/>
        </xdr:cNvPicPr>
      </xdr:nvPicPr>
      <xdr:blipFill>
        <a:blip xmlns:r="http://schemas.openxmlformats.org/officeDocument/2006/relationships" r:embed="rId4" cstate="print"/>
        <a:stretch>
          <a:fillRect/>
        </a:stretch>
      </xdr:blipFill>
      <xdr:spPr>
        <a:xfrm>
          <a:off x="3800475" y="3190875"/>
          <a:ext cx="778572" cy="752475"/>
        </a:xfrm>
        <a:prstGeom prst="rect">
          <a:avLst/>
        </a:prstGeom>
      </xdr:spPr>
    </xdr:pic>
    <xdr:clientData/>
  </xdr:oneCellAnchor>
  <xdr:oneCellAnchor>
    <xdr:from>
      <xdr:col>5</xdr:col>
      <xdr:colOff>9525</xdr:colOff>
      <xdr:row>14</xdr:row>
      <xdr:rowOff>0</xdr:rowOff>
    </xdr:from>
    <xdr:ext cx="774277" cy="942975"/>
    <xdr:pic>
      <xdr:nvPicPr>
        <xdr:cNvPr id="57" name="56 Imagen" hidden="1">
          <a:extLst>
            <a:ext uri="{FF2B5EF4-FFF2-40B4-BE49-F238E27FC236}">
              <a16:creationId xmlns:a16="http://schemas.microsoft.com/office/drawing/2014/main" xmlns="" id="{00000000-0008-0000-3000-000039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58" name="57 Imagen" hidden="1">
          <a:extLst>
            <a:ext uri="{FF2B5EF4-FFF2-40B4-BE49-F238E27FC236}">
              <a16:creationId xmlns:a16="http://schemas.microsoft.com/office/drawing/2014/main" xmlns="" id="{00000000-0008-0000-3000-00003A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5</xdr:col>
      <xdr:colOff>238125</xdr:colOff>
      <xdr:row>14</xdr:row>
      <xdr:rowOff>0</xdr:rowOff>
    </xdr:from>
    <xdr:ext cx="805905" cy="752475"/>
    <xdr:pic>
      <xdr:nvPicPr>
        <xdr:cNvPr id="59" name="58 Imagen" hidden="1">
          <a:extLst>
            <a:ext uri="{FF2B5EF4-FFF2-40B4-BE49-F238E27FC236}">
              <a16:creationId xmlns:a16="http://schemas.microsoft.com/office/drawing/2014/main" xmlns="" id="{00000000-0008-0000-3000-00003B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1</xdr:col>
      <xdr:colOff>9525</xdr:colOff>
      <xdr:row>15</xdr:row>
      <xdr:rowOff>0</xdr:rowOff>
    </xdr:from>
    <xdr:ext cx="774277" cy="942975"/>
    <xdr:pic>
      <xdr:nvPicPr>
        <xdr:cNvPr id="60" name="59 Imagen" hidden="1">
          <a:extLst>
            <a:ext uri="{FF2B5EF4-FFF2-40B4-BE49-F238E27FC236}">
              <a16:creationId xmlns:a16="http://schemas.microsoft.com/office/drawing/2014/main" xmlns="" id="{00000000-0008-0000-3000-00003C000000}"/>
            </a:ext>
          </a:extLst>
        </xdr:cNvPr>
        <xdr:cNvPicPr>
          <a:picLocks noChangeAspect="1"/>
        </xdr:cNvPicPr>
      </xdr:nvPicPr>
      <xdr:blipFill>
        <a:blip xmlns:r="http://schemas.openxmlformats.org/officeDocument/2006/relationships" r:embed="rId2" cstate="print"/>
        <a:stretch>
          <a:fillRect/>
        </a:stretch>
      </xdr:blipFill>
      <xdr:spPr>
        <a:xfrm>
          <a:off x="647700" y="3590925"/>
          <a:ext cx="774277" cy="942975"/>
        </a:xfrm>
        <a:prstGeom prst="rect">
          <a:avLst/>
        </a:prstGeom>
      </xdr:spPr>
    </xdr:pic>
    <xdr:clientData/>
  </xdr:oneCellAnchor>
  <xdr:oneCellAnchor>
    <xdr:from>
      <xdr:col>1</xdr:col>
      <xdr:colOff>238125</xdr:colOff>
      <xdr:row>15</xdr:row>
      <xdr:rowOff>0</xdr:rowOff>
    </xdr:from>
    <xdr:ext cx="805905" cy="752475"/>
    <xdr:pic>
      <xdr:nvPicPr>
        <xdr:cNvPr id="61" name="60 Imagen" hidden="1">
          <a:extLst>
            <a:ext uri="{FF2B5EF4-FFF2-40B4-BE49-F238E27FC236}">
              <a16:creationId xmlns:a16="http://schemas.microsoft.com/office/drawing/2014/main" xmlns="" id="{00000000-0008-0000-3000-00003D000000}"/>
            </a:ext>
          </a:extLst>
        </xdr:cNvPr>
        <xdr:cNvPicPr>
          <a:picLocks noChangeAspect="1"/>
        </xdr:cNvPicPr>
      </xdr:nvPicPr>
      <xdr:blipFill>
        <a:blip xmlns:r="http://schemas.openxmlformats.org/officeDocument/2006/relationships" r:embed="rId6" cstate="print"/>
        <a:stretch>
          <a:fillRect/>
        </a:stretch>
      </xdr:blipFill>
      <xdr:spPr>
        <a:xfrm>
          <a:off x="876300" y="3590925"/>
          <a:ext cx="805905" cy="752475"/>
        </a:xfrm>
        <a:prstGeom prst="rect">
          <a:avLst/>
        </a:prstGeom>
      </xdr:spPr>
    </xdr:pic>
    <xdr:clientData/>
  </xdr:oneCellAnchor>
  <xdr:oneCellAnchor>
    <xdr:from>
      <xdr:col>5</xdr:col>
      <xdr:colOff>9525</xdr:colOff>
      <xdr:row>14</xdr:row>
      <xdr:rowOff>0</xdr:rowOff>
    </xdr:from>
    <xdr:ext cx="774277" cy="942975"/>
    <xdr:pic>
      <xdr:nvPicPr>
        <xdr:cNvPr id="62" name="61 Imagen" hidden="1">
          <a:extLst>
            <a:ext uri="{FF2B5EF4-FFF2-40B4-BE49-F238E27FC236}">
              <a16:creationId xmlns:a16="http://schemas.microsoft.com/office/drawing/2014/main" xmlns="" id="{00000000-0008-0000-3000-00003E000000}"/>
            </a:ext>
          </a:extLst>
        </xdr:cNvPr>
        <xdr:cNvPicPr>
          <a:picLocks noChangeAspect="1"/>
        </xdr:cNvPicPr>
      </xdr:nvPicPr>
      <xdr:blipFill>
        <a:blip xmlns:r="http://schemas.openxmlformats.org/officeDocument/2006/relationships" r:embed="rId2" cstate="print"/>
        <a:stretch>
          <a:fillRect/>
        </a:stretch>
      </xdr:blipFill>
      <xdr:spPr>
        <a:xfrm>
          <a:off x="3733800" y="3190875"/>
          <a:ext cx="774277" cy="942975"/>
        </a:xfrm>
        <a:prstGeom prst="rect">
          <a:avLst/>
        </a:prstGeom>
      </xdr:spPr>
    </xdr:pic>
    <xdr:clientData/>
  </xdr:oneCellAnchor>
  <xdr:oneCellAnchor>
    <xdr:from>
      <xdr:col>5</xdr:col>
      <xdr:colOff>238125</xdr:colOff>
      <xdr:row>14</xdr:row>
      <xdr:rowOff>0</xdr:rowOff>
    </xdr:from>
    <xdr:ext cx="805905" cy="752475"/>
    <xdr:pic>
      <xdr:nvPicPr>
        <xdr:cNvPr id="63" name="62 Imagen" hidden="1">
          <a:extLst>
            <a:ext uri="{FF2B5EF4-FFF2-40B4-BE49-F238E27FC236}">
              <a16:creationId xmlns:a16="http://schemas.microsoft.com/office/drawing/2014/main" xmlns="" id="{00000000-0008-0000-3000-00003F000000}"/>
            </a:ext>
          </a:extLst>
        </xdr:cNvPr>
        <xdr:cNvPicPr>
          <a:picLocks noChangeAspect="1"/>
        </xdr:cNvPicPr>
      </xdr:nvPicPr>
      <xdr:blipFill>
        <a:blip xmlns:r="http://schemas.openxmlformats.org/officeDocument/2006/relationships" r:embed="rId6" cstate="print"/>
        <a:stretch>
          <a:fillRect/>
        </a:stretch>
      </xdr:blipFill>
      <xdr:spPr>
        <a:xfrm>
          <a:off x="3962400" y="3190875"/>
          <a:ext cx="805905" cy="752475"/>
        </a:xfrm>
        <a:prstGeom prst="rect">
          <a:avLst/>
        </a:prstGeom>
      </xdr:spPr>
    </xdr:pic>
    <xdr:clientData/>
  </xdr:oneCellAnchor>
  <xdr:oneCellAnchor>
    <xdr:from>
      <xdr:col>3</xdr:col>
      <xdr:colOff>28575</xdr:colOff>
      <xdr:row>9</xdr:row>
      <xdr:rowOff>9525</xdr:rowOff>
    </xdr:from>
    <xdr:ext cx="776506" cy="1057275"/>
    <xdr:pic>
      <xdr:nvPicPr>
        <xdr:cNvPr id="64" name="63 Imagen" hidden="1">
          <a:extLst>
            <a:ext uri="{FF2B5EF4-FFF2-40B4-BE49-F238E27FC236}">
              <a16:creationId xmlns:a16="http://schemas.microsoft.com/office/drawing/2014/main" xmlns="" id="{00000000-0008-0000-3000-000040000000}"/>
            </a:ext>
          </a:extLst>
        </xdr:cNvPr>
        <xdr:cNvPicPr>
          <a:picLocks noChangeAspect="1"/>
        </xdr:cNvPicPr>
      </xdr:nvPicPr>
      <xdr:blipFill>
        <a:blip xmlns:r="http://schemas.openxmlformats.org/officeDocument/2006/relationships" r:embed="rId1" cstate="print"/>
        <a:stretch>
          <a:fillRect/>
        </a:stretch>
      </xdr:blipFill>
      <xdr:spPr>
        <a:xfrm>
          <a:off x="2209800" y="2400300"/>
          <a:ext cx="776506" cy="1057275"/>
        </a:xfrm>
        <a:prstGeom prst="rect">
          <a:avLst/>
        </a:prstGeom>
      </xdr:spPr>
    </xdr:pic>
    <xdr:clientData/>
  </xdr:oneCellAnchor>
  <xdr:oneCellAnchor>
    <xdr:from>
      <xdr:col>4</xdr:col>
      <xdr:colOff>9525</xdr:colOff>
      <xdr:row>7</xdr:row>
      <xdr:rowOff>0</xdr:rowOff>
    </xdr:from>
    <xdr:ext cx="774277" cy="942975"/>
    <xdr:pic>
      <xdr:nvPicPr>
        <xdr:cNvPr id="65" name="64 Imagen" hidden="1">
          <a:extLst>
            <a:ext uri="{FF2B5EF4-FFF2-40B4-BE49-F238E27FC236}">
              <a16:creationId xmlns:a16="http://schemas.microsoft.com/office/drawing/2014/main" xmlns="" id="{00000000-0008-0000-3000-000041000000}"/>
            </a:ext>
          </a:extLst>
        </xdr:cNvPr>
        <xdr:cNvPicPr>
          <a:picLocks noChangeAspect="1"/>
        </xdr:cNvPicPr>
      </xdr:nvPicPr>
      <xdr:blipFill>
        <a:blip xmlns:r="http://schemas.openxmlformats.org/officeDocument/2006/relationships" r:embed="rId2" cstate="print"/>
        <a:stretch>
          <a:fillRect/>
        </a:stretch>
      </xdr:blipFill>
      <xdr:spPr>
        <a:xfrm>
          <a:off x="2962275" y="1990725"/>
          <a:ext cx="774277" cy="942975"/>
        </a:xfrm>
        <a:prstGeom prst="rect">
          <a:avLst/>
        </a:prstGeom>
      </xdr:spPr>
    </xdr:pic>
    <xdr:clientData/>
  </xdr:oneCellAnchor>
  <xdr:oneCellAnchor>
    <xdr:from>
      <xdr:col>5</xdr:col>
      <xdr:colOff>19050</xdr:colOff>
      <xdr:row>7</xdr:row>
      <xdr:rowOff>0</xdr:rowOff>
    </xdr:from>
    <xdr:ext cx="779826" cy="923924"/>
    <xdr:pic>
      <xdr:nvPicPr>
        <xdr:cNvPr id="66" name="65 Imagen" hidden="1">
          <a:extLst>
            <a:ext uri="{FF2B5EF4-FFF2-40B4-BE49-F238E27FC236}">
              <a16:creationId xmlns:a16="http://schemas.microsoft.com/office/drawing/2014/main" xmlns="" id="{00000000-0008-0000-3000-000042000000}"/>
            </a:ext>
          </a:extLst>
        </xdr:cNvPr>
        <xdr:cNvPicPr>
          <a:picLocks noChangeAspect="1"/>
        </xdr:cNvPicPr>
      </xdr:nvPicPr>
      <xdr:blipFill>
        <a:blip xmlns:r="http://schemas.openxmlformats.org/officeDocument/2006/relationships" r:embed="rId3" cstate="print"/>
        <a:stretch>
          <a:fillRect/>
        </a:stretch>
      </xdr:blipFill>
      <xdr:spPr>
        <a:xfrm>
          <a:off x="3743325" y="1990725"/>
          <a:ext cx="779826" cy="923924"/>
        </a:xfrm>
        <a:prstGeom prst="rect">
          <a:avLst/>
        </a:prstGeom>
      </xdr:spPr>
    </xdr:pic>
    <xdr:clientData/>
  </xdr:oneCellAnchor>
  <xdr:oneCellAnchor>
    <xdr:from>
      <xdr:col>1</xdr:col>
      <xdr:colOff>76200</xdr:colOff>
      <xdr:row>14</xdr:row>
      <xdr:rowOff>0</xdr:rowOff>
    </xdr:from>
    <xdr:ext cx="778572" cy="752475"/>
    <xdr:pic>
      <xdr:nvPicPr>
        <xdr:cNvPr id="67" name="66 Imagen" hidden="1">
          <a:extLst>
            <a:ext uri="{FF2B5EF4-FFF2-40B4-BE49-F238E27FC236}">
              <a16:creationId xmlns:a16="http://schemas.microsoft.com/office/drawing/2014/main" xmlns="" id="{00000000-0008-0000-3000-000043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3</xdr:col>
      <xdr:colOff>142876</xdr:colOff>
      <xdr:row>14</xdr:row>
      <xdr:rowOff>0</xdr:rowOff>
    </xdr:from>
    <xdr:ext cx="877302" cy="714375"/>
    <xdr:pic>
      <xdr:nvPicPr>
        <xdr:cNvPr id="68" name="67 Imagen" hidden="1">
          <a:extLst>
            <a:ext uri="{FF2B5EF4-FFF2-40B4-BE49-F238E27FC236}">
              <a16:creationId xmlns:a16="http://schemas.microsoft.com/office/drawing/2014/main" xmlns="" id="{00000000-0008-0000-3000-000044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4</xdr:col>
      <xdr:colOff>238125</xdr:colOff>
      <xdr:row>7</xdr:row>
      <xdr:rowOff>0</xdr:rowOff>
    </xdr:from>
    <xdr:ext cx="805905" cy="752475"/>
    <xdr:pic>
      <xdr:nvPicPr>
        <xdr:cNvPr id="69" name="68 Imagen" hidden="1">
          <a:extLst>
            <a:ext uri="{FF2B5EF4-FFF2-40B4-BE49-F238E27FC236}">
              <a16:creationId xmlns:a16="http://schemas.microsoft.com/office/drawing/2014/main" xmlns="" id="{00000000-0008-0000-3000-000045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4</xdr:col>
      <xdr:colOff>0</xdr:colOff>
      <xdr:row>7</xdr:row>
      <xdr:rowOff>9525</xdr:rowOff>
    </xdr:from>
    <xdr:ext cx="767886" cy="666750"/>
    <xdr:pic>
      <xdr:nvPicPr>
        <xdr:cNvPr id="70" name="69 Imagen" hidden="1">
          <a:extLst>
            <a:ext uri="{FF2B5EF4-FFF2-40B4-BE49-F238E27FC236}">
              <a16:creationId xmlns:a16="http://schemas.microsoft.com/office/drawing/2014/main" xmlns="" id="{00000000-0008-0000-3000-000046000000}"/>
            </a:ext>
          </a:extLst>
        </xdr:cNvPr>
        <xdr:cNvPicPr>
          <a:picLocks noChangeAspect="1"/>
        </xdr:cNvPicPr>
      </xdr:nvPicPr>
      <xdr:blipFill>
        <a:blip xmlns:r="http://schemas.openxmlformats.org/officeDocument/2006/relationships" r:embed="rId7" cstate="print"/>
        <a:stretch>
          <a:fillRect/>
        </a:stretch>
      </xdr:blipFill>
      <xdr:spPr>
        <a:xfrm>
          <a:off x="2952750" y="2000250"/>
          <a:ext cx="767886" cy="666750"/>
        </a:xfrm>
        <a:prstGeom prst="rect">
          <a:avLst/>
        </a:prstGeom>
      </xdr:spPr>
    </xdr:pic>
    <xdr:clientData/>
  </xdr:oneCellAnchor>
  <xdr:oneCellAnchor>
    <xdr:from>
      <xdr:col>4</xdr:col>
      <xdr:colOff>9525</xdr:colOff>
      <xdr:row>10</xdr:row>
      <xdr:rowOff>0</xdr:rowOff>
    </xdr:from>
    <xdr:ext cx="774277" cy="942975"/>
    <xdr:pic>
      <xdr:nvPicPr>
        <xdr:cNvPr id="71" name="70 Imagen" hidden="1">
          <a:extLst>
            <a:ext uri="{FF2B5EF4-FFF2-40B4-BE49-F238E27FC236}">
              <a16:creationId xmlns:a16="http://schemas.microsoft.com/office/drawing/2014/main" xmlns="" id="{00000000-0008-0000-3000-000047000000}"/>
            </a:ext>
          </a:extLst>
        </xdr:cNvPr>
        <xdr:cNvPicPr>
          <a:picLocks noChangeAspect="1"/>
        </xdr:cNvPicPr>
      </xdr:nvPicPr>
      <xdr:blipFill>
        <a:blip xmlns:r="http://schemas.openxmlformats.org/officeDocument/2006/relationships" r:embed="rId2" cstate="print"/>
        <a:stretch>
          <a:fillRect/>
        </a:stretch>
      </xdr:blipFill>
      <xdr:spPr>
        <a:xfrm>
          <a:off x="2962275" y="2590800"/>
          <a:ext cx="774277" cy="942975"/>
        </a:xfrm>
        <a:prstGeom prst="rect">
          <a:avLst/>
        </a:prstGeom>
      </xdr:spPr>
    </xdr:pic>
    <xdr:clientData/>
  </xdr:oneCellAnchor>
  <xdr:oneCellAnchor>
    <xdr:from>
      <xdr:col>5</xdr:col>
      <xdr:colOff>19050</xdr:colOff>
      <xdr:row>5</xdr:row>
      <xdr:rowOff>0</xdr:rowOff>
    </xdr:from>
    <xdr:ext cx="779826" cy="923924"/>
    <xdr:pic>
      <xdr:nvPicPr>
        <xdr:cNvPr id="72" name="71 Imagen" hidden="1">
          <a:extLst>
            <a:ext uri="{FF2B5EF4-FFF2-40B4-BE49-F238E27FC236}">
              <a16:creationId xmlns:a16="http://schemas.microsoft.com/office/drawing/2014/main" xmlns="" id="{00000000-0008-0000-3000-000048000000}"/>
            </a:ext>
          </a:extLst>
        </xdr:cNvPr>
        <xdr:cNvPicPr>
          <a:picLocks noChangeAspect="1"/>
        </xdr:cNvPicPr>
      </xdr:nvPicPr>
      <xdr:blipFill>
        <a:blip xmlns:r="http://schemas.openxmlformats.org/officeDocument/2006/relationships" r:embed="rId3" cstate="print"/>
        <a:stretch>
          <a:fillRect/>
        </a:stretch>
      </xdr:blipFill>
      <xdr:spPr>
        <a:xfrm>
          <a:off x="3743325" y="1590675"/>
          <a:ext cx="779826" cy="923924"/>
        </a:xfrm>
        <a:prstGeom prst="rect">
          <a:avLst/>
        </a:prstGeom>
      </xdr:spPr>
    </xdr:pic>
    <xdr:clientData/>
  </xdr:oneCellAnchor>
  <xdr:oneCellAnchor>
    <xdr:from>
      <xdr:col>1</xdr:col>
      <xdr:colOff>76200</xdr:colOff>
      <xdr:row>7</xdr:row>
      <xdr:rowOff>161925</xdr:rowOff>
    </xdr:from>
    <xdr:ext cx="778572" cy="752475"/>
    <xdr:pic>
      <xdr:nvPicPr>
        <xdr:cNvPr id="73" name="72 Imagen" hidden="1">
          <a:extLst>
            <a:ext uri="{FF2B5EF4-FFF2-40B4-BE49-F238E27FC236}">
              <a16:creationId xmlns:a16="http://schemas.microsoft.com/office/drawing/2014/main" xmlns="" id="{00000000-0008-0000-3000-000049000000}"/>
            </a:ext>
          </a:extLst>
        </xdr:cNvPr>
        <xdr:cNvPicPr>
          <a:picLocks noChangeAspect="1"/>
        </xdr:cNvPicPr>
      </xdr:nvPicPr>
      <xdr:blipFill>
        <a:blip xmlns:r="http://schemas.openxmlformats.org/officeDocument/2006/relationships" r:embed="rId4" cstate="print"/>
        <a:stretch>
          <a:fillRect/>
        </a:stretch>
      </xdr:blipFill>
      <xdr:spPr>
        <a:xfrm>
          <a:off x="714375" y="2152650"/>
          <a:ext cx="778572" cy="752475"/>
        </a:xfrm>
        <a:prstGeom prst="rect">
          <a:avLst/>
        </a:prstGeom>
      </xdr:spPr>
    </xdr:pic>
    <xdr:clientData/>
  </xdr:oneCellAnchor>
  <xdr:oneCellAnchor>
    <xdr:from>
      <xdr:col>3</xdr:col>
      <xdr:colOff>142876</xdr:colOff>
      <xdr:row>7</xdr:row>
      <xdr:rowOff>171449</xdr:rowOff>
    </xdr:from>
    <xdr:ext cx="877302" cy="714375"/>
    <xdr:pic>
      <xdr:nvPicPr>
        <xdr:cNvPr id="74" name="73 Imagen" hidden="1">
          <a:extLst>
            <a:ext uri="{FF2B5EF4-FFF2-40B4-BE49-F238E27FC236}">
              <a16:creationId xmlns:a16="http://schemas.microsoft.com/office/drawing/2014/main" xmlns="" id="{00000000-0008-0000-3000-00004A000000}"/>
            </a:ext>
          </a:extLst>
        </xdr:cNvPr>
        <xdr:cNvPicPr>
          <a:picLocks noChangeAspect="1"/>
        </xdr:cNvPicPr>
      </xdr:nvPicPr>
      <xdr:blipFill>
        <a:blip xmlns:r="http://schemas.openxmlformats.org/officeDocument/2006/relationships" r:embed="rId5" cstate="print"/>
        <a:stretch>
          <a:fillRect/>
        </a:stretch>
      </xdr:blipFill>
      <xdr:spPr>
        <a:xfrm>
          <a:off x="2324101" y="2162174"/>
          <a:ext cx="877302" cy="714375"/>
        </a:xfrm>
        <a:prstGeom prst="rect">
          <a:avLst/>
        </a:prstGeom>
      </xdr:spPr>
    </xdr:pic>
    <xdr:clientData/>
  </xdr:oneCellAnchor>
  <xdr:oneCellAnchor>
    <xdr:from>
      <xdr:col>4</xdr:col>
      <xdr:colOff>238125</xdr:colOff>
      <xdr:row>7</xdr:row>
      <xdr:rowOff>0</xdr:rowOff>
    </xdr:from>
    <xdr:ext cx="805905" cy="752475"/>
    <xdr:pic>
      <xdr:nvPicPr>
        <xdr:cNvPr id="75" name="74 Imagen" hidden="1">
          <a:extLst>
            <a:ext uri="{FF2B5EF4-FFF2-40B4-BE49-F238E27FC236}">
              <a16:creationId xmlns:a16="http://schemas.microsoft.com/office/drawing/2014/main" xmlns="" id="{00000000-0008-0000-3000-00004B000000}"/>
            </a:ext>
          </a:extLst>
        </xdr:cNvPr>
        <xdr:cNvPicPr>
          <a:picLocks noChangeAspect="1"/>
        </xdr:cNvPicPr>
      </xdr:nvPicPr>
      <xdr:blipFill>
        <a:blip xmlns:r="http://schemas.openxmlformats.org/officeDocument/2006/relationships" r:embed="rId6" cstate="print"/>
        <a:stretch>
          <a:fillRect/>
        </a:stretch>
      </xdr:blipFill>
      <xdr:spPr>
        <a:xfrm>
          <a:off x="3190875" y="1990725"/>
          <a:ext cx="805905" cy="752475"/>
        </a:xfrm>
        <a:prstGeom prst="rect">
          <a:avLst/>
        </a:prstGeom>
      </xdr:spPr>
    </xdr:pic>
    <xdr:clientData/>
  </xdr:oneCellAnchor>
  <xdr:oneCellAnchor>
    <xdr:from>
      <xdr:col>4</xdr:col>
      <xdr:colOff>0</xdr:colOff>
      <xdr:row>10</xdr:row>
      <xdr:rowOff>9525</xdr:rowOff>
    </xdr:from>
    <xdr:ext cx="767886" cy="666750"/>
    <xdr:pic>
      <xdr:nvPicPr>
        <xdr:cNvPr id="76" name="75 Imagen" hidden="1">
          <a:extLst>
            <a:ext uri="{FF2B5EF4-FFF2-40B4-BE49-F238E27FC236}">
              <a16:creationId xmlns:a16="http://schemas.microsoft.com/office/drawing/2014/main" xmlns="" id="{00000000-0008-0000-3000-00004C000000}"/>
            </a:ext>
          </a:extLst>
        </xdr:cNvPr>
        <xdr:cNvPicPr>
          <a:picLocks noChangeAspect="1"/>
        </xdr:cNvPicPr>
      </xdr:nvPicPr>
      <xdr:blipFill>
        <a:blip xmlns:r="http://schemas.openxmlformats.org/officeDocument/2006/relationships" r:embed="rId7" cstate="print"/>
        <a:stretch>
          <a:fillRect/>
        </a:stretch>
      </xdr:blipFill>
      <xdr:spPr>
        <a:xfrm>
          <a:off x="2952750" y="2600325"/>
          <a:ext cx="767886" cy="666750"/>
        </a:xfrm>
        <a:prstGeom prst="rect">
          <a:avLst/>
        </a:prstGeom>
      </xdr:spPr>
    </xdr:pic>
    <xdr:clientData/>
  </xdr:oneCellAnchor>
  <xdr:oneCellAnchor>
    <xdr:from>
      <xdr:col>1</xdr:col>
      <xdr:colOff>9525</xdr:colOff>
      <xdr:row>8</xdr:row>
      <xdr:rowOff>0</xdr:rowOff>
    </xdr:from>
    <xdr:ext cx="774277" cy="942975"/>
    <xdr:pic>
      <xdr:nvPicPr>
        <xdr:cNvPr id="77" name="76 Imagen" hidden="1">
          <a:extLst>
            <a:ext uri="{FF2B5EF4-FFF2-40B4-BE49-F238E27FC236}">
              <a16:creationId xmlns:a16="http://schemas.microsoft.com/office/drawing/2014/main" xmlns="" id="{00000000-0008-0000-3000-00004D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78" name="77 Imagen" hidden="1">
          <a:extLst>
            <a:ext uri="{FF2B5EF4-FFF2-40B4-BE49-F238E27FC236}">
              <a16:creationId xmlns:a16="http://schemas.microsoft.com/office/drawing/2014/main" xmlns="" id="{00000000-0008-0000-3000-00004E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9525</xdr:colOff>
      <xdr:row>11</xdr:row>
      <xdr:rowOff>0</xdr:rowOff>
    </xdr:from>
    <xdr:ext cx="774277" cy="942975"/>
    <xdr:pic>
      <xdr:nvPicPr>
        <xdr:cNvPr id="79" name="78 Imagen" hidden="1">
          <a:extLst>
            <a:ext uri="{FF2B5EF4-FFF2-40B4-BE49-F238E27FC236}">
              <a16:creationId xmlns:a16="http://schemas.microsoft.com/office/drawing/2014/main" xmlns="" id="{00000000-0008-0000-3000-00004F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0" name="79 Imagen" hidden="1">
          <a:extLst>
            <a:ext uri="{FF2B5EF4-FFF2-40B4-BE49-F238E27FC236}">
              <a16:creationId xmlns:a16="http://schemas.microsoft.com/office/drawing/2014/main" xmlns="" id="{00000000-0008-0000-3000-000050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238125</xdr:colOff>
      <xdr:row>8</xdr:row>
      <xdr:rowOff>0</xdr:rowOff>
    </xdr:from>
    <xdr:ext cx="805905" cy="752475"/>
    <xdr:pic>
      <xdr:nvPicPr>
        <xdr:cNvPr id="81" name="80 Imagen" hidden="1">
          <a:extLst>
            <a:ext uri="{FF2B5EF4-FFF2-40B4-BE49-F238E27FC236}">
              <a16:creationId xmlns:a16="http://schemas.microsoft.com/office/drawing/2014/main" xmlns="" id="{00000000-0008-0000-3000-000051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76200</xdr:colOff>
      <xdr:row>10</xdr:row>
      <xdr:rowOff>161925</xdr:rowOff>
    </xdr:from>
    <xdr:ext cx="778572" cy="752475"/>
    <xdr:pic>
      <xdr:nvPicPr>
        <xdr:cNvPr id="82" name="81 Imagen" hidden="1">
          <a:extLst>
            <a:ext uri="{FF2B5EF4-FFF2-40B4-BE49-F238E27FC236}">
              <a16:creationId xmlns:a16="http://schemas.microsoft.com/office/drawing/2014/main" xmlns="" id="{00000000-0008-0000-3000-000052000000}"/>
            </a:ext>
          </a:extLst>
        </xdr:cNvPr>
        <xdr:cNvPicPr>
          <a:picLocks noChangeAspect="1"/>
        </xdr:cNvPicPr>
      </xdr:nvPicPr>
      <xdr:blipFill>
        <a:blip xmlns:r="http://schemas.openxmlformats.org/officeDocument/2006/relationships" r:embed="rId4" cstate="print"/>
        <a:stretch>
          <a:fillRect/>
        </a:stretch>
      </xdr:blipFill>
      <xdr:spPr>
        <a:xfrm>
          <a:off x="3800475" y="2752725"/>
          <a:ext cx="778572" cy="752475"/>
        </a:xfrm>
        <a:prstGeom prst="rect">
          <a:avLst/>
        </a:prstGeom>
      </xdr:spPr>
    </xdr:pic>
    <xdr:clientData/>
  </xdr:oneCellAnchor>
  <xdr:oneCellAnchor>
    <xdr:from>
      <xdr:col>5</xdr:col>
      <xdr:colOff>9525</xdr:colOff>
      <xdr:row>11</xdr:row>
      <xdr:rowOff>0</xdr:rowOff>
    </xdr:from>
    <xdr:ext cx="774277" cy="942975"/>
    <xdr:pic>
      <xdr:nvPicPr>
        <xdr:cNvPr id="83" name="82 Imagen" hidden="1">
          <a:extLst>
            <a:ext uri="{FF2B5EF4-FFF2-40B4-BE49-F238E27FC236}">
              <a16:creationId xmlns:a16="http://schemas.microsoft.com/office/drawing/2014/main" xmlns="" id="{00000000-0008-0000-3000-000053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4" name="83 Imagen" hidden="1">
          <a:extLst>
            <a:ext uri="{FF2B5EF4-FFF2-40B4-BE49-F238E27FC236}">
              <a16:creationId xmlns:a16="http://schemas.microsoft.com/office/drawing/2014/main" xmlns="" id="{00000000-0008-0000-3000-000054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85" name="84 Imagen" hidden="1">
          <a:extLst>
            <a:ext uri="{FF2B5EF4-FFF2-40B4-BE49-F238E27FC236}">
              <a16:creationId xmlns:a16="http://schemas.microsoft.com/office/drawing/2014/main" xmlns="" id="{00000000-0008-0000-3000-000055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9525</xdr:colOff>
      <xdr:row>8</xdr:row>
      <xdr:rowOff>0</xdr:rowOff>
    </xdr:from>
    <xdr:ext cx="774277" cy="942975"/>
    <xdr:pic>
      <xdr:nvPicPr>
        <xdr:cNvPr id="86" name="85 Imagen" hidden="1">
          <a:extLst>
            <a:ext uri="{FF2B5EF4-FFF2-40B4-BE49-F238E27FC236}">
              <a16:creationId xmlns:a16="http://schemas.microsoft.com/office/drawing/2014/main" xmlns="" id="{00000000-0008-0000-3000-000056000000}"/>
            </a:ext>
          </a:extLst>
        </xdr:cNvPr>
        <xdr:cNvPicPr>
          <a:picLocks noChangeAspect="1"/>
        </xdr:cNvPicPr>
      </xdr:nvPicPr>
      <xdr:blipFill>
        <a:blip xmlns:r="http://schemas.openxmlformats.org/officeDocument/2006/relationships" r:embed="rId2" cstate="print"/>
        <a:stretch>
          <a:fillRect/>
        </a:stretch>
      </xdr:blipFill>
      <xdr:spPr>
        <a:xfrm>
          <a:off x="647700" y="2190750"/>
          <a:ext cx="774277" cy="942975"/>
        </a:xfrm>
        <a:prstGeom prst="rect">
          <a:avLst/>
        </a:prstGeom>
      </xdr:spPr>
    </xdr:pic>
    <xdr:clientData/>
  </xdr:oneCellAnchor>
  <xdr:oneCellAnchor>
    <xdr:from>
      <xdr:col>1</xdr:col>
      <xdr:colOff>238125</xdr:colOff>
      <xdr:row>8</xdr:row>
      <xdr:rowOff>0</xdr:rowOff>
    </xdr:from>
    <xdr:ext cx="805905" cy="752475"/>
    <xdr:pic>
      <xdr:nvPicPr>
        <xdr:cNvPr id="87" name="86 Imagen" hidden="1">
          <a:extLst>
            <a:ext uri="{FF2B5EF4-FFF2-40B4-BE49-F238E27FC236}">
              <a16:creationId xmlns:a16="http://schemas.microsoft.com/office/drawing/2014/main" xmlns="" id="{00000000-0008-0000-3000-000057000000}"/>
            </a:ext>
          </a:extLst>
        </xdr:cNvPr>
        <xdr:cNvPicPr>
          <a:picLocks noChangeAspect="1"/>
        </xdr:cNvPicPr>
      </xdr:nvPicPr>
      <xdr:blipFill>
        <a:blip xmlns:r="http://schemas.openxmlformats.org/officeDocument/2006/relationships" r:embed="rId6" cstate="print"/>
        <a:stretch>
          <a:fillRect/>
        </a:stretch>
      </xdr:blipFill>
      <xdr:spPr>
        <a:xfrm>
          <a:off x="876300" y="2190750"/>
          <a:ext cx="805905" cy="752475"/>
        </a:xfrm>
        <a:prstGeom prst="rect">
          <a:avLst/>
        </a:prstGeom>
      </xdr:spPr>
    </xdr:pic>
    <xdr:clientData/>
  </xdr:oneCellAnchor>
  <xdr:oneCellAnchor>
    <xdr:from>
      <xdr:col>5</xdr:col>
      <xdr:colOff>9525</xdr:colOff>
      <xdr:row>11</xdr:row>
      <xdr:rowOff>0</xdr:rowOff>
    </xdr:from>
    <xdr:ext cx="774277" cy="942975"/>
    <xdr:pic>
      <xdr:nvPicPr>
        <xdr:cNvPr id="88" name="87 Imagen" hidden="1">
          <a:extLst>
            <a:ext uri="{FF2B5EF4-FFF2-40B4-BE49-F238E27FC236}">
              <a16:creationId xmlns:a16="http://schemas.microsoft.com/office/drawing/2014/main" xmlns="" id="{00000000-0008-0000-3000-000058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89" name="88 Imagen" hidden="1">
          <a:extLst>
            <a:ext uri="{FF2B5EF4-FFF2-40B4-BE49-F238E27FC236}">
              <a16:creationId xmlns:a16="http://schemas.microsoft.com/office/drawing/2014/main" xmlns="" id="{00000000-0008-0000-3000-000059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19050</xdr:colOff>
      <xdr:row>13</xdr:row>
      <xdr:rowOff>1</xdr:rowOff>
    </xdr:from>
    <xdr:ext cx="779826" cy="923924"/>
    <xdr:pic>
      <xdr:nvPicPr>
        <xdr:cNvPr id="90" name="89 Imagen" hidden="1">
          <a:extLst>
            <a:ext uri="{FF2B5EF4-FFF2-40B4-BE49-F238E27FC236}">
              <a16:creationId xmlns:a16="http://schemas.microsoft.com/office/drawing/2014/main" xmlns="" id="{00000000-0008-0000-3000-00005A000000}"/>
            </a:ext>
          </a:extLst>
        </xdr:cNvPr>
        <xdr:cNvPicPr>
          <a:picLocks noChangeAspect="1"/>
        </xdr:cNvPicPr>
      </xdr:nvPicPr>
      <xdr:blipFill>
        <a:blip xmlns:r="http://schemas.openxmlformats.org/officeDocument/2006/relationships" r:embed="rId3" cstate="print"/>
        <a:stretch>
          <a:fillRect/>
        </a:stretch>
      </xdr:blipFill>
      <xdr:spPr>
        <a:xfrm>
          <a:off x="3743325" y="2990851"/>
          <a:ext cx="779826" cy="923924"/>
        </a:xfrm>
        <a:prstGeom prst="rect">
          <a:avLst/>
        </a:prstGeom>
      </xdr:spPr>
    </xdr:pic>
    <xdr:clientData/>
  </xdr:oneCellAnchor>
  <xdr:oneCellAnchor>
    <xdr:from>
      <xdr:col>4</xdr:col>
      <xdr:colOff>238125</xdr:colOff>
      <xdr:row>15</xdr:row>
      <xdr:rowOff>0</xdr:rowOff>
    </xdr:from>
    <xdr:ext cx="805905" cy="752475"/>
    <xdr:pic>
      <xdr:nvPicPr>
        <xdr:cNvPr id="91" name="90 Imagen" hidden="1">
          <a:extLst>
            <a:ext uri="{FF2B5EF4-FFF2-40B4-BE49-F238E27FC236}">
              <a16:creationId xmlns:a16="http://schemas.microsoft.com/office/drawing/2014/main" xmlns="" id="{00000000-0008-0000-3000-00005B000000}"/>
            </a:ext>
          </a:extLst>
        </xdr:cNvPr>
        <xdr:cNvPicPr>
          <a:picLocks noChangeAspect="1"/>
        </xdr:cNvPicPr>
      </xdr:nvPicPr>
      <xdr:blipFill>
        <a:blip xmlns:r="http://schemas.openxmlformats.org/officeDocument/2006/relationships" r:embed="rId6" cstate="print"/>
        <a:stretch>
          <a:fillRect/>
        </a:stretch>
      </xdr:blipFill>
      <xdr:spPr>
        <a:xfrm>
          <a:off x="3190875" y="3590925"/>
          <a:ext cx="805905" cy="752475"/>
        </a:xfrm>
        <a:prstGeom prst="rect">
          <a:avLst/>
        </a:prstGeom>
      </xdr:spPr>
    </xdr:pic>
    <xdr:clientData/>
  </xdr:oneCellAnchor>
  <xdr:oneCellAnchor>
    <xdr:from>
      <xdr:col>4</xdr:col>
      <xdr:colOff>0</xdr:colOff>
      <xdr:row>15</xdr:row>
      <xdr:rowOff>9525</xdr:rowOff>
    </xdr:from>
    <xdr:ext cx="767886" cy="666750"/>
    <xdr:pic>
      <xdr:nvPicPr>
        <xdr:cNvPr id="92" name="91 Imagen" hidden="1">
          <a:extLst>
            <a:ext uri="{FF2B5EF4-FFF2-40B4-BE49-F238E27FC236}">
              <a16:creationId xmlns:a16="http://schemas.microsoft.com/office/drawing/2014/main" xmlns="" id="{00000000-0008-0000-3000-00005C000000}"/>
            </a:ext>
          </a:extLst>
        </xdr:cNvPr>
        <xdr:cNvPicPr>
          <a:picLocks noChangeAspect="1"/>
        </xdr:cNvPicPr>
      </xdr:nvPicPr>
      <xdr:blipFill>
        <a:blip xmlns:r="http://schemas.openxmlformats.org/officeDocument/2006/relationships" r:embed="rId7" cstate="print"/>
        <a:stretch>
          <a:fillRect/>
        </a:stretch>
      </xdr:blipFill>
      <xdr:spPr>
        <a:xfrm>
          <a:off x="2952750" y="3600450"/>
          <a:ext cx="767886" cy="666750"/>
        </a:xfrm>
        <a:prstGeom prst="rect">
          <a:avLst/>
        </a:prstGeom>
      </xdr:spPr>
    </xdr:pic>
    <xdr:clientData/>
  </xdr:oneCellAnchor>
  <xdr:oneCellAnchor>
    <xdr:from>
      <xdr:col>1</xdr:col>
      <xdr:colOff>76200</xdr:colOff>
      <xdr:row>14</xdr:row>
      <xdr:rowOff>0</xdr:rowOff>
    </xdr:from>
    <xdr:ext cx="778572" cy="752475"/>
    <xdr:pic>
      <xdr:nvPicPr>
        <xdr:cNvPr id="93" name="92 Imagen" hidden="1">
          <a:extLst>
            <a:ext uri="{FF2B5EF4-FFF2-40B4-BE49-F238E27FC236}">
              <a16:creationId xmlns:a16="http://schemas.microsoft.com/office/drawing/2014/main" xmlns="" id="{00000000-0008-0000-3000-00005D000000}"/>
            </a:ext>
          </a:extLst>
        </xdr:cNvPr>
        <xdr:cNvPicPr>
          <a:picLocks noChangeAspect="1"/>
        </xdr:cNvPicPr>
      </xdr:nvPicPr>
      <xdr:blipFill>
        <a:blip xmlns:r="http://schemas.openxmlformats.org/officeDocument/2006/relationships" r:embed="rId4" cstate="print"/>
        <a:stretch>
          <a:fillRect/>
        </a:stretch>
      </xdr:blipFill>
      <xdr:spPr>
        <a:xfrm>
          <a:off x="714375" y="3190875"/>
          <a:ext cx="778572" cy="752475"/>
        </a:xfrm>
        <a:prstGeom prst="rect">
          <a:avLst/>
        </a:prstGeom>
      </xdr:spPr>
    </xdr:pic>
    <xdr:clientData/>
  </xdr:oneCellAnchor>
  <xdr:oneCellAnchor>
    <xdr:from>
      <xdr:col>3</xdr:col>
      <xdr:colOff>142876</xdr:colOff>
      <xdr:row>14</xdr:row>
      <xdr:rowOff>0</xdr:rowOff>
    </xdr:from>
    <xdr:ext cx="877302" cy="714375"/>
    <xdr:pic>
      <xdr:nvPicPr>
        <xdr:cNvPr id="94" name="93 Imagen" hidden="1">
          <a:extLst>
            <a:ext uri="{FF2B5EF4-FFF2-40B4-BE49-F238E27FC236}">
              <a16:creationId xmlns:a16="http://schemas.microsoft.com/office/drawing/2014/main" xmlns="" id="{00000000-0008-0000-3000-00005E000000}"/>
            </a:ext>
          </a:extLst>
        </xdr:cNvPr>
        <xdr:cNvPicPr>
          <a:picLocks noChangeAspect="1"/>
        </xdr:cNvPicPr>
      </xdr:nvPicPr>
      <xdr:blipFill>
        <a:blip xmlns:r="http://schemas.openxmlformats.org/officeDocument/2006/relationships" r:embed="rId5" cstate="print"/>
        <a:stretch>
          <a:fillRect/>
        </a:stretch>
      </xdr:blipFill>
      <xdr:spPr>
        <a:xfrm>
          <a:off x="2324101" y="3190875"/>
          <a:ext cx="877302" cy="714375"/>
        </a:xfrm>
        <a:prstGeom prst="rect">
          <a:avLst/>
        </a:prstGeom>
      </xdr:spPr>
    </xdr:pic>
    <xdr:clientData/>
  </xdr:oneCellAnchor>
  <xdr:oneCellAnchor>
    <xdr:from>
      <xdr:col>1</xdr:col>
      <xdr:colOff>9525</xdr:colOff>
      <xdr:row>14</xdr:row>
      <xdr:rowOff>0</xdr:rowOff>
    </xdr:from>
    <xdr:ext cx="774277" cy="942975"/>
    <xdr:pic>
      <xdr:nvPicPr>
        <xdr:cNvPr id="95" name="94 Imagen" hidden="1">
          <a:extLst>
            <a:ext uri="{FF2B5EF4-FFF2-40B4-BE49-F238E27FC236}">
              <a16:creationId xmlns:a16="http://schemas.microsoft.com/office/drawing/2014/main" xmlns="" id="{00000000-0008-0000-3000-00005F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1</xdr:col>
      <xdr:colOff>238125</xdr:colOff>
      <xdr:row>14</xdr:row>
      <xdr:rowOff>0</xdr:rowOff>
    </xdr:from>
    <xdr:ext cx="805905" cy="752475"/>
    <xdr:pic>
      <xdr:nvPicPr>
        <xdr:cNvPr id="96" name="95 Imagen" hidden="1">
          <a:extLst>
            <a:ext uri="{FF2B5EF4-FFF2-40B4-BE49-F238E27FC236}">
              <a16:creationId xmlns:a16="http://schemas.microsoft.com/office/drawing/2014/main" xmlns="" id="{00000000-0008-0000-3000-000060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9525</xdr:colOff>
      <xdr:row>11</xdr:row>
      <xdr:rowOff>0</xdr:rowOff>
    </xdr:from>
    <xdr:ext cx="774277" cy="942975"/>
    <xdr:pic>
      <xdr:nvPicPr>
        <xdr:cNvPr id="97" name="96 Imagen" hidden="1">
          <a:extLst>
            <a:ext uri="{FF2B5EF4-FFF2-40B4-BE49-F238E27FC236}">
              <a16:creationId xmlns:a16="http://schemas.microsoft.com/office/drawing/2014/main" xmlns="" id="{00000000-0008-0000-3000-000061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98" name="97 Imagen" hidden="1">
          <a:extLst>
            <a:ext uri="{FF2B5EF4-FFF2-40B4-BE49-F238E27FC236}">
              <a16:creationId xmlns:a16="http://schemas.microsoft.com/office/drawing/2014/main" xmlns="" id="{00000000-0008-0000-3000-000062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238125</xdr:colOff>
      <xdr:row>14</xdr:row>
      <xdr:rowOff>0</xdr:rowOff>
    </xdr:from>
    <xdr:ext cx="805905" cy="752475"/>
    <xdr:pic>
      <xdr:nvPicPr>
        <xdr:cNvPr id="99" name="98 Imagen" hidden="1">
          <a:extLst>
            <a:ext uri="{FF2B5EF4-FFF2-40B4-BE49-F238E27FC236}">
              <a16:creationId xmlns:a16="http://schemas.microsoft.com/office/drawing/2014/main" xmlns="" id="{00000000-0008-0000-3000-000063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76200</xdr:colOff>
      <xdr:row>11</xdr:row>
      <xdr:rowOff>0</xdr:rowOff>
    </xdr:from>
    <xdr:ext cx="778572" cy="752475"/>
    <xdr:pic>
      <xdr:nvPicPr>
        <xdr:cNvPr id="100" name="99 Imagen" hidden="1">
          <a:extLst>
            <a:ext uri="{FF2B5EF4-FFF2-40B4-BE49-F238E27FC236}">
              <a16:creationId xmlns:a16="http://schemas.microsoft.com/office/drawing/2014/main" xmlns="" id="{00000000-0008-0000-3000-000064000000}"/>
            </a:ext>
          </a:extLst>
        </xdr:cNvPr>
        <xdr:cNvPicPr>
          <a:picLocks noChangeAspect="1"/>
        </xdr:cNvPicPr>
      </xdr:nvPicPr>
      <xdr:blipFill>
        <a:blip xmlns:r="http://schemas.openxmlformats.org/officeDocument/2006/relationships" r:embed="rId4" cstate="print"/>
        <a:stretch>
          <a:fillRect/>
        </a:stretch>
      </xdr:blipFill>
      <xdr:spPr>
        <a:xfrm>
          <a:off x="3800475" y="2790825"/>
          <a:ext cx="778572" cy="752475"/>
        </a:xfrm>
        <a:prstGeom prst="rect">
          <a:avLst/>
        </a:prstGeom>
      </xdr:spPr>
    </xdr:pic>
    <xdr:clientData/>
  </xdr:oneCellAnchor>
  <xdr:oneCellAnchor>
    <xdr:from>
      <xdr:col>5</xdr:col>
      <xdr:colOff>9525</xdr:colOff>
      <xdr:row>11</xdr:row>
      <xdr:rowOff>0</xdr:rowOff>
    </xdr:from>
    <xdr:ext cx="774277" cy="942975"/>
    <xdr:pic>
      <xdr:nvPicPr>
        <xdr:cNvPr id="101" name="100 Imagen" hidden="1">
          <a:extLst>
            <a:ext uri="{FF2B5EF4-FFF2-40B4-BE49-F238E27FC236}">
              <a16:creationId xmlns:a16="http://schemas.microsoft.com/office/drawing/2014/main" xmlns="" id="{00000000-0008-0000-3000-000065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102" name="101 Imagen" hidden="1">
          <a:extLst>
            <a:ext uri="{FF2B5EF4-FFF2-40B4-BE49-F238E27FC236}">
              <a16:creationId xmlns:a16="http://schemas.microsoft.com/office/drawing/2014/main" xmlns="" id="{00000000-0008-0000-3000-000066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5</xdr:col>
      <xdr:colOff>238125</xdr:colOff>
      <xdr:row>11</xdr:row>
      <xdr:rowOff>0</xdr:rowOff>
    </xdr:from>
    <xdr:ext cx="805905" cy="752475"/>
    <xdr:pic>
      <xdr:nvPicPr>
        <xdr:cNvPr id="103" name="102 Imagen" hidden="1">
          <a:extLst>
            <a:ext uri="{FF2B5EF4-FFF2-40B4-BE49-F238E27FC236}">
              <a16:creationId xmlns:a16="http://schemas.microsoft.com/office/drawing/2014/main" xmlns="" id="{00000000-0008-0000-3000-000067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1</xdr:col>
      <xdr:colOff>9525</xdr:colOff>
      <xdr:row>14</xdr:row>
      <xdr:rowOff>0</xdr:rowOff>
    </xdr:from>
    <xdr:ext cx="774277" cy="942975"/>
    <xdr:pic>
      <xdr:nvPicPr>
        <xdr:cNvPr id="104" name="103 Imagen" hidden="1">
          <a:extLst>
            <a:ext uri="{FF2B5EF4-FFF2-40B4-BE49-F238E27FC236}">
              <a16:creationId xmlns:a16="http://schemas.microsoft.com/office/drawing/2014/main" xmlns="" id="{00000000-0008-0000-3000-000068000000}"/>
            </a:ext>
          </a:extLst>
        </xdr:cNvPr>
        <xdr:cNvPicPr>
          <a:picLocks noChangeAspect="1"/>
        </xdr:cNvPicPr>
      </xdr:nvPicPr>
      <xdr:blipFill>
        <a:blip xmlns:r="http://schemas.openxmlformats.org/officeDocument/2006/relationships" r:embed="rId2" cstate="print"/>
        <a:stretch>
          <a:fillRect/>
        </a:stretch>
      </xdr:blipFill>
      <xdr:spPr>
        <a:xfrm>
          <a:off x="647700" y="3190875"/>
          <a:ext cx="774277" cy="942975"/>
        </a:xfrm>
        <a:prstGeom prst="rect">
          <a:avLst/>
        </a:prstGeom>
      </xdr:spPr>
    </xdr:pic>
    <xdr:clientData/>
  </xdr:oneCellAnchor>
  <xdr:oneCellAnchor>
    <xdr:from>
      <xdr:col>1</xdr:col>
      <xdr:colOff>238125</xdr:colOff>
      <xdr:row>14</xdr:row>
      <xdr:rowOff>0</xdr:rowOff>
    </xdr:from>
    <xdr:ext cx="805905" cy="752475"/>
    <xdr:pic>
      <xdr:nvPicPr>
        <xdr:cNvPr id="105" name="104 Imagen" hidden="1">
          <a:extLst>
            <a:ext uri="{FF2B5EF4-FFF2-40B4-BE49-F238E27FC236}">
              <a16:creationId xmlns:a16="http://schemas.microsoft.com/office/drawing/2014/main" xmlns="" id="{00000000-0008-0000-3000-000069000000}"/>
            </a:ext>
          </a:extLst>
        </xdr:cNvPr>
        <xdr:cNvPicPr>
          <a:picLocks noChangeAspect="1"/>
        </xdr:cNvPicPr>
      </xdr:nvPicPr>
      <xdr:blipFill>
        <a:blip xmlns:r="http://schemas.openxmlformats.org/officeDocument/2006/relationships" r:embed="rId6" cstate="print"/>
        <a:stretch>
          <a:fillRect/>
        </a:stretch>
      </xdr:blipFill>
      <xdr:spPr>
        <a:xfrm>
          <a:off x="876300" y="3190875"/>
          <a:ext cx="805905" cy="752475"/>
        </a:xfrm>
        <a:prstGeom prst="rect">
          <a:avLst/>
        </a:prstGeom>
      </xdr:spPr>
    </xdr:pic>
    <xdr:clientData/>
  </xdr:oneCellAnchor>
  <xdr:oneCellAnchor>
    <xdr:from>
      <xdr:col>5</xdr:col>
      <xdr:colOff>9525</xdr:colOff>
      <xdr:row>11</xdr:row>
      <xdr:rowOff>0</xdr:rowOff>
    </xdr:from>
    <xdr:ext cx="774277" cy="942975"/>
    <xdr:pic>
      <xdr:nvPicPr>
        <xdr:cNvPr id="106" name="105 Imagen" hidden="1">
          <a:extLst>
            <a:ext uri="{FF2B5EF4-FFF2-40B4-BE49-F238E27FC236}">
              <a16:creationId xmlns:a16="http://schemas.microsoft.com/office/drawing/2014/main" xmlns="" id="{00000000-0008-0000-3000-00006A000000}"/>
            </a:ext>
          </a:extLst>
        </xdr:cNvPr>
        <xdr:cNvPicPr>
          <a:picLocks noChangeAspect="1"/>
        </xdr:cNvPicPr>
      </xdr:nvPicPr>
      <xdr:blipFill>
        <a:blip xmlns:r="http://schemas.openxmlformats.org/officeDocument/2006/relationships" r:embed="rId2" cstate="print"/>
        <a:stretch>
          <a:fillRect/>
        </a:stretch>
      </xdr:blipFill>
      <xdr:spPr>
        <a:xfrm>
          <a:off x="3733800" y="2790825"/>
          <a:ext cx="774277" cy="942975"/>
        </a:xfrm>
        <a:prstGeom prst="rect">
          <a:avLst/>
        </a:prstGeom>
      </xdr:spPr>
    </xdr:pic>
    <xdr:clientData/>
  </xdr:oneCellAnchor>
  <xdr:oneCellAnchor>
    <xdr:from>
      <xdr:col>5</xdr:col>
      <xdr:colOff>238125</xdr:colOff>
      <xdr:row>11</xdr:row>
      <xdr:rowOff>0</xdr:rowOff>
    </xdr:from>
    <xdr:ext cx="805905" cy="752475"/>
    <xdr:pic>
      <xdr:nvPicPr>
        <xdr:cNvPr id="107" name="106 Imagen" hidden="1">
          <a:extLst>
            <a:ext uri="{FF2B5EF4-FFF2-40B4-BE49-F238E27FC236}">
              <a16:creationId xmlns:a16="http://schemas.microsoft.com/office/drawing/2014/main" xmlns="" id="{00000000-0008-0000-3000-00006B000000}"/>
            </a:ext>
          </a:extLst>
        </xdr:cNvPr>
        <xdr:cNvPicPr>
          <a:picLocks noChangeAspect="1"/>
        </xdr:cNvPicPr>
      </xdr:nvPicPr>
      <xdr:blipFill>
        <a:blip xmlns:r="http://schemas.openxmlformats.org/officeDocument/2006/relationships" r:embed="rId6" cstate="print"/>
        <a:stretch>
          <a:fillRect/>
        </a:stretch>
      </xdr:blipFill>
      <xdr:spPr>
        <a:xfrm>
          <a:off x="3962400" y="2790825"/>
          <a:ext cx="805905" cy="752475"/>
        </a:xfrm>
        <a:prstGeom prst="rect">
          <a:avLst/>
        </a:prstGeom>
      </xdr:spPr>
    </xdr:pic>
    <xdr:clientData/>
  </xdr:oneCellAnchor>
  <xdr:oneCellAnchor>
    <xdr:from>
      <xdr:col>3</xdr:col>
      <xdr:colOff>804334</xdr:colOff>
      <xdr:row>1</xdr:row>
      <xdr:rowOff>46567</xdr:rowOff>
    </xdr:from>
    <xdr:ext cx="9508221" cy="2857245"/>
    <xdr:pic>
      <xdr:nvPicPr>
        <xdr:cNvPr id="108" name="107 Imagen">
          <a:extLst>
            <a:ext uri="{FF2B5EF4-FFF2-40B4-BE49-F238E27FC236}">
              <a16:creationId xmlns:a16="http://schemas.microsoft.com/office/drawing/2014/main" xmlns="" id="{00000000-0008-0000-3000-00006C000000}"/>
            </a:ext>
          </a:extLst>
        </xdr:cNvPr>
        <xdr:cNvPicPr>
          <a:picLocks noChangeAspect="1"/>
        </xdr:cNvPicPr>
      </xdr:nvPicPr>
      <xdr:blipFill>
        <a:blip xmlns:r="http://schemas.openxmlformats.org/officeDocument/2006/relationships" r:embed="rId8" cstate="print"/>
        <a:stretch>
          <a:fillRect/>
        </a:stretch>
      </xdr:blipFill>
      <xdr:spPr>
        <a:xfrm>
          <a:off x="3280834" y="1062567"/>
          <a:ext cx="9508221" cy="2857245"/>
        </a:xfrm>
        <a:prstGeom prst="rect">
          <a:avLst/>
        </a:prstGeom>
      </xdr:spPr>
    </xdr:pic>
    <xdr:clientData/>
  </xdr:oneCellAnchor>
  <xdr:oneCellAnchor>
    <xdr:from>
      <xdr:col>3</xdr:col>
      <xdr:colOff>533400</xdr:colOff>
      <xdr:row>14</xdr:row>
      <xdr:rowOff>110128</xdr:rowOff>
    </xdr:from>
    <xdr:ext cx="5244187" cy="4157071"/>
    <xdr:pic>
      <xdr:nvPicPr>
        <xdr:cNvPr id="109" name="108 Imagen">
          <a:extLst>
            <a:ext uri="{FF2B5EF4-FFF2-40B4-BE49-F238E27FC236}">
              <a16:creationId xmlns:a16="http://schemas.microsoft.com/office/drawing/2014/main" xmlns="" id="{00000000-0008-0000-3000-00006D000000}"/>
            </a:ext>
          </a:extLst>
        </xdr:cNvPr>
        <xdr:cNvPicPr>
          <a:picLocks noChangeAspect="1"/>
        </xdr:cNvPicPr>
      </xdr:nvPicPr>
      <xdr:blipFill>
        <a:blip xmlns:r="http://schemas.openxmlformats.org/officeDocument/2006/relationships" r:embed="rId9" cstate="print"/>
        <a:stretch>
          <a:fillRect/>
        </a:stretch>
      </xdr:blipFill>
      <xdr:spPr>
        <a:xfrm>
          <a:off x="2876550" y="4320178"/>
          <a:ext cx="5244187" cy="4157071"/>
        </a:xfrm>
        <a:prstGeom prst="rect">
          <a:avLst/>
        </a:prstGeom>
      </xdr:spPr>
    </xdr:pic>
    <xdr:clientData/>
  </xdr:oneCellAnchor>
  <xdr:oneCellAnchor>
    <xdr:from>
      <xdr:col>10</xdr:col>
      <xdr:colOff>310240</xdr:colOff>
      <xdr:row>14</xdr:row>
      <xdr:rowOff>71057</xdr:rowOff>
    </xdr:from>
    <xdr:ext cx="5043696" cy="3082258"/>
    <xdr:pic>
      <xdr:nvPicPr>
        <xdr:cNvPr id="110" name="109 Imagen">
          <a:extLst>
            <a:ext uri="{FF2B5EF4-FFF2-40B4-BE49-F238E27FC236}">
              <a16:creationId xmlns:a16="http://schemas.microsoft.com/office/drawing/2014/main" xmlns="" id="{00000000-0008-0000-3000-00006E000000}"/>
            </a:ext>
          </a:extLst>
        </xdr:cNvPr>
        <xdr:cNvPicPr>
          <a:picLocks noChangeAspect="1"/>
        </xdr:cNvPicPr>
      </xdr:nvPicPr>
      <xdr:blipFill>
        <a:blip xmlns:r="http://schemas.openxmlformats.org/officeDocument/2006/relationships" r:embed="rId10" cstate="print"/>
        <a:stretch>
          <a:fillRect/>
        </a:stretch>
      </xdr:blipFill>
      <xdr:spPr>
        <a:xfrm>
          <a:off x="8120740" y="4281107"/>
          <a:ext cx="5043696" cy="3082258"/>
        </a:xfrm>
        <a:prstGeom prst="rect">
          <a:avLst/>
        </a:prstGeom>
      </xdr:spPr>
    </xdr:pic>
    <xdr:clientData/>
  </xdr:oneCellAnchor>
  <xdr:twoCellAnchor editAs="oneCell">
    <xdr:from>
      <xdr:col>0</xdr:col>
      <xdr:colOff>0</xdr:colOff>
      <xdr:row>0</xdr:row>
      <xdr:rowOff>0</xdr:rowOff>
    </xdr:from>
    <xdr:to>
      <xdr:col>3</xdr:col>
      <xdr:colOff>596900</xdr:colOff>
      <xdr:row>1</xdr:row>
      <xdr:rowOff>63843</xdr:rowOff>
    </xdr:to>
    <xdr:pic>
      <xdr:nvPicPr>
        <xdr:cNvPr id="112" name="Imagen 111">
          <a:extLst>
            <a:ext uri="{FF2B5EF4-FFF2-40B4-BE49-F238E27FC236}">
              <a16:creationId xmlns:a16="http://schemas.microsoft.com/office/drawing/2014/main" xmlns="" id="{8EC64B2B-3C90-449A-B9C6-86105262E1E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0</xdr:col>
      <xdr:colOff>190502</xdr:colOff>
      <xdr:row>34</xdr:row>
      <xdr:rowOff>63499</xdr:rowOff>
    </xdr:from>
    <xdr:to>
      <xdr:col>1</xdr:col>
      <xdr:colOff>366938</xdr:colOff>
      <xdr:row>39</xdr:row>
      <xdr:rowOff>2893</xdr:rowOff>
    </xdr:to>
    <xdr:pic>
      <xdr:nvPicPr>
        <xdr:cNvPr id="113" name="Imagen 112">
          <a:extLst>
            <a:ext uri="{FF2B5EF4-FFF2-40B4-BE49-F238E27FC236}">
              <a16:creationId xmlns:a16="http://schemas.microsoft.com/office/drawing/2014/main" xmlns="" id="{2706F75D-57A3-40EB-95F4-413AA6FFF23A}"/>
            </a:ext>
          </a:extLst>
        </xdr:cNvPr>
        <xdr:cNvPicPr>
          <a:picLocks noChangeAspect="1"/>
        </xdr:cNvPicPr>
      </xdr:nvPicPr>
      <xdr:blipFill>
        <a:blip xmlns:r="http://schemas.openxmlformats.org/officeDocument/2006/relationships" r:embed="rId12" cstate="print"/>
        <a:stretch>
          <a:fillRect/>
        </a:stretch>
      </xdr:blipFill>
      <xdr:spPr>
        <a:xfrm>
          <a:off x="190502" y="8762999"/>
          <a:ext cx="1001936" cy="997727"/>
        </a:xfrm>
        <a:prstGeom prst="rect">
          <a:avLst/>
        </a:prstGeom>
      </xdr:spPr>
    </xdr:pic>
    <xdr:clientData/>
  </xdr:twoCellAnchor>
  <xdr:twoCellAnchor editAs="oneCell">
    <xdr:from>
      <xdr:col>1</xdr:col>
      <xdr:colOff>444500</xdr:colOff>
      <xdr:row>34</xdr:row>
      <xdr:rowOff>52917</xdr:rowOff>
    </xdr:from>
    <xdr:to>
      <xdr:col>2</xdr:col>
      <xdr:colOff>616728</xdr:colOff>
      <xdr:row>38</xdr:row>
      <xdr:rowOff>225145</xdr:rowOff>
    </xdr:to>
    <xdr:pic>
      <xdr:nvPicPr>
        <xdr:cNvPr id="114" name="Imagen 113">
          <a:extLst>
            <a:ext uri="{FF2B5EF4-FFF2-40B4-BE49-F238E27FC236}">
              <a16:creationId xmlns:a16="http://schemas.microsoft.com/office/drawing/2014/main" xmlns="" id="{1E833E1F-964D-4F88-B304-57BA736D9652}"/>
            </a:ext>
          </a:extLst>
        </xdr:cNvPr>
        <xdr:cNvPicPr>
          <a:picLocks noChangeAspect="1"/>
        </xdr:cNvPicPr>
      </xdr:nvPicPr>
      <xdr:blipFill>
        <a:blip xmlns:r="http://schemas.openxmlformats.org/officeDocument/2006/relationships" r:embed="rId13" cstate="print"/>
        <a:stretch>
          <a:fillRect/>
        </a:stretch>
      </xdr:blipFill>
      <xdr:spPr>
        <a:xfrm>
          <a:off x="1270000" y="8752417"/>
          <a:ext cx="997728" cy="997728"/>
        </a:xfrm>
        <a:prstGeom prst="rect">
          <a:avLst/>
        </a:prstGeom>
      </xdr:spPr>
    </xdr:pic>
    <xdr:clientData/>
  </xdr:twoCellAnchor>
  <xdr:twoCellAnchor editAs="oneCell">
    <xdr:from>
      <xdr:col>1</xdr:col>
      <xdr:colOff>455083</xdr:colOff>
      <xdr:row>39</xdr:row>
      <xdr:rowOff>87561</xdr:rowOff>
    </xdr:from>
    <xdr:to>
      <xdr:col>2</xdr:col>
      <xdr:colOff>624417</xdr:colOff>
      <xdr:row>43</xdr:row>
      <xdr:rowOff>151061</xdr:rowOff>
    </xdr:to>
    <xdr:pic>
      <xdr:nvPicPr>
        <xdr:cNvPr id="115" name="Imagen 114">
          <a:extLst>
            <a:ext uri="{FF2B5EF4-FFF2-40B4-BE49-F238E27FC236}">
              <a16:creationId xmlns:a16="http://schemas.microsoft.com/office/drawing/2014/main" xmlns="" id="{9ADBFCD0-8542-4AD5-9577-2E0B23D587C1}"/>
            </a:ext>
          </a:extLst>
        </xdr:cNvPr>
        <xdr:cNvPicPr>
          <a:picLocks noChangeAspect="1"/>
        </xdr:cNvPicPr>
      </xdr:nvPicPr>
      <xdr:blipFill>
        <a:blip xmlns:r="http://schemas.openxmlformats.org/officeDocument/2006/relationships" r:embed="rId14" cstate="print"/>
        <a:stretch>
          <a:fillRect/>
        </a:stretch>
      </xdr:blipFill>
      <xdr:spPr>
        <a:xfrm>
          <a:off x="1280583" y="10078228"/>
          <a:ext cx="994834" cy="994834"/>
        </a:xfrm>
        <a:prstGeom prst="rect">
          <a:avLst/>
        </a:prstGeom>
      </xdr:spPr>
    </xdr:pic>
    <xdr:clientData/>
  </xdr:twoCellAnchor>
  <xdr:twoCellAnchor editAs="oneCell">
    <xdr:from>
      <xdr:col>2</xdr:col>
      <xdr:colOff>730251</xdr:colOff>
      <xdr:row>34</xdr:row>
      <xdr:rowOff>42332</xdr:rowOff>
    </xdr:from>
    <xdr:to>
      <xdr:col>4</xdr:col>
      <xdr:colOff>76978</xdr:colOff>
      <xdr:row>38</xdr:row>
      <xdr:rowOff>214559</xdr:rowOff>
    </xdr:to>
    <xdr:pic>
      <xdr:nvPicPr>
        <xdr:cNvPr id="116" name="Imagen 115">
          <a:extLst>
            <a:ext uri="{FF2B5EF4-FFF2-40B4-BE49-F238E27FC236}">
              <a16:creationId xmlns:a16="http://schemas.microsoft.com/office/drawing/2014/main" xmlns="" id="{01330B29-C260-4496-817D-94DCBFDFF904}"/>
            </a:ext>
          </a:extLst>
        </xdr:cNvPr>
        <xdr:cNvPicPr>
          <a:picLocks noChangeAspect="1"/>
        </xdr:cNvPicPr>
      </xdr:nvPicPr>
      <xdr:blipFill>
        <a:blip xmlns:r="http://schemas.openxmlformats.org/officeDocument/2006/relationships" r:embed="rId15" cstate="print"/>
        <a:stretch>
          <a:fillRect/>
        </a:stretch>
      </xdr:blipFill>
      <xdr:spPr>
        <a:xfrm>
          <a:off x="2381251" y="8741832"/>
          <a:ext cx="997727" cy="997727"/>
        </a:xfrm>
        <a:prstGeom prst="rect">
          <a:avLst/>
        </a:prstGeom>
      </xdr:spPr>
    </xdr:pic>
    <xdr:clientData/>
  </xdr:twoCellAnchor>
  <xdr:twoCellAnchor editAs="oneCell">
    <xdr:from>
      <xdr:col>4</xdr:col>
      <xdr:colOff>137583</xdr:colOff>
      <xdr:row>34</xdr:row>
      <xdr:rowOff>42333</xdr:rowOff>
    </xdr:from>
    <xdr:to>
      <xdr:col>5</xdr:col>
      <xdr:colOff>299226</xdr:colOff>
      <xdr:row>38</xdr:row>
      <xdr:rowOff>203976</xdr:rowOff>
    </xdr:to>
    <xdr:pic>
      <xdr:nvPicPr>
        <xdr:cNvPr id="117" name="Imagen 116">
          <a:extLst>
            <a:ext uri="{FF2B5EF4-FFF2-40B4-BE49-F238E27FC236}">
              <a16:creationId xmlns:a16="http://schemas.microsoft.com/office/drawing/2014/main" xmlns="" id="{2F9167B1-EDF2-4EFB-A5AD-9A122A32F5D2}"/>
            </a:ext>
          </a:extLst>
        </xdr:cNvPr>
        <xdr:cNvPicPr>
          <a:picLocks noChangeAspect="1"/>
        </xdr:cNvPicPr>
      </xdr:nvPicPr>
      <xdr:blipFill>
        <a:blip xmlns:r="http://schemas.openxmlformats.org/officeDocument/2006/relationships" r:embed="rId16" cstate="print"/>
        <a:stretch>
          <a:fillRect/>
        </a:stretch>
      </xdr:blipFill>
      <xdr:spPr>
        <a:xfrm>
          <a:off x="3439583" y="8974666"/>
          <a:ext cx="987143" cy="987143"/>
        </a:xfrm>
        <a:prstGeom prst="rect">
          <a:avLst/>
        </a:prstGeom>
      </xdr:spPr>
    </xdr:pic>
    <xdr:clientData/>
  </xdr:twoCellAnchor>
  <xdr:twoCellAnchor editAs="oneCell">
    <xdr:from>
      <xdr:col>2</xdr:col>
      <xdr:colOff>730249</xdr:colOff>
      <xdr:row>39</xdr:row>
      <xdr:rowOff>87559</xdr:rowOff>
    </xdr:from>
    <xdr:to>
      <xdr:col>4</xdr:col>
      <xdr:colOff>74083</xdr:colOff>
      <xdr:row>43</xdr:row>
      <xdr:rowOff>151059</xdr:rowOff>
    </xdr:to>
    <xdr:pic>
      <xdr:nvPicPr>
        <xdr:cNvPr id="118" name="Imagen 117">
          <a:extLst>
            <a:ext uri="{FF2B5EF4-FFF2-40B4-BE49-F238E27FC236}">
              <a16:creationId xmlns:a16="http://schemas.microsoft.com/office/drawing/2014/main" xmlns="" id="{F6C61F45-27D4-492E-9C51-8E352DAD2F66}"/>
            </a:ext>
          </a:extLst>
        </xdr:cNvPr>
        <xdr:cNvPicPr>
          <a:picLocks noChangeAspect="1"/>
        </xdr:cNvPicPr>
      </xdr:nvPicPr>
      <xdr:blipFill>
        <a:blip xmlns:r="http://schemas.openxmlformats.org/officeDocument/2006/relationships" r:embed="rId17" cstate="print"/>
        <a:stretch>
          <a:fillRect/>
        </a:stretch>
      </xdr:blipFill>
      <xdr:spPr>
        <a:xfrm>
          <a:off x="2381249" y="10078226"/>
          <a:ext cx="994834" cy="994834"/>
        </a:xfrm>
        <a:prstGeom prst="rect">
          <a:avLst/>
        </a:prstGeom>
      </xdr:spPr>
    </xdr:pic>
    <xdr:clientData/>
  </xdr:twoCellAnchor>
  <xdr:twoCellAnchor editAs="oneCell">
    <xdr:from>
      <xdr:col>4</xdr:col>
      <xdr:colOff>158752</xdr:colOff>
      <xdr:row>39</xdr:row>
      <xdr:rowOff>42332</xdr:rowOff>
    </xdr:from>
    <xdr:to>
      <xdr:col>5</xdr:col>
      <xdr:colOff>349249</xdr:colOff>
      <xdr:row>43</xdr:row>
      <xdr:rowOff>122726</xdr:rowOff>
    </xdr:to>
    <xdr:pic>
      <xdr:nvPicPr>
        <xdr:cNvPr id="120" name="Imagen 119">
          <a:extLst>
            <a:ext uri="{FF2B5EF4-FFF2-40B4-BE49-F238E27FC236}">
              <a16:creationId xmlns:a16="http://schemas.microsoft.com/office/drawing/2014/main" xmlns="" id="{7D5BCA84-CD02-42D1-88BD-A61818A54308}"/>
            </a:ext>
          </a:extLst>
        </xdr:cNvPr>
        <xdr:cNvPicPr>
          <a:picLocks noChangeAspect="1"/>
        </xdr:cNvPicPr>
      </xdr:nvPicPr>
      <xdr:blipFill>
        <a:blip xmlns:r="http://schemas.openxmlformats.org/officeDocument/2006/relationships" r:embed="rId18" cstate="print"/>
        <a:stretch>
          <a:fillRect/>
        </a:stretch>
      </xdr:blipFill>
      <xdr:spPr>
        <a:xfrm>
          <a:off x="3460752" y="10032999"/>
          <a:ext cx="1015997" cy="1011728"/>
        </a:xfrm>
        <a:prstGeom prst="rect">
          <a:avLst/>
        </a:prstGeom>
      </xdr:spPr>
    </xdr:pic>
    <xdr:clientData/>
  </xdr:twoCellAnchor>
  <xdr:twoCellAnchor editAs="oneCell">
    <xdr:from>
      <xdr:col>5</xdr:col>
      <xdr:colOff>370417</xdr:colOff>
      <xdr:row>34</xdr:row>
      <xdr:rowOff>45228</xdr:rowOff>
    </xdr:from>
    <xdr:to>
      <xdr:col>6</xdr:col>
      <xdr:colOff>529167</xdr:colOff>
      <xdr:row>38</xdr:row>
      <xdr:rowOff>203978</xdr:rowOff>
    </xdr:to>
    <xdr:pic>
      <xdr:nvPicPr>
        <xdr:cNvPr id="121" name="Imagen 120">
          <a:extLst>
            <a:ext uri="{FF2B5EF4-FFF2-40B4-BE49-F238E27FC236}">
              <a16:creationId xmlns:a16="http://schemas.microsoft.com/office/drawing/2014/main" xmlns="" id="{FE191123-34F1-4045-9B99-41C05DF07617}"/>
            </a:ext>
          </a:extLst>
        </xdr:cNvPr>
        <xdr:cNvPicPr>
          <a:picLocks noChangeAspect="1"/>
        </xdr:cNvPicPr>
      </xdr:nvPicPr>
      <xdr:blipFill>
        <a:blip xmlns:r="http://schemas.openxmlformats.org/officeDocument/2006/relationships" r:embed="rId19" cstate="print"/>
        <a:stretch>
          <a:fillRect/>
        </a:stretch>
      </xdr:blipFill>
      <xdr:spPr>
        <a:xfrm>
          <a:off x="4497917" y="8977561"/>
          <a:ext cx="984250" cy="984250"/>
        </a:xfrm>
        <a:prstGeom prst="rect">
          <a:avLst/>
        </a:prstGeom>
      </xdr:spPr>
    </xdr:pic>
    <xdr:clientData/>
  </xdr:twoCellAnchor>
  <xdr:twoCellAnchor editAs="oneCell">
    <xdr:from>
      <xdr:col>0</xdr:col>
      <xdr:colOff>201086</xdr:colOff>
      <xdr:row>39</xdr:row>
      <xdr:rowOff>74084</xdr:rowOff>
    </xdr:from>
    <xdr:to>
      <xdr:col>1</xdr:col>
      <xdr:colOff>377522</xdr:colOff>
      <xdr:row>43</xdr:row>
      <xdr:rowOff>140476</xdr:rowOff>
    </xdr:to>
    <xdr:pic>
      <xdr:nvPicPr>
        <xdr:cNvPr id="122" name="Imagen 121">
          <a:extLst>
            <a:ext uri="{FF2B5EF4-FFF2-40B4-BE49-F238E27FC236}">
              <a16:creationId xmlns:a16="http://schemas.microsoft.com/office/drawing/2014/main" xmlns="" id="{7A9E4956-0E5B-4137-AFEC-8CE54759A01A}"/>
            </a:ext>
          </a:extLst>
        </xdr:cNvPr>
        <xdr:cNvPicPr>
          <a:picLocks noChangeAspect="1"/>
        </xdr:cNvPicPr>
      </xdr:nvPicPr>
      <xdr:blipFill>
        <a:blip xmlns:r="http://schemas.openxmlformats.org/officeDocument/2006/relationships" r:embed="rId20" cstate="print"/>
        <a:stretch>
          <a:fillRect/>
        </a:stretch>
      </xdr:blipFill>
      <xdr:spPr>
        <a:xfrm>
          <a:off x="201086" y="9831917"/>
          <a:ext cx="1001936" cy="997726"/>
        </a:xfrm>
        <a:prstGeom prst="rect">
          <a:avLst/>
        </a:prstGeom>
      </xdr:spPr>
    </xdr:pic>
    <xdr:clientData/>
  </xdr:twoCellAnchor>
  <xdr:twoCellAnchor editAs="oneCell">
    <xdr:from>
      <xdr:col>6</xdr:col>
      <xdr:colOff>603251</xdr:colOff>
      <xdr:row>34</xdr:row>
      <xdr:rowOff>55808</xdr:rowOff>
    </xdr:from>
    <xdr:to>
      <xdr:col>7</xdr:col>
      <xdr:colOff>740832</xdr:colOff>
      <xdr:row>38</xdr:row>
      <xdr:rowOff>193389</xdr:rowOff>
    </xdr:to>
    <xdr:pic>
      <xdr:nvPicPr>
        <xdr:cNvPr id="123" name="Imagen 122">
          <a:extLst>
            <a:ext uri="{FF2B5EF4-FFF2-40B4-BE49-F238E27FC236}">
              <a16:creationId xmlns:a16="http://schemas.microsoft.com/office/drawing/2014/main" xmlns="" id="{CCDF3730-5D5D-4FBD-B58E-E53C06375BC5}"/>
            </a:ext>
          </a:extLst>
        </xdr:cNvPr>
        <xdr:cNvPicPr>
          <a:picLocks noChangeAspect="1"/>
        </xdr:cNvPicPr>
      </xdr:nvPicPr>
      <xdr:blipFill>
        <a:blip xmlns:r="http://schemas.openxmlformats.org/officeDocument/2006/relationships" r:embed="rId21" cstate="print"/>
        <a:stretch>
          <a:fillRect/>
        </a:stretch>
      </xdr:blipFill>
      <xdr:spPr>
        <a:xfrm>
          <a:off x="5556251" y="8755308"/>
          <a:ext cx="963081" cy="963081"/>
        </a:xfrm>
        <a:prstGeom prst="rect">
          <a:avLst/>
        </a:prstGeom>
      </xdr:spPr>
    </xdr:pic>
    <xdr:clientData/>
  </xdr:twoCellAnchor>
  <xdr:twoCellAnchor editAs="oneCell">
    <xdr:from>
      <xdr:col>5</xdr:col>
      <xdr:colOff>391583</xdr:colOff>
      <xdr:row>39</xdr:row>
      <xdr:rowOff>42333</xdr:rowOff>
    </xdr:from>
    <xdr:to>
      <xdr:col>6</xdr:col>
      <xdr:colOff>545508</xdr:colOff>
      <xdr:row>43</xdr:row>
      <xdr:rowOff>90424</xdr:rowOff>
    </xdr:to>
    <xdr:pic>
      <xdr:nvPicPr>
        <xdr:cNvPr id="111" name="Imagen 110">
          <a:extLst>
            <a:ext uri="{FF2B5EF4-FFF2-40B4-BE49-F238E27FC236}">
              <a16:creationId xmlns:a16="http://schemas.microsoft.com/office/drawing/2014/main" xmlns="" id="{C94C8E80-9073-4CF2-A2A1-F29895BA7EC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a:off x="4519083" y="9800166"/>
          <a:ext cx="979425" cy="979425"/>
        </a:xfrm>
        <a:prstGeom prst="rect">
          <a:avLst/>
        </a:prstGeom>
      </xdr:spPr>
    </xdr:pic>
    <xdr:clientData/>
  </xdr:twoCellAnchor>
  <xdr:twoCellAnchor editAs="oneCell">
    <xdr:from>
      <xdr:col>6</xdr:col>
      <xdr:colOff>624415</xdr:colOff>
      <xdr:row>39</xdr:row>
      <xdr:rowOff>34461</xdr:rowOff>
    </xdr:from>
    <xdr:to>
      <xdr:col>7</xdr:col>
      <xdr:colOff>772582</xdr:colOff>
      <xdr:row>43</xdr:row>
      <xdr:rowOff>76794</xdr:rowOff>
    </xdr:to>
    <xdr:pic>
      <xdr:nvPicPr>
        <xdr:cNvPr id="125" name="Imagen 124">
          <a:extLst>
            <a:ext uri="{FF2B5EF4-FFF2-40B4-BE49-F238E27FC236}">
              <a16:creationId xmlns:a16="http://schemas.microsoft.com/office/drawing/2014/main" xmlns="" id="{AD1141D3-7183-4C55-8B43-6AEA5D8F1A9B}"/>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5577415" y="9792294"/>
          <a:ext cx="973667" cy="97366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oneCellAnchor>
    <xdr:from>
      <xdr:col>4</xdr:col>
      <xdr:colOff>28575</xdr:colOff>
      <xdr:row>7</xdr:row>
      <xdr:rowOff>9525</xdr:rowOff>
    </xdr:from>
    <xdr:ext cx="776506" cy="1057275"/>
    <xdr:pic>
      <xdr:nvPicPr>
        <xdr:cNvPr id="3" name="2 Imagen" hidden="1">
          <a:extLst>
            <a:ext uri="{FF2B5EF4-FFF2-40B4-BE49-F238E27FC236}">
              <a16:creationId xmlns:a16="http://schemas.microsoft.com/office/drawing/2014/main" xmlns="" id="{00000000-0008-0000-3100-000003000000}"/>
            </a:ext>
          </a:extLst>
        </xdr:cNvPr>
        <xdr:cNvPicPr>
          <a:picLocks noChangeAspect="1"/>
        </xdr:cNvPicPr>
      </xdr:nvPicPr>
      <xdr:blipFill>
        <a:blip xmlns:r="http://schemas.openxmlformats.org/officeDocument/2006/relationships" r:embed="rId1" cstate="print"/>
        <a:stretch>
          <a:fillRect/>
        </a:stretch>
      </xdr:blipFill>
      <xdr:spPr>
        <a:xfrm>
          <a:off x="666750" y="2790825"/>
          <a:ext cx="776506" cy="1057275"/>
        </a:xfrm>
        <a:prstGeom prst="rect">
          <a:avLst/>
        </a:prstGeom>
      </xdr:spPr>
    </xdr:pic>
    <xdr:clientData/>
  </xdr:oneCellAnchor>
  <xdr:oneCellAnchor>
    <xdr:from>
      <xdr:col>18</xdr:col>
      <xdr:colOff>9525</xdr:colOff>
      <xdr:row>29</xdr:row>
      <xdr:rowOff>0</xdr:rowOff>
    </xdr:from>
    <xdr:ext cx="774277" cy="942975"/>
    <xdr:pic>
      <xdr:nvPicPr>
        <xdr:cNvPr id="4" name="3 Imagen" hidden="1">
          <a:extLst>
            <a:ext uri="{FF2B5EF4-FFF2-40B4-BE49-F238E27FC236}">
              <a16:creationId xmlns:a16="http://schemas.microsoft.com/office/drawing/2014/main" xmlns="" id="{00000000-0008-0000-3100-000004000000}"/>
            </a:ext>
          </a:extLst>
        </xdr:cNvPr>
        <xdr:cNvPicPr>
          <a:picLocks noChangeAspect="1"/>
        </xdr:cNvPicPr>
      </xdr:nvPicPr>
      <xdr:blipFill>
        <a:blip xmlns:r="http://schemas.openxmlformats.org/officeDocument/2006/relationships" r:embed="rId2" cstate="print"/>
        <a:stretch>
          <a:fillRect/>
        </a:stretch>
      </xdr:blipFill>
      <xdr:spPr>
        <a:xfrm>
          <a:off x="647700" y="2543175"/>
          <a:ext cx="774277" cy="942975"/>
        </a:xfrm>
        <a:prstGeom prst="rect">
          <a:avLst/>
        </a:prstGeom>
      </xdr:spPr>
    </xdr:pic>
    <xdr:clientData/>
  </xdr:oneCellAnchor>
  <xdr:oneCellAnchor>
    <xdr:from>
      <xdr:col>12</xdr:col>
      <xdr:colOff>19050</xdr:colOff>
      <xdr:row>37</xdr:row>
      <xdr:rowOff>1</xdr:rowOff>
    </xdr:from>
    <xdr:ext cx="779826" cy="923924"/>
    <xdr:pic>
      <xdr:nvPicPr>
        <xdr:cNvPr id="5" name="4 Imagen" hidden="1">
          <a:extLst>
            <a:ext uri="{FF2B5EF4-FFF2-40B4-BE49-F238E27FC236}">
              <a16:creationId xmlns:a16="http://schemas.microsoft.com/office/drawing/2014/main" xmlns="" id="{00000000-0008-0000-3100-000005000000}"/>
            </a:ext>
          </a:extLst>
        </xdr:cNvPr>
        <xdr:cNvPicPr>
          <a:picLocks noChangeAspect="1"/>
        </xdr:cNvPicPr>
      </xdr:nvPicPr>
      <xdr:blipFill>
        <a:blip xmlns:r="http://schemas.openxmlformats.org/officeDocument/2006/relationships" r:embed="rId3" cstate="print"/>
        <a:stretch>
          <a:fillRect/>
        </a:stretch>
      </xdr:blipFill>
      <xdr:spPr>
        <a:xfrm>
          <a:off x="4391025" y="2781301"/>
          <a:ext cx="779826" cy="923924"/>
        </a:xfrm>
        <a:prstGeom prst="rect">
          <a:avLst/>
        </a:prstGeom>
      </xdr:spPr>
    </xdr:pic>
    <xdr:clientData/>
  </xdr:oneCellAnchor>
  <xdr:oneCellAnchor>
    <xdr:from>
      <xdr:col>18</xdr:col>
      <xdr:colOff>76200</xdr:colOff>
      <xdr:row>29</xdr:row>
      <xdr:rowOff>0</xdr:rowOff>
    </xdr:from>
    <xdr:ext cx="778572" cy="752475"/>
    <xdr:pic>
      <xdr:nvPicPr>
        <xdr:cNvPr id="6" name="5 Imagen" hidden="1">
          <a:extLst>
            <a:ext uri="{FF2B5EF4-FFF2-40B4-BE49-F238E27FC236}">
              <a16:creationId xmlns:a16="http://schemas.microsoft.com/office/drawing/2014/main" xmlns="" id="{00000000-0008-0000-3100-000006000000}"/>
            </a:ext>
          </a:extLst>
        </xdr:cNvPr>
        <xdr:cNvPicPr>
          <a:picLocks noChangeAspect="1"/>
        </xdr:cNvPicPr>
      </xdr:nvPicPr>
      <xdr:blipFill>
        <a:blip xmlns:r="http://schemas.openxmlformats.org/officeDocument/2006/relationships" r:embed="rId4" cstate="print"/>
        <a:stretch>
          <a:fillRect/>
        </a:stretch>
      </xdr:blipFill>
      <xdr:spPr>
        <a:xfrm>
          <a:off x="714375" y="2705100"/>
          <a:ext cx="778572" cy="752475"/>
        </a:xfrm>
        <a:prstGeom prst="rect">
          <a:avLst/>
        </a:prstGeom>
      </xdr:spPr>
    </xdr:pic>
    <xdr:clientData/>
  </xdr:oneCellAnchor>
  <xdr:oneCellAnchor>
    <xdr:from>
      <xdr:col>8</xdr:col>
      <xdr:colOff>142876</xdr:colOff>
      <xdr:row>6</xdr:row>
      <xdr:rowOff>171449</xdr:rowOff>
    </xdr:from>
    <xdr:ext cx="877302" cy="714375"/>
    <xdr:pic>
      <xdr:nvPicPr>
        <xdr:cNvPr id="7" name="6 Imagen" hidden="1">
          <a:extLst>
            <a:ext uri="{FF2B5EF4-FFF2-40B4-BE49-F238E27FC236}">
              <a16:creationId xmlns:a16="http://schemas.microsoft.com/office/drawing/2014/main" xmlns="" id="{00000000-0008-0000-3100-000007000000}"/>
            </a:ext>
          </a:extLst>
        </xdr:cNvPr>
        <xdr:cNvPicPr>
          <a:picLocks noChangeAspect="1"/>
        </xdr:cNvPicPr>
      </xdr:nvPicPr>
      <xdr:blipFill>
        <a:blip xmlns:r="http://schemas.openxmlformats.org/officeDocument/2006/relationships" r:embed="rId5" cstate="print"/>
        <a:stretch>
          <a:fillRect/>
        </a:stretch>
      </xdr:blipFill>
      <xdr:spPr>
        <a:xfrm>
          <a:off x="2609851" y="2714624"/>
          <a:ext cx="877302" cy="714375"/>
        </a:xfrm>
        <a:prstGeom prst="rect">
          <a:avLst/>
        </a:prstGeom>
      </xdr:spPr>
    </xdr:pic>
    <xdr:clientData/>
  </xdr:oneCellAnchor>
  <xdr:oneCellAnchor>
    <xdr:from>
      <xdr:col>18</xdr:col>
      <xdr:colOff>238125</xdr:colOff>
      <xdr:row>29</xdr:row>
      <xdr:rowOff>0</xdr:rowOff>
    </xdr:from>
    <xdr:ext cx="805905" cy="752475"/>
    <xdr:pic>
      <xdr:nvPicPr>
        <xdr:cNvPr id="8" name="7 Imagen" hidden="1">
          <a:extLst>
            <a:ext uri="{FF2B5EF4-FFF2-40B4-BE49-F238E27FC236}">
              <a16:creationId xmlns:a16="http://schemas.microsoft.com/office/drawing/2014/main" xmlns="" id="{00000000-0008-0000-3100-000008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6</xdr:col>
      <xdr:colOff>0</xdr:colOff>
      <xdr:row>7</xdr:row>
      <xdr:rowOff>9525</xdr:rowOff>
    </xdr:from>
    <xdr:ext cx="767886" cy="666750"/>
    <xdr:pic>
      <xdr:nvPicPr>
        <xdr:cNvPr id="9" name="8 Imagen" hidden="1">
          <a:extLst>
            <a:ext uri="{FF2B5EF4-FFF2-40B4-BE49-F238E27FC236}">
              <a16:creationId xmlns:a16="http://schemas.microsoft.com/office/drawing/2014/main" xmlns="" id="{00000000-0008-0000-3100-000009000000}"/>
            </a:ext>
          </a:extLst>
        </xdr:cNvPr>
        <xdr:cNvPicPr>
          <a:picLocks noChangeAspect="1"/>
        </xdr:cNvPicPr>
      </xdr:nvPicPr>
      <xdr:blipFill>
        <a:blip xmlns:r="http://schemas.openxmlformats.org/officeDocument/2006/relationships" r:embed="rId7" cstate="print"/>
        <a:stretch>
          <a:fillRect/>
        </a:stretch>
      </xdr:blipFill>
      <xdr:spPr>
        <a:xfrm>
          <a:off x="3238500" y="2790825"/>
          <a:ext cx="767886" cy="666750"/>
        </a:xfrm>
        <a:prstGeom prst="rect">
          <a:avLst/>
        </a:prstGeom>
      </xdr:spPr>
    </xdr:pic>
    <xdr:clientData/>
  </xdr:oneCellAnchor>
  <xdr:oneCellAnchor>
    <xdr:from>
      <xdr:col>12</xdr:col>
      <xdr:colOff>28575</xdr:colOff>
      <xdr:row>37</xdr:row>
      <xdr:rowOff>9525</xdr:rowOff>
    </xdr:from>
    <xdr:ext cx="776506" cy="1057275"/>
    <xdr:pic>
      <xdr:nvPicPr>
        <xdr:cNvPr id="10" name="9 Imagen" hidden="1">
          <a:extLst>
            <a:ext uri="{FF2B5EF4-FFF2-40B4-BE49-F238E27FC236}">
              <a16:creationId xmlns:a16="http://schemas.microsoft.com/office/drawing/2014/main" xmlns="" id="{00000000-0008-0000-3100-00000A000000}"/>
            </a:ext>
          </a:extLst>
        </xdr:cNvPr>
        <xdr:cNvPicPr>
          <a:picLocks noChangeAspect="1"/>
        </xdr:cNvPicPr>
      </xdr:nvPicPr>
      <xdr:blipFill>
        <a:blip xmlns:r="http://schemas.openxmlformats.org/officeDocument/2006/relationships" r:embed="rId1" cstate="print"/>
        <a:stretch>
          <a:fillRect/>
        </a:stretch>
      </xdr:blipFill>
      <xdr:spPr>
        <a:xfrm>
          <a:off x="4400550" y="2790825"/>
          <a:ext cx="776506" cy="1057275"/>
        </a:xfrm>
        <a:prstGeom prst="rect">
          <a:avLst/>
        </a:prstGeom>
      </xdr:spPr>
    </xdr:pic>
    <xdr:clientData/>
  </xdr:oneCellAnchor>
  <xdr:oneCellAnchor>
    <xdr:from>
      <xdr:col>12</xdr:col>
      <xdr:colOff>9525</xdr:colOff>
      <xdr:row>36</xdr:row>
      <xdr:rowOff>0</xdr:rowOff>
    </xdr:from>
    <xdr:ext cx="774277" cy="942975"/>
    <xdr:pic>
      <xdr:nvPicPr>
        <xdr:cNvPr id="11" name="10 Imagen" hidden="1">
          <a:extLst>
            <a:ext uri="{FF2B5EF4-FFF2-40B4-BE49-F238E27FC236}">
              <a16:creationId xmlns:a16="http://schemas.microsoft.com/office/drawing/2014/main" xmlns="" id="{00000000-0008-0000-3100-00000B000000}"/>
            </a:ext>
          </a:extLst>
        </xdr:cNvPr>
        <xdr:cNvPicPr>
          <a:picLocks noChangeAspect="1"/>
        </xdr:cNvPicPr>
      </xdr:nvPicPr>
      <xdr:blipFill>
        <a:blip xmlns:r="http://schemas.openxmlformats.org/officeDocument/2006/relationships" r:embed="rId2" cstate="print"/>
        <a:stretch>
          <a:fillRect/>
        </a:stretch>
      </xdr:blipFill>
      <xdr:spPr>
        <a:xfrm>
          <a:off x="4381500" y="2543175"/>
          <a:ext cx="774277" cy="942975"/>
        </a:xfrm>
        <a:prstGeom prst="rect">
          <a:avLst/>
        </a:prstGeom>
      </xdr:spPr>
    </xdr:pic>
    <xdr:clientData/>
  </xdr:oneCellAnchor>
  <xdr:oneCellAnchor>
    <xdr:from>
      <xdr:col>11</xdr:col>
      <xdr:colOff>238125</xdr:colOff>
      <xdr:row>6</xdr:row>
      <xdr:rowOff>0</xdr:rowOff>
    </xdr:from>
    <xdr:ext cx="805905" cy="752475"/>
    <xdr:pic>
      <xdr:nvPicPr>
        <xdr:cNvPr id="12" name="11 Imagen" hidden="1">
          <a:extLst>
            <a:ext uri="{FF2B5EF4-FFF2-40B4-BE49-F238E27FC236}">
              <a16:creationId xmlns:a16="http://schemas.microsoft.com/office/drawing/2014/main" xmlns="" id="{00000000-0008-0000-3100-00000C000000}"/>
            </a:ext>
          </a:extLst>
        </xdr:cNvPr>
        <xdr:cNvPicPr>
          <a:picLocks noChangeAspect="1"/>
        </xdr:cNvPicPr>
      </xdr:nvPicPr>
      <xdr:blipFill>
        <a:blip xmlns:r="http://schemas.openxmlformats.org/officeDocument/2006/relationships" r:embed="rId6" cstate="print"/>
        <a:stretch>
          <a:fillRect/>
        </a:stretch>
      </xdr:blipFill>
      <xdr:spPr>
        <a:xfrm>
          <a:off x="4610100" y="2543175"/>
          <a:ext cx="805905" cy="752475"/>
        </a:xfrm>
        <a:prstGeom prst="rect">
          <a:avLst/>
        </a:prstGeom>
      </xdr:spPr>
    </xdr:pic>
    <xdr:clientData/>
  </xdr:oneCellAnchor>
  <xdr:oneCellAnchor>
    <xdr:from>
      <xdr:col>18</xdr:col>
      <xdr:colOff>76200</xdr:colOff>
      <xdr:row>29</xdr:row>
      <xdr:rowOff>0</xdr:rowOff>
    </xdr:from>
    <xdr:ext cx="778572" cy="752475"/>
    <xdr:pic>
      <xdr:nvPicPr>
        <xdr:cNvPr id="13" name="12 Imagen" hidden="1">
          <a:extLst>
            <a:ext uri="{FF2B5EF4-FFF2-40B4-BE49-F238E27FC236}">
              <a16:creationId xmlns:a16="http://schemas.microsoft.com/office/drawing/2014/main" xmlns="" id="{00000000-0008-0000-3100-00000D000000}"/>
            </a:ext>
          </a:extLst>
        </xdr:cNvPr>
        <xdr:cNvPicPr>
          <a:picLocks noChangeAspect="1"/>
        </xdr:cNvPicPr>
      </xdr:nvPicPr>
      <xdr:blipFill>
        <a:blip xmlns:r="http://schemas.openxmlformats.org/officeDocument/2006/relationships" r:embed="rId4" cstate="print"/>
        <a:stretch>
          <a:fillRect/>
        </a:stretch>
      </xdr:blipFill>
      <xdr:spPr>
        <a:xfrm>
          <a:off x="714375" y="2781300"/>
          <a:ext cx="778572" cy="752475"/>
        </a:xfrm>
        <a:prstGeom prst="rect">
          <a:avLst/>
        </a:prstGeom>
      </xdr:spPr>
    </xdr:pic>
    <xdr:clientData/>
  </xdr:oneCellAnchor>
  <xdr:oneCellAnchor>
    <xdr:from>
      <xdr:col>18</xdr:col>
      <xdr:colOff>238125</xdr:colOff>
      <xdr:row>29</xdr:row>
      <xdr:rowOff>0</xdr:rowOff>
    </xdr:from>
    <xdr:ext cx="805905" cy="752475"/>
    <xdr:pic>
      <xdr:nvPicPr>
        <xdr:cNvPr id="14" name="13 Imagen" hidden="1">
          <a:extLst>
            <a:ext uri="{FF2B5EF4-FFF2-40B4-BE49-F238E27FC236}">
              <a16:creationId xmlns:a16="http://schemas.microsoft.com/office/drawing/2014/main" xmlns="" id="{00000000-0008-0000-3100-00000E000000}"/>
            </a:ext>
          </a:extLst>
        </xdr:cNvPr>
        <xdr:cNvPicPr>
          <a:picLocks noChangeAspect="1"/>
        </xdr:cNvPicPr>
      </xdr:nvPicPr>
      <xdr:blipFill>
        <a:blip xmlns:r="http://schemas.openxmlformats.org/officeDocument/2006/relationships" r:embed="rId6" cstate="print"/>
        <a:stretch>
          <a:fillRect/>
        </a:stretch>
      </xdr:blipFill>
      <xdr:spPr>
        <a:xfrm>
          <a:off x="876300" y="2781300"/>
          <a:ext cx="805905" cy="752475"/>
        </a:xfrm>
        <a:prstGeom prst="rect">
          <a:avLst/>
        </a:prstGeom>
      </xdr:spPr>
    </xdr:pic>
    <xdr:clientData/>
  </xdr:oneCellAnchor>
  <xdr:oneCellAnchor>
    <xdr:from>
      <xdr:col>12</xdr:col>
      <xdr:colOff>238125</xdr:colOff>
      <xdr:row>37</xdr:row>
      <xdr:rowOff>0</xdr:rowOff>
    </xdr:from>
    <xdr:ext cx="805905" cy="752475"/>
    <xdr:pic>
      <xdr:nvPicPr>
        <xdr:cNvPr id="15" name="14 Imagen" hidden="1">
          <a:extLst>
            <a:ext uri="{FF2B5EF4-FFF2-40B4-BE49-F238E27FC236}">
              <a16:creationId xmlns:a16="http://schemas.microsoft.com/office/drawing/2014/main" xmlns="" id="{00000000-0008-0000-3100-00000F000000}"/>
            </a:ext>
          </a:extLst>
        </xdr:cNvPr>
        <xdr:cNvPicPr>
          <a:picLocks noChangeAspect="1"/>
        </xdr:cNvPicPr>
      </xdr:nvPicPr>
      <xdr:blipFill>
        <a:blip xmlns:r="http://schemas.openxmlformats.org/officeDocument/2006/relationships" r:embed="rId6" cstate="print"/>
        <a:stretch>
          <a:fillRect/>
        </a:stretch>
      </xdr:blipFill>
      <xdr:spPr>
        <a:xfrm>
          <a:off x="4610100" y="2781300"/>
          <a:ext cx="805905" cy="752475"/>
        </a:xfrm>
        <a:prstGeom prst="rect">
          <a:avLst/>
        </a:prstGeom>
      </xdr:spPr>
    </xdr:pic>
    <xdr:clientData/>
  </xdr:oneCellAnchor>
  <xdr:oneCellAnchor>
    <xdr:from>
      <xdr:col>18</xdr:col>
      <xdr:colOff>238125</xdr:colOff>
      <xdr:row>29</xdr:row>
      <xdr:rowOff>0</xdr:rowOff>
    </xdr:from>
    <xdr:ext cx="805905" cy="752475"/>
    <xdr:pic>
      <xdr:nvPicPr>
        <xdr:cNvPr id="16" name="15 Imagen" hidden="1">
          <a:extLst>
            <a:ext uri="{FF2B5EF4-FFF2-40B4-BE49-F238E27FC236}">
              <a16:creationId xmlns:a16="http://schemas.microsoft.com/office/drawing/2014/main" xmlns="" id="{00000000-0008-0000-3100-000010000000}"/>
            </a:ext>
          </a:extLst>
        </xdr:cNvPr>
        <xdr:cNvPicPr>
          <a:picLocks noChangeAspect="1"/>
        </xdr:cNvPicPr>
      </xdr:nvPicPr>
      <xdr:blipFill>
        <a:blip xmlns:r="http://schemas.openxmlformats.org/officeDocument/2006/relationships" r:embed="rId6" cstate="print"/>
        <a:stretch>
          <a:fillRect/>
        </a:stretch>
      </xdr:blipFill>
      <xdr:spPr>
        <a:xfrm>
          <a:off x="876300" y="2781300"/>
          <a:ext cx="805905" cy="752475"/>
        </a:xfrm>
        <a:prstGeom prst="rect">
          <a:avLst/>
        </a:prstGeom>
      </xdr:spPr>
    </xdr:pic>
    <xdr:clientData/>
  </xdr:oneCellAnchor>
  <xdr:oneCellAnchor>
    <xdr:from>
      <xdr:col>12</xdr:col>
      <xdr:colOff>76200</xdr:colOff>
      <xdr:row>37</xdr:row>
      <xdr:rowOff>0</xdr:rowOff>
    </xdr:from>
    <xdr:ext cx="778572" cy="752475"/>
    <xdr:pic>
      <xdr:nvPicPr>
        <xdr:cNvPr id="17" name="16 Imagen" hidden="1">
          <a:extLst>
            <a:ext uri="{FF2B5EF4-FFF2-40B4-BE49-F238E27FC236}">
              <a16:creationId xmlns:a16="http://schemas.microsoft.com/office/drawing/2014/main" xmlns="" id="{00000000-0008-0000-3100-000011000000}"/>
            </a:ext>
          </a:extLst>
        </xdr:cNvPr>
        <xdr:cNvPicPr>
          <a:picLocks noChangeAspect="1"/>
        </xdr:cNvPicPr>
      </xdr:nvPicPr>
      <xdr:blipFill>
        <a:blip xmlns:r="http://schemas.openxmlformats.org/officeDocument/2006/relationships" r:embed="rId4" cstate="print"/>
        <a:stretch>
          <a:fillRect/>
        </a:stretch>
      </xdr:blipFill>
      <xdr:spPr>
        <a:xfrm>
          <a:off x="4448175" y="2781300"/>
          <a:ext cx="778572" cy="752475"/>
        </a:xfrm>
        <a:prstGeom prst="rect">
          <a:avLst/>
        </a:prstGeom>
      </xdr:spPr>
    </xdr:pic>
    <xdr:clientData/>
  </xdr:oneCellAnchor>
  <xdr:oneCellAnchor>
    <xdr:from>
      <xdr:col>12</xdr:col>
      <xdr:colOff>238125</xdr:colOff>
      <xdr:row>37</xdr:row>
      <xdr:rowOff>0</xdr:rowOff>
    </xdr:from>
    <xdr:ext cx="805905" cy="752475"/>
    <xdr:pic>
      <xdr:nvPicPr>
        <xdr:cNvPr id="18" name="17 Imagen" hidden="1">
          <a:extLst>
            <a:ext uri="{FF2B5EF4-FFF2-40B4-BE49-F238E27FC236}">
              <a16:creationId xmlns:a16="http://schemas.microsoft.com/office/drawing/2014/main" xmlns="" id="{00000000-0008-0000-3100-000012000000}"/>
            </a:ext>
          </a:extLst>
        </xdr:cNvPr>
        <xdr:cNvPicPr>
          <a:picLocks noChangeAspect="1"/>
        </xdr:cNvPicPr>
      </xdr:nvPicPr>
      <xdr:blipFill>
        <a:blip xmlns:r="http://schemas.openxmlformats.org/officeDocument/2006/relationships" r:embed="rId6" cstate="print"/>
        <a:stretch>
          <a:fillRect/>
        </a:stretch>
      </xdr:blipFill>
      <xdr:spPr>
        <a:xfrm>
          <a:off x="4610100" y="2781300"/>
          <a:ext cx="805905" cy="752475"/>
        </a:xfrm>
        <a:prstGeom prst="rect">
          <a:avLst/>
        </a:prstGeom>
      </xdr:spPr>
    </xdr:pic>
    <xdr:clientData/>
  </xdr:oneCellAnchor>
  <xdr:oneCellAnchor>
    <xdr:from>
      <xdr:col>12</xdr:col>
      <xdr:colOff>238125</xdr:colOff>
      <xdr:row>37</xdr:row>
      <xdr:rowOff>0</xdr:rowOff>
    </xdr:from>
    <xdr:ext cx="805905" cy="752475"/>
    <xdr:pic>
      <xdr:nvPicPr>
        <xdr:cNvPr id="19" name="18 Imagen" hidden="1">
          <a:extLst>
            <a:ext uri="{FF2B5EF4-FFF2-40B4-BE49-F238E27FC236}">
              <a16:creationId xmlns:a16="http://schemas.microsoft.com/office/drawing/2014/main" xmlns="" id="{00000000-0008-0000-3100-000013000000}"/>
            </a:ext>
          </a:extLst>
        </xdr:cNvPr>
        <xdr:cNvPicPr>
          <a:picLocks noChangeAspect="1"/>
        </xdr:cNvPicPr>
      </xdr:nvPicPr>
      <xdr:blipFill>
        <a:blip xmlns:r="http://schemas.openxmlformats.org/officeDocument/2006/relationships" r:embed="rId6" cstate="print"/>
        <a:stretch>
          <a:fillRect/>
        </a:stretch>
      </xdr:blipFill>
      <xdr:spPr>
        <a:xfrm>
          <a:off x="4610100" y="2781300"/>
          <a:ext cx="805905" cy="752475"/>
        </a:xfrm>
        <a:prstGeom prst="rect">
          <a:avLst/>
        </a:prstGeom>
      </xdr:spPr>
    </xdr:pic>
    <xdr:clientData/>
  </xdr:oneCellAnchor>
  <xdr:oneCellAnchor>
    <xdr:from>
      <xdr:col>6</xdr:col>
      <xdr:colOff>28575</xdr:colOff>
      <xdr:row>7</xdr:row>
      <xdr:rowOff>9525</xdr:rowOff>
    </xdr:from>
    <xdr:ext cx="776506" cy="1057275"/>
    <xdr:pic>
      <xdr:nvPicPr>
        <xdr:cNvPr id="20" name="19 Imagen" hidden="1">
          <a:extLst>
            <a:ext uri="{FF2B5EF4-FFF2-40B4-BE49-F238E27FC236}">
              <a16:creationId xmlns:a16="http://schemas.microsoft.com/office/drawing/2014/main" xmlns="" id="{00000000-0008-0000-3100-000014000000}"/>
            </a:ext>
          </a:extLst>
        </xdr:cNvPr>
        <xdr:cNvPicPr>
          <a:picLocks noChangeAspect="1"/>
        </xdr:cNvPicPr>
      </xdr:nvPicPr>
      <xdr:blipFill>
        <a:blip xmlns:r="http://schemas.openxmlformats.org/officeDocument/2006/relationships" r:embed="rId1" cstate="print"/>
        <a:stretch>
          <a:fillRect/>
        </a:stretch>
      </xdr:blipFill>
      <xdr:spPr>
        <a:xfrm>
          <a:off x="1581150" y="2790825"/>
          <a:ext cx="776506" cy="1057275"/>
        </a:xfrm>
        <a:prstGeom prst="rect">
          <a:avLst/>
        </a:prstGeom>
      </xdr:spPr>
    </xdr:pic>
    <xdr:clientData/>
  </xdr:oneCellAnchor>
  <xdr:oneCellAnchor>
    <xdr:from>
      <xdr:col>8</xdr:col>
      <xdr:colOff>9525</xdr:colOff>
      <xdr:row>5</xdr:row>
      <xdr:rowOff>0</xdr:rowOff>
    </xdr:from>
    <xdr:ext cx="774277" cy="942975"/>
    <xdr:pic>
      <xdr:nvPicPr>
        <xdr:cNvPr id="21" name="20 Imagen" hidden="1">
          <a:extLst>
            <a:ext uri="{FF2B5EF4-FFF2-40B4-BE49-F238E27FC236}">
              <a16:creationId xmlns:a16="http://schemas.microsoft.com/office/drawing/2014/main" xmlns="" id="{00000000-0008-0000-3100-000015000000}"/>
            </a:ext>
          </a:extLst>
        </xdr:cNvPr>
        <xdr:cNvPicPr>
          <a:picLocks noChangeAspect="1"/>
        </xdr:cNvPicPr>
      </xdr:nvPicPr>
      <xdr:blipFill>
        <a:blip xmlns:r="http://schemas.openxmlformats.org/officeDocument/2006/relationships" r:embed="rId2" cstate="print"/>
        <a:stretch>
          <a:fillRect/>
        </a:stretch>
      </xdr:blipFill>
      <xdr:spPr>
        <a:xfrm>
          <a:off x="2476500" y="2305050"/>
          <a:ext cx="774277" cy="942975"/>
        </a:xfrm>
        <a:prstGeom prst="rect">
          <a:avLst/>
        </a:prstGeom>
      </xdr:spPr>
    </xdr:pic>
    <xdr:clientData/>
  </xdr:oneCellAnchor>
  <xdr:oneCellAnchor>
    <xdr:from>
      <xdr:col>8</xdr:col>
      <xdr:colOff>19050</xdr:colOff>
      <xdr:row>5</xdr:row>
      <xdr:rowOff>0</xdr:rowOff>
    </xdr:from>
    <xdr:ext cx="779826" cy="923924"/>
    <xdr:pic>
      <xdr:nvPicPr>
        <xdr:cNvPr id="22" name="21 Imagen" hidden="1">
          <a:extLst>
            <a:ext uri="{FF2B5EF4-FFF2-40B4-BE49-F238E27FC236}">
              <a16:creationId xmlns:a16="http://schemas.microsoft.com/office/drawing/2014/main" xmlns="" id="{00000000-0008-0000-3100-000016000000}"/>
            </a:ext>
          </a:extLst>
        </xdr:cNvPr>
        <xdr:cNvPicPr>
          <a:picLocks noChangeAspect="1"/>
        </xdr:cNvPicPr>
      </xdr:nvPicPr>
      <xdr:blipFill>
        <a:blip xmlns:r="http://schemas.openxmlformats.org/officeDocument/2006/relationships" r:embed="rId3" cstate="print"/>
        <a:stretch>
          <a:fillRect/>
        </a:stretch>
      </xdr:blipFill>
      <xdr:spPr>
        <a:xfrm>
          <a:off x="3257550" y="2305050"/>
          <a:ext cx="779826" cy="923924"/>
        </a:xfrm>
        <a:prstGeom prst="rect">
          <a:avLst/>
        </a:prstGeom>
      </xdr:spPr>
    </xdr:pic>
    <xdr:clientData/>
  </xdr:oneCellAnchor>
  <xdr:oneCellAnchor>
    <xdr:from>
      <xdr:col>13</xdr:col>
      <xdr:colOff>76200</xdr:colOff>
      <xdr:row>0</xdr:row>
      <xdr:rowOff>0</xdr:rowOff>
    </xdr:from>
    <xdr:ext cx="778572" cy="752475"/>
    <xdr:pic>
      <xdr:nvPicPr>
        <xdr:cNvPr id="23" name="22 Imagen" hidden="1">
          <a:extLst>
            <a:ext uri="{FF2B5EF4-FFF2-40B4-BE49-F238E27FC236}">
              <a16:creationId xmlns:a16="http://schemas.microsoft.com/office/drawing/2014/main" xmlns="" id="{00000000-0008-0000-3100-000017000000}"/>
            </a:ext>
          </a:extLst>
        </xdr:cNvPr>
        <xdr:cNvPicPr>
          <a:picLocks noChangeAspect="1"/>
        </xdr:cNvPicPr>
      </xdr:nvPicPr>
      <xdr:blipFill>
        <a:blip xmlns:r="http://schemas.openxmlformats.org/officeDocument/2006/relationships" r:embed="rId4" cstate="print"/>
        <a:stretch>
          <a:fillRect/>
        </a:stretch>
      </xdr:blipFill>
      <xdr:spPr>
        <a:xfrm>
          <a:off x="714375" y="3743325"/>
          <a:ext cx="778572" cy="752475"/>
        </a:xfrm>
        <a:prstGeom prst="rect">
          <a:avLst/>
        </a:prstGeom>
      </xdr:spPr>
    </xdr:pic>
    <xdr:clientData/>
  </xdr:oneCellAnchor>
  <xdr:oneCellAnchor>
    <xdr:from>
      <xdr:col>15</xdr:col>
      <xdr:colOff>142876</xdr:colOff>
      <xdr:row>0</xdr:row>
      <xdr:rowOff>0</xdr:rowOff>
    </xdr:from>
    <xdr:ext cx="877302" cy="714375"/>
    <xdr:pic>
      <xdr:nvPicPr>
        <xdr:cNvPr id="24" name="23 Imagen" hidden="1">
          <a:extLst>
            <a:ext uri="{FF2B5EF4-FFF2-40B4-BE49-F238E27FC236}">
              <a16:creationId xmlns:a16="http://schemas.microsoft.com/office/drawing/2014/main" xmlns="" id="{00000000-0008-0000-3100-000018000000}"/>
            </a:ext>
          </a:extLst>
        </xdr:cNvPr>
        <xdr:cNvPicPr>
          <a:picLocks noChangeAspect="1"/>
        </xdr:cNvPicPr>
      </xdr:nvPicPr>
      <xdr:blipFill>
        <a:blip xmlns:r="http://schemas.openxmlformats.org/officeDocument/2006/relationships" r:embed="rId5" cstate="print"/>
        <a:stretch>
          <a:fillRect/>
        </a:stretch>
      </xdr:blipFill>
      <xdr:spPr>
        <a:xfrm>
          <a:off x="1695451" y="3743325"/>
          <a:ext cx="877302" cy="714375"/>
        </a:xfrm>
        <a:prstGeom prst="rect">
          <a:avLst/>
        </a:prstGeom>
      </xdr:spPr>
    </xdr:pic>
    <xdr:clientData/>
  </xdr:oneCellAnchor>
  <xdr:oneCellAnchor>
    <xdr:from>
      <xdr:col>8</xdr:col>
      <xdr:colOff>238125</xdr:colOff>
      <xdr:row>5</xdr:row>
      <xdr:rowOff>0</xdr:rowOff>
    </xdr:from>
    <xdr:ext cx="805905" cy="752475"/>
    <xdr:pic>
      <xdr:nvPicPr>
        <xdr:cNvPr id="25" name="24 Imagen" hidden="1">
          <a:extLst>
            <a:ext uri="{FF2B5EF4-FFF2-40B4-BE49-F238E27FC236}">
              <a16:creationId xmlns:a16="http://schemas.microsoft.com/office/drawing/2014/main" xmlns="" id="{00000000-0008-0000-3100-000019000000}"/>
            </a:ext>
          </a:extLst>
        </xdr:cNvPr>
        <xdr:cNvPicPr>
          <a:picLocks noChangeAspect="1"/>
        </xdr:cNvPicPr>
      </xdr:nvPicPr>
      <xdr:blipFill>
        <a:blip xmlns:r="http://schemas.openxmlformats.org/officeDocument/2006/relationships" r:embed="rId6" cstate="print"/>
        <a:stretch>
          <a:fillRect/>
        </a:stretch>
      </xdr:blipFill>
      <xdr:spPr>
        <a:xfrm>
          <a:off x="2705100" y="2305050"/>
          <a:ext cx="805905" cy="752475"/>
        </a:xfrm>
        <a:prstGeom prst="rect">
          <a:avLst/>
        </a:prstGeom>
      </xdr:spPr>
    </xdr:pic>
    <xdr:clientData/>
  </xdr:oneCellAnchor>
  <xdr:oneCellAnchor>
    <xdr:from>
      <xdr:col>8</xdr:col>
      <xdr:colOff>0</xdr:colOff>
      <xdr:row>5</xdr:row>
      <xdr:rowOff>9525</xdr:rowOff>
    </xdr:from>
    <xdr:ext cx="767886" cy="666750"/>
    <xdr:pic>
      <xdr:nvPicPr>
        <xdr:cNvPr id="26" name="25 Imagen" hidden="1">
          <a:extLst>
            <a:ext uri="{FF2B5EF4-FFF2-40B4-BE49-F238E27FC236}">
              <a16:creationId xmlns:a16="http://schemas.microsoft.com/office/drawing/2014/main" xmlns="" id="{00000000-0008-0000-3100-00001A000000}"/>
            </a:ext>
          </a:extLst>
        </xdr:cNvPr>
        <xdr:cNvPicPr>
          <a:picLocks noChangeAspect="1"/>
        </xdr:cNvPicPr>
      </xdr:nvPicPr>
      <xdr:blipFill>
        <a:blip xmlns:r="http://schemas.openxmlformats.org/officeDocument/2006/relationships" r:embed="rId7" cstate="print"/>
        <a:stretch>
          <a:fillRect/>
        </a:stretch>
      </xdr:blipFill>
      <xdr:spPr>
        <a:xfrm>
          <a:off x="2466975" y="2314575"/>
          <a:ext cx="767886" cy="666750"/>
        </a:xfrm>
        <a:prstGeom prst="rect">
          <a:avLst/>
        </a:prstGeom>
      </xdr:spPr>
    </xdr:pic>
    <xdr:clientData/>
  </xdr:oneCellAnchor>
  <xdr:oneCellAnchor>
    <xdr:from>
      <xdr:col>15</xdr:col>
      <xdr:colOff>9525</xdr:colOff>
      <xdr:row>2</xdr:row>
      <xdr:rowOff>0</xdr:rowOff>
    </xdr:from>
    <xdr:ext cx="774277" cy="942975"/>
    <xdr:pic>
      <xdr:nvPicPr>
        <xdr:cNvPr id="27" name="26 Imagen" hidden="1">
          <a:extLst>
            <a:ext uri="{FF2B5EF4-FFF2-40B4-BE49-F238E27FC236}">
              <a16:creationId xmlns:a16="http://schemas.microsoft.com/office/drawing/2014/main" xmlns="" id="{00000000-0008-0000-3100-00001B000000}"/>
            </a:ext>
          </a:extLst>
        </xdr:cNvPr>
        <xdr:cNvPicPr>
          <a:picLocks noChangeAspect="1"/>
        </xdr:cNvPicPr>
      </xdr:nvPicPr>
      <xdr:blipFill>
        <a:blip xmlns:r="http://schemas.openxmlformats.org/officeDocument/2006/relationships" r:embed="rId2" cstate="print"/>
        <a:stretch>
          <a:fillRect/>
        </a:stretch>
      </xdr:blipFill>
      <xdr:spPr>
        <a:xfrm>
          <a:off x="2476500" y="3019425"/>
          <a:ext cx="774277" cy="942975"/>
        </a:xfrm>
        <a:prstGeom prst="rect">
          <a:avLst/>
        </a:prstGeom>
      </xdr:spPr>
    </xdr:pic>
    <xdr:clientData/>
  </xdr:oneCellAnchor>
  <xdr:oneCellAnchor>
    <xdr:from>
      <xdr:col>8</xdr:col>
      <xdr:colOff>19050</xdr:colOff>
      <xdr:row>3</xdr:row>
      <xdr:rowOff>0</xdr:rowOff>
    </xdr:from>
    <xdr:ext cx="779826" cy="923924"/>
    <xdr:pic>
      <xdr:nvPicPr>
        <xdr:cNvPr id="28" name="27 Imagen" hidden="1">
          <a:extLst>
            <a:ext uri="{FF2B5EF4-FFF2-40B4-BE49-F238E27FC236}">
              <a16:creationId xmlns:a16="http://schemas.microsoft.com/office/drawing/2014/main" xmlns="" id="{00000000-0008-0000-3100-00001C000000}"/>
            </a:ext>
          </a:extLst>
        </xdr:cNvPr>
        <xdr:cNvPicPr>
          <a:picLocks noChangeAspect="1"/>
        </xdr:cNvPicPr>
      </xdr:nvPicPr>
      <xdr:blipFill>
        <a:blip xmlns:r="http://schemas.openxmlformats.org/officeDocument/2006/relationships" r:embed="rId3" cstate="print"/>
        <a:stretch>
          <a:fillRect/>
        </a:stretch>
      </xdr:blipFill>
      <xdr:spPr>
        <a:xfrm>
          <a:off x="3257550" y="1828800"/>
          <a:ext cx="779826" cy="923924"/>
        </a:xfrm>
        <a:prstGeom prst="rect">
          <a:avLst/>
        </a:prstGeom>
      </xdr:spPr>
    </xdr:pic>
    <xdr:clientData/>
  </xdr:oneCellAnchor>
  <xdr:oneCellAnchor>
    <xdr:from>
      <xdr:col>18</xdr:col>
      <xdr:colOff>76200</xdr:colOff>
      <xdr:row>29</xdr:row>
      <xdr:rowOff>0</xdr:rowOff>
    </xdr:from>
    <xdr:ext cx="778572" cy="752475"/>
    <xdr:pic>
      <xdr:nvPicPr>
        <xdr:cNvPr id="29" name="28 Imagen" hidden="1">
          <a:extLst>
            <a:ext uri="{FF2B5EF4-FFF2-40B4-BE49-F238E27FC236}">
              <a16:creationId xmlns:a16="http://schemas.microsoft.com/office/drawing/2014/main" xmlns="" id="{00000000-0008-0000-3100-00001D000000}"/>
            </a:ext>
          </a:extLst>
        </xdr:cNvPr>
        <xdr:cNvPicPr>
          <a:picLocks noChangeAspect="1"/>
        </xdr:cNvPicPr>
      </xdr:nvPicPr>
      <xdr:blipFill>
        <a:blip xmlns:r="http://schemas.openxmlformats.org/officeDocument/2006/relationships" r:embed="rId4" cstate="print"/>
        <a:stretch>
          <a:fillRect/>
        </a:stretch>
      </xdr:blipFill>
      <xdr:spPr>
        <a:xfrm>
          <a:off x="714375" y="2466975"/>
          <a:ext cx="778572" cy="752475"/>
        </a:xfrm>
        <a:prstGeom prst="rect">
          <a:avLst/>
        </a:prstGeom>
      </xdr:spPr>
    </xdr:pic>
    <xdr:clientData/>
  </xdr:oneCellAnchor>
  <xdr:oneCellAnchor>
    <xdr:from>
      <xdr:col>6</xdr:col>
      <xdr:colOff>142876</xdr:colOff>
      <xdr:row>5</xdr:row>
      <xdr:rowOff>171449</xdr:rowOff>
    </xdr:from>
    <xdr:ext cx="877302" cy="714375"/>
    <xdr:pic>
      <xdr:nvPicPr>
        <xdr:cNvPr id="30" name="29 Imagen" hidden="1">
          <a:extLst>
            <a:ext uri="{FF2B5EF4-FFF2-40B4-BE49-F238E27FC236}">
              <a16:creationId xmlns:a16="http://schemas.microsoft.com/office/drawing/2014/main" xmlns="" id="{00000000-0008-0000-3100-00001E000000}"/>
            </a:ext>
          </a:extLst>
        </xdr:cNvPr>
        <xdr:cNvPicPr>
          <a:picLocks noChangeAspect="1"/>
        </xdr:cNvPicPr>
      </xdr:nvPicPr>
      <xdr:blipFill>
        <a:blip xmlns:r="http://schemas.openxmlformats.org/officeDocument/2006/relationships" r:embed="rId5" cstate="print"/>
        <a:stretch>
          <a:fillRect/>
        </a:stretch>
      </xdr:blipFill>
      <xdr:spPr>
        <a:xfrm>
          <a:off x="1695451" y="2476499"/>
          <a:ext cx="877302" cy="714375"/>
        </a:xfrm>
        <a:prstGeom prst="rect">
          <a:avLst/>
        </a:prstGeom>
      </xdr:spPr>
    </xdr:pic>
    <xdr:clientData/>
  </xdr:oneCellAnchor>
  <xdr:oneCellAnchor>
    <xdr:from>
      <xdr:col>8</xdr:col>
      <xdr:colOff>238125</xdr:colOff>
      <xdr:row>5</xdr:row>
      <xdr:rowOff>0</xdr:rowOff>
    </xdr:from>
    <xdr:ext cx="805905" cy="752475"/>
    <xdr:pic>
      <xdr:nvPicPr>
        <xdr:cNvPr id="31" name="30 Imagen" hidden="1">
          <a:extLst>
            <a:ext uri="{FF2B5EF4-FFF2-40B4-BE49-F238E27FC236}">
              <a16:creationId xmlns:a16="http://schemas.microsoft.com/office/drawing/2014/main" xmlns="" id="{00000000-0008-0000-3100-00001F000000}"/>
            </a:ext>
          </a:extLst>
        </xdr:cNvPr>
        <xdr:cNvPicPr>
          <a:picLocks noChangeAspect="1"/>
        </xdr:cNvPicPr>
      </xdr:nvPicPr>
      <xdr:blipFill>
        <a:blip xmlns:r="http://schemas.openxmlformats.org/officeDocument/2006/relationships" r:embed="rId6" cstate="print"/>
        <a:stretch>
          <a:fillRect/>
        </a:stretch>
      </xdr:blipFill>
      <xdr:spPr>
        <a:xfrm>
          <a:off x="2705100" y="2305050"/>
          <a:ext cx="805905" cy="752475"/>
        </a:xfrm>
        <a:prstGeom prst="rect">
          <a:avLst/>
        </a:prstGeom>
      </xdr:spPr>
    </xdr:pic>
    <xdr:clientData/>
  </xdr:oneCellAnchor>
  <xdr:oneCellAnchor>
    <xdr:from>
      <xdr:col>15</xdr:col>
      <xdr:colOff>0</xdr:colOff>
      <xdr:row>2</xdr:row>
      <xdr:rowOff>0</xdr:rowOff>
    </xdr:from>
    <xdr:ext cx="767886" cy="666750"/>
    <xdr:pic>
      <xdr:nvPicPr>
        <xdr:cNvPr id="32" name="31 Imagen" hidden="1">
          <a:extLst>
            <a:ext uri="{FF2B5EF4-FFF2-40B4-BE49-F238E27FC236}">
              <a16:creationId xmlns:a16="http://schemas.microsoft.com/office/drawing/2014/main" xmlns="" id="{00000000-0008-0000-3100-000020000000}"/>
            </a:ext>
          </a:extLst>
        </xdr:cNvPr>
        <xdr:cNvPicPr>
          <a:picLocks noChangeAspect="1"/>
        </xdr:cNvPicPr>
      </xdr:nvPicPr>
      <xdr:blipFill>
        <a:blip xmlns:r="http://schemas.openxmlformats.org/officeDocument/2006/relationships" r:embed="rId7" cstate="print"/>
        <a:stretch>
          <a:fillRect/>
        </a:stretch>
      </xdr:blipFill>
      <xdr:spPr>
        <a:xfrm>
          <a:off x="2466975" y="3028950"/>
          <a:ext cx="767886" cy="666750"/>
        </a:xfrm>
        <a:prstGeom prst="rect">
          <a:avLst/>
        </a:prstGeom>
      </xdr:spPr>
    </xdr:pic>
    <xdr:clientData/>
  </xdr:oneCellAnchor>
  <xdr:oneCellAnchor>
    <xdr:from>
      <xdr:col>18</xdr:col>
      <xdr:colOff>9525</xdr:colOff>
      <xdr:row>29</xdr:row>
      <xdr:rowOff>0</xdr:rowOff>
    </xdr:from>
    <xdr:ext cx="774277" cy="942975"/>
    <xdr:pic>
      <xdr:nvPicPr>
        <xdr:cNvPr id="33" name="32 Imagen" hidden="1">
          <a:extLst>
            <a:ext uri="{FF2B5EF4-FFF2-40B4-BE49-F238E27FC236}">
              <a16:creationId xmlns:a16="http://schemas.microsoft.com/office/drawing/2014/main" xmlns="" id="{00000000-0008-0000-3100-000021000000}"/>
            </a:ext>
          </a:extLst>
        </xdr:cNvPr>
        <xdr:cNvPicPr>
          <a:picLocks noChangeAspect="1"/>
        </xdr:cNvPicPr>
      </xdr:nvPicPr>
      <xdr:blipFill>
        <a:blip xmlns:r="http://schemas.openxmlformats.org/officeDocument/2006/relationships" r:embed="rId2" cstate="print"/>
        <a:stretch>
          <a:fillRect/>
        </a:stretch>
      </xdr:blipFill>
      <xdr:spPr>
        <a:xfrm>
          <a:off x="647700" y="2543175"/>
          <a:ext cx="774277" cy="942975"/>
        </a:xfrm>
        <a:prstGeom prst="rect">
          <a:avLst/>
        </a:prstGeom>
      </xdr:spPr>
    </xdr:pic>
    <xdr:clientData/>
  </xdr:oneCellAnchor>
  <xdr:oneCellAnchor>
    <xdr:from>
      <xdr:col>18</xdr:col>
      <xdr:colOff>238125</xdr:colOff>
      <xdr:row>29</xdr:row>
      <xdr:rowOff>0</xdr:rowOff>
    </xdr:from>
    <xdr:ext cx="805905" cy="752475"/>
    <xdr:pic>
      <xdr:nvPicPr>
        <xdr:cNvPr id="34" name="33 Imagen" hidden="1">
          <a:extLst>
            <a:ext uri="{FF2B5EF4-FFF2-40B4-BE49-F238E27FC236}">
              <a16:creationId xmlns:a16="http://schemas.microsoft.com/office/drawing/2014/main" xmlns="" id="{00000000-0008-0000-3100-000022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15</xdr:col>
      <xdr:colOff>9525</xdr:colOff>
      <xdr:row>2</xdr:row>
      <xdr:rowOff>0</xdr:rowOff>
    </xdr:from>
    <xdr:ext cx="774277" cy="942975"/>
    <xdr:pic>
      <xdr:nvPicPr>
        <xdr:cNvPr id="35" name="34 Imagen" hidden="1">
          <a:extLst>
            <a:ext uri="{FF2B5EF4-FFF2-40B4-BE49-F238E27FC236}">
              <a16:creationId xmlns:a16="http://schemas.microsoft.com/office/drawing/2014/main" xmlns="" id="{00000000-0008-0000-3100-000023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36" name="35 Imagen" hidden="1">
          <a:extLst>
            <a:ext uri="{FF2B5EF4-FFF2-40B4-BE49-F238E27FC236}">
              <a16:creationId xmlns:a16="http://schemas.microsoft.com/office/drawing/2014/main" xmlns="" id="{00000000-0008-0000-3100-000024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18</xdr:col>
      <xdr:colOff>238125</xdr:colOff>
      <xdr:row>29</xdr:row>
      <xdr:rowOff>0</xdr:rowOff>
    </xdr:from>
    <xdr:ext cx="805905" cy="752475"/>
    <xdr:pic>
      <xdr:nvPicPr>
        <xdr:cNvPr id="37" name="36 Imagen" hidden="1">
          <a:extLst>
            <a:ext uri="{FF2B5EF4-FFF2-40B4-BE49-F238E27FC236}">
              <a16:creationId xmlns:a16="http://schemas.microsoft.com/office/drawing/2014/main" xmlns="" id="{00000000-0008-0000-3100-000025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15</xdr:col>
      <xdr:colOff>76200</xdr:colOff>
      <xdr:row>2</xdr:row>
      <xdr:rowOff>0</xdr:rowOff>
    </xdr:from>
    <xdr:ext cx="778572" cy="752475"/>
    <xdr:pic>
      <xdr:nvPicPr>
        <xdr:cNvPr id="38" name="37 Imagen" hidden="1">
          <a:extLst>
            <a:ext uri="{FF2B5EF4-FFF2-40B4-BE49-F238E27FC236}">
              <a16:creationId xmlns:a16="http://schemas.microsoft.com/office/drawing/2014/main" xmlns="" id="{00000000-0008-0000-3100-000026000000}"/>
            </a:ext>
          </a:extLst>
        </xdr:cNvPr>
        <xdr:cNvPicPr>
          <a:picLocks noChangeAspect="1"/>
        </xdr:cNvPicPr>
      </xdr:nvPicPr>
      <xdr:blipFill>
        <a:blip xmlns:r="http://schemas.openxmlformats.org/officeDocument/2006/relationships" r:embed="rId4" cstate="print"/>
        <a:stretch>
          <a:fillRect/>
        </a:stretch>
      </xdr:blipFill>
      <xdr:spPr>
        <a:xfrm>
          <a:off x="3314700" y="3181350"/>
          <a:ext cx="778572" cy="752475"/>
        </a:xfrm>
        <a:prstGeom prst="rect">
          <a:avLst/>
        </a:prstGeom>
      </xdr:spPr>
    </xdr:pic>
    <xdr:clientData/>
  </xdr:oneCellAnchor>
  <xdr:oneCellAnchor>
    <xdr:from>
      <xdr:col>15</xdr:col>
      <xdr:colOff>9525</xdr:colOff>
      <xdr:row>2</xdr:row>
      <xdr:rowOff>0</xdr:rowOff>
    </xdr:from>
    <xdr:ext cx="774277" cy="942975"/>
    <xdr:pic>
      <xdr:nvPicPr>
        <xdr:cNvPr id="39" name="38 Imagen" hidden="1">
          <a:extLst>
            <a:ext uri="{FF2B5EF4-FFF2-40B4-BE49-F238E27FC236}">
              <a16:creationId xmlns:a16="http://schemas.microsoft.com/office/drawing/2014/main" xmlns="" id="{00000000-0008-0000-3100-000027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40" name="39 Imagen" hidden="1">
          <a:extLst>
            <a:ext uri="{FF2B5EF4-FFF2-40B4-BE49-F238E27FC236}">
              <a16:creationId xmlns:a16="http://schemas.microsoft.com/office/drawing/2014/main" xmlns="" id="{00000000-0008-0000-3100-000028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15</xdr:col>
      <xdr:colOff>238125</xdr:colOff>
      <xdr:row>2</xdr:row>
      <xdr:rowOff>0</xdr:rowOff>
    </xdr:from>
    <xdr:ext cx="805905" cy="752475"/>
    <xdr:pic>
      <xdr:nvPicPr>
        <xdr:cNvPr id="41" name="40 Imagen" hidden="1">
          <a:extLst>
            <a:ext uri="{FF2B5EF4-FFF2-40B4-BE49-F238E27FC236}">
              <a16:creationId xmlns:a16="http://schemas.microsoft.com/office/drawing/2014/main" xmlns="" id="{00000000-0008-0000-3100-000029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18</xdr:col>
      <xdr:colOff>9525</xdr:colOff>
      <xdr:row>29</xdr:row>
      <xdr:rowOff>0</xdr:rowOff>
    </xdr:from>
    <xdr:ext cx="774277" cy="942975"/>
    <xdr:pic>
      <xdr:nvPicPr>
        <xdr:cNvPr id="42" name="41 Imagen" hidden="1">
          <a:extLst>
            <a:ext uri="{FF2B5EF4-FFF2-40B4-BE49-F238E27FC236}">
              <a16:creationId xmlns:a16="http://schemas.microsoft.com/office/drawing/2014/main" xmlns="" id="{00000000-0008-0000-3100-00002A000000}"/>
            </a:ext>
          </a:extLst>
        </xdr:cNvPr>
        <xdr:cNvPicPr>
          <a:picLocks noChangeAspect="1"/>
        </xdr:cNvPicPr>
      </xdr:nvPicPr>
      <xdr:blipFill>
        <a:blip xmlns:r="http://schemas.openxmlformats.org/officeDocument/2006/relationships" r:embed="rId2" cstate="print"/>
        <a:stretch>
          <a:fillRect/>
        </a:stretch>
      </xdr:blipFill>
      <xdr:spPr>
        <a:xfrm>
          <a:off x="647700" y="2543175"/>
          <a:ext cx="774277" cy="942975"/>
        </a:xfrm>
        <a:prstGeom prst="rect">
          <a:avLst/>
        </a:prstGeom>
      </xdr:spPr>
    </xdr:pic>
    <xdr:clientData/>
  </xdr:oneCellAnchor>
  <xdr:oneCellAnchor>
    <xdr:from>
      <xdr:col>18</xdr:col>
      <xdr:colOff>238125</xdr:colOff>
      <xdr:row>29</xdr:row>
      <xdr:rowOff>0</xdr:rowOff>
    </xdr:from>
    <xdr:ext cx="805905" cy="752475"/>
    <xdr:pic>
      <xdr:nvPicPr>
        <xdr:cNvPr id="43" name="42 Imagen" hidden="1">
          <a:extLst>
            <a:ext uri="{FF2B5EF4-FFF2-40B4-BE49-F238E27FC236}">
              <a16:creationId xmlns:a16="http://schemas.microsoft.com/office/drawing/2014/main" xmlns="" id="{00000000-0008-0000-3100-00002B000000}"/>
            </a:ext>
          </a:extLst>
        </xdr:cNvPr>
        <xdr:cNvPicPr>
          <a:picLocks noChangeAspect="1"/>
        </xdr:cNvPicPr>
      </xdr:nvPicPr>
      <xdr:blipFill>
        <a:blip xmlns:r="http://schemas.openxmlformats.org/officeDocument/2006/relationships" r:embed="rId6" cstate="print"/>
        <a:stretch>
          <a:fillRect/>
        </a:stretch>
      </xdr:blipFill>
      <xdr:spPr>
        <a:xfrm>
          <a:off x="876300" y="2543175"/>
          <a:ext cx="805905" cy="752475"/>
        </a:xfrm>
        <a:prstGeom prst="rect">
          <a:avLst/>
        </a:prstGeom>
      </xdr:spPr>
    </xdr:pic>
    <xdr:clientData/>
  </xdr:oneCellAnchor>
  <xdr:oneCellAnchor>
    <xdr:from>
      <xdr:col>15</xdr:col>
      <xdr:colOff>9525</xdr:colOff>
      <xdr:row>2</xdr:row>
      <xdr:rowOff>0</xdr:rowOff>
    </xdr:from>
    <xdr:ext cx="774277" cy="942975"/>
    <xdr:pic>
      <xdr:nvPicPr>
        <xdr:cNvPr id="44" name="43 Imagen" hidden="1">
          <a:extLst>
            <a:ext uri="{FF2B5EF4-FFF2-40B4-BE49-F238E27FC236}">
              <a16:creationId xmlns:a16="http://schemas.microsoft.com/office/drawing/2014/main" xmlns="" id="{00000000-0008-0000-3100-00002C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45" name="44 Imagen" hidden="1">
          <a:extLst>
            <a:ext uri="{FF2B5EF4-FFF2-40B4-BE49-F238E27FC236}">
              <a16:creationId xmlns:a16="http://schemas.microsoft.com/office/drawing/2014/main" xmlns="" id="{00000000-0008-0000-3100-00002D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15</xdr:col>
      <xdr:colOff>19050</xdr:colOff>
      <xdr:row>2</xdr:row>
      <xdr:rowOff>0</xdr:rowOff>
    </xdr:from>
    <xdr:ext cx="779826" cy="923924"/>
    <xdr:pic>
      <xdr:nvPicPr>
        <xdr:cNvPr id="46" name="45 Imagen" hidden="1">
          <a:extLst>
            <a:ext uri="{FF2B5EF4-FFF2-40B4-BE49-F238E27FC236}">
              <a16:creationId xmlns:a16="http://schemas.microsoft.com/office/drawing/2014/main" xmlns="" id="{00000000-0008-0000-3100-00002E000000}"/>
            </a:ext>
          </a:extLst>
        </xdr:cNvPr>
        <xdr:cNvPicPr>
          <a:picLocks noChangeAspect="1"/>
        </xdr:cNvPicPr>
      </xdr:nvPicPr>
      <xdr:blipFill>
        <a:blip xmlns:r="http://schemas.openxmlformats.org/officeDocument/2006/relationships" r:embed="rId3" cstate="print"/>
        <a:stretch>
          <a:fillRect/>
        </a:stretch>
      </xdr:blipFill>
      <xdr:spPr>
        <a:xfrm>
          <a:off x="3257550" y="3495676"/>
          <a:ext cx="779826" cy="923924"/>
        </a:xfrm>
        <a:prstGeom prst="rect">
          <a:avLst/>
        </a:prstGeom>
      </xdr:spPr>
    </xdr:pic>
    <xdr:clientData/>
  </xdr:oneCellAnchor>
  <xdr:oneCellAnchor>
    <xdr:from>
      <xdr:col>8</xdr:col>
      <xdr:colOff>238125</xdr:colOff>
      <xdr:row>7</xdr:row>
      <xdr:rowOff>0</xdr:rowOff>
    </xdr:from>
    <xdr:ext cx="805905" cy="752475"/>
    <xdr:pic>
      <xdr:nvPicPr>
        <xdr:cNvPr id="47" name="46 Imagen" hidden="1">
          <a:extLst>
            <a:ext uri="{FF2B5EF4-FFF2-40B4-BE49-F238E27FC236}">
              <a16:creationId xmlns:a16="http://schemas.microsoft.com/office/drawing/2014/main" xmlns="" id="{00000000-0008-0000-3100-00002F000000}"/>
            </a:ext>
          </a:extLst>
        </xdr:cNvPr>
        <xdr:cNvPicPr>
          <a:picLocks noChangeAspect="1"/>
        </xdr:cNvPicPr>
      </xdr:nvPicPr>
      <xdr:blipFill>
        <a:blip xmlns:r="http://schemas.openxmlformats.org/officeDocument/2006/relationships" r:embed="rId6" cstate="print"/>
        <a:stretch>
          <a:fillRect/>
        </a:stretch>
      </xdr:blipFill>
      <xdr:spPr>
        <a:xfrm>
          <a:off x="2705100" y="2781300"/>
          <a:ext cx="805905" cy="752475"/>
        </a:xfrm>
        <a:prstGeom prst="rect">
          <a:avLst/>
        </a:prstGeom>
      </xdr:spPr>
    </xdr:pic>
    <xdr:clientData/>
  </xdr:oneCellAnchor>
  <xdr:oneCellAnchor>
    <xdr:from>
      <xdr:col>6</xdr:col>
      <xdr:colOff>0</xdr:colOff>
      <xdr:row>7</xdr:row>
      <xdr:rowOff>9525</xdr:rowOff>
    </xdr:from>
    <xdr:ext cx="767886" cy="666750"/>
    <xdr:pic>
      <xdr:nvPicPr>
        <xdr:cNvPr id="48" name="47 Imagen" hidden="1">
          <a:extLst>
            <a:ext uri="{FF2B5EF4-FFF2-40B4-BE49-F238E27FC236}">
              <a16:creationId xmlns:a16="http://schemas.microsoft.com/office/drawing/2014/main" xmlns="" id="{00000000-0008-0000-3100-000030000000}"/>
            </a:ext>
          </a:extLst>
        </xdr:cNvPr>
        <xdr:cNvPicPr>
          <a:picLocks noChangeAspect="1"/>
        </xdr:cNvPicPr>
      </xdr:nvPicPr>
      <xdr:blipFill>
        <a:blip xmlns:r="http://schemas.openxmlformats.org/officeDocument/2006/relationships" r:embed="rId7" cstate="print"/>
        <a:stretch>
          <a:fillRect/>
        </a:stretch>
      </xdr:blipFill>
      <xdr:spPr>
        <a:xfrm>
          <a:off x="2466975" y="2790825"/>
          <a:ext cx="767886" cy="666750"/>
        </a:xfrm>
        <a:prstGeom prst="rect">
          <a:avLst/>
        </a:prstGeom>
      </xdr:spPr>
    </xdr:pic>
    <xdr:clientData/>
  </xdr:oneCellAnchor>
  <xdr:oneCellAnchor>
    <xdr:from>
      <xdr:col>13</xdr:col>
      <xdr:colOff>76200</xdr:colOff>
      <xdr:row>0</xdr:row>
      <xdr:rowOff>0</xdr:rowOff>
    </xdr:from>
    <xdr:ext cx="778572" cy="752475"/>
    <xdr:pic>
      <xdr:nvPicPr>
        <xdr:cNvPr id="49" name="48 Imagen" hidden="1">
          <a:extLst>
            <a:ext uri="{FF2B5EF4-FFF2-40B4-BE49-F238E27FC236}">
              <a16:creationId xmlns:a16="http://schemas.microsoft.com/office/drawing/2014/main" xmlns="" id="{00000000-0008-0000-3100-000031000000}"/>
            </a:ext>
          </a:extLst>
        </xdr:cNvPr>
        <xdr:cNvPicPr>
          <a:picLocks noChangeAspect="1"/>
        </xdr:cNvPicPr>
      </xdr:nvPicPr>
      <xdr:blipFill>
        <a:blip xmlns:r="http://schemas.openxmlformats.org/officeDocument/2006/relationships" r:embed="rId4" cstate="print"/>
        <a:stretch>
          <a:fillRect/>
        </a:stretch>
      </xdr:blipFill>
      <xdr:spPr>
        <a:xfrm>
          <a:off x="714375" y="3743325"/>
          <a:ext cx="778572" cy="752475"/>
        </a:xfrm>
        <a:prstGeom prst="rect">
          <a:avLst/>
        </a:prstGeom>
      </xdr:spPr>
    </xdr:pic>
    <xdr:clientData/>
  </xdr:oneCellAnchor>
  <xdr:oneCellAnchor>
    <xdr:from>
      <xdr:col>15</xdr:col>
      <xdr:colOff>142876</xdr:colOff>
      <xdr:row>0</xdr:row>
      <xdr:rowOff>0</xdr:rowOff>
    </xdr:from>
    <xdr:ext cx="877302" cy="714375"/>
    <xdr:pic>
      <xdr:nvPicPr>
        <xdr:cNvPr id="50" name="49 Imagen" hidden="1">
          <a:extLst>
            <a:ext uri="{FF2B5EF4-FFF2-40B4-BE49-F238E27FC236}">
              <a16:creationId xmlns:a16="http://schemas.microsoft.com/office/drawing/2014/main" xmlns="" id="{00000000-0008-0000-3100-000032000000}"/>
            </a:ext>
          </a:extLst>
        </xdr:cNvPr>
        <xdr:cNvPicPr>
          <a:picLocks noChangeAspect="1"/>
        </xdr:cNvPicPr>
      </xdr:nvPicPr>
      <xdr:blipFill>
        <a:blip xmlns:r="http://schemas.openxmlformats.org/officeDocument/2006/relationships" r:embed="rId5" cstate="print"/>
        <a:stretch>
          <a:fillRect/>
        </a:stretch>
      </xdr:blipFill>
      <xdr:spPr>
        <a:xfrm>
          <a:off x="1695451" y="3743325"/>
          <a:ext cx="877302" cy="714375"/>
        </a:xfrm>
        <a:prstGeom prst="rect">
          <a:avLst/>
        </a:prstGeom>
      </xdr:spPr>
    </xdr:pic>
    <xdr:clientData/>
  </xdr:oneCellAnchor>
  <xdr:oneCellAnchor>
    <xdr:from>
      <xdr:col>13</xdr:col>
      <xdr:colOff>9525</xdr:colOff>
      <xdr:row>0</xdr:row>
      <xdr:rowOff>0</xdr:rowOff>
    </xdr:from>
    <xdr:ext cx="774277" cy="942975"/>
    <xdr:pic>
      <xdr:nvPicPr>
        <xdr:cNvPr id="51" name="50 Imagen" hidden="1">
          <a:extLst>
            <a:ext uri="{FF2B5EF4-FFF2-40B4-BE49-F238E27FC236}">
              <a16:creationId xmlns:a16="http://schemas.microsoft.com/office/drawing/2014/main" xmlns="" id="{00000000-0008-0000-3100-000033000000}"/>
            </a:ext>
          </a:extLst>
        </xdr:cNvPr>
        <xdr:cNvPicPr>
          <a:picLocks noChangeAspect="1"/>
        </xdr:cNvPicPr>
      </xdr:nvPicPr>
      <xdr:blipFill>
        <a:blip xmlns:r="http://schemas.openxmlformats.org/officeDocument/2006/relationships" r:embed="rId2" cstate="print"/>
        <a:stretch>
          <a:fillRect/>
        </a:stretch>
      </xdr:blipFill>
      <xdr:spPr>
        <a:xfrm>
          <a:off x="647700" y="3743325"/>
          <a:ext cx="774277" cy="942975"/>
        </a:xfrm>
        <a:prstGeom prst="rect">
          <a:avLst/>
        </a:prstGeom>
      </xdr:spPr>
    </xdr:pic>
    <xdr:clientData/>
  </xdr:oneCellAnchor>
  <xdr:oneCellAnchor>
    <xdr:from>
      <xdr:col>13</xdr:col>
      <xdr:colOff>238125</xdr:colOff>
      <xdr:row>0</xdr:row>
      <xdr:rowOff>0</xdr:rowOff>
    </xdr:from>
    <xdr:ext cx="805905" cy="752475"/>
    <xdr:pic>
      <xdr:nvPicPr>
        <xdr:cNvPr id="52" name="51 Imagen" hidden="1">
          <a:extLst>
            <a:ext uri="{FF2B5EF4-FFF2-40B4-BE49-F238E27FC236}">
              <a16:creationId xmlns:a16="http://schemas.microsoft.com/office/drawing/2014/main" xmlns="" id="{00000000-0008-0000-3100-000034000000}"/>
            </a:ext>
          </a:extLst>
        </xdr:cNvPr>
        <xdr:cNvPicPr>
          <a:picLocks noChangeAspect="1"/>
        </xdr:cNvPicPr>
      </xdr:nvPicPr>
      <xdr:blipFill>
        <a:blip xmlns:r="http://schemas.openxmlformats.org/officeDocument/2006/relationships" r:embed="rId6" cstate="print"/>
        <a:stretch>
          <a:fillRect/>
        </a:stretch>
      </xdr:blipFill>
      <xdr:spPr>
        <a:xfrm>
          <a:off x="876300" y="3743325"/>
          <a:ext cx="805905" cy="752475"/>
        </a:xfrm>
        <a:prstGeom prst="rect">
          <a:avLst/>
        </a:prstGeom>
      </xdr:spPr>
    </xdr:pic>
    <xdr:clientData/>
  </xdr:oneCellAnchor>
  <xdr:oneCellAnchor>
    <xdr:from>
      <xdr:col>15</xdr:col>
      <xdr:colOff>9525</xdr:colOff>
      <xdr:row>2</xdr:row>
      <xdr:rowOff>0</xdr:rowOff>
    </xdr:from>
    <xdr:ext cx="774277" cy="942975"/>
    <xdr:pic>
      <xdr:nvPicPr>
        <xdr:cNvPr id="53" name="52 Imagen" hidden="1">
          <a:extLst>
            <a:ext uri="{FF2B5EF4-FFF2-40B4-BE49-F238E27FC236}">
              <a16:creationId xmlns:a16="http://schemas.microsoft.com/office/drawing/2014/main" xmlns="" id="{00000000-0008-0000-3100-000035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54" name="53 Imagen" hidden="1">
          <a:extLst>
            <a:ext uri="{FF2B5EF4-FFF2-40B4-BE49-F238E27FC236}">
              <a16:creationId xmlns:a16="http://schemas.microsoft.com/office/drawing/2014/main" xmlns="" id="{00000000-0008-0000-3100-000036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13</xdr:col>
      <xdr:colOff>238125</xdr:colOff>
      <xdr:row>0</xdr:row>
      <xdr:rowOff>0</xdr:rowOff>
    </xdr:from>
    <xdr:ext cx="805905" cy="752475"/>
    <xdr:pic>
      <xdr:nvPicPr>
        <xdr:cNvPr id="55" name="54 Imagen" hidden="1">
          <a:extLst>
            <a:ext uri="{FF2B5EF4-FFF2-40B4-BE49-F238E27FC236}">
              <a16:creationId xmlns:a16="http://schemas.microsoft.com/office/drawing/2014/main" xmlns="" id="{00000000-0008-0000-3100-000037000000}"/>
            </a:ext>
          </a:extLst>
        </xdr:cNvPr>
        <xdr:cNvPicPr>
          <a:picLocks noChangeAspect="1"/>
        </xdr:cNvPicPr>
      </xdr:nvPicPr>
      <xdr:blipFill>
        <a:blip xmlns:r="http://schemas.openxmlformats.org/officeDocument/2006/relationships" r:embed="rId6" cstate="print"/>
        <a:stretch>
          <a:fillRect/>
        </a:stretch>
      </xdr:blipFill>
      <xdr:spPr>
        <a:xfrm>
          <a:off x="876300" y="3743325"/>
          <a:ext cx="805905" cy="752475"/>
        </a:xfrm>
        <a:prstGeom prst="rect">
          <a:avLst/>
        </a:prstGeom>
      </xdr:spPr>
    </xdr:pic>
    <xdr:clientData/>
  </xdr:oneCellAnchor>
  <xdr:oneCellAnchor>
    <xdr:from>
      <xdr:col>15</xdr:col>
      <xdr:colOff>76200</xdr:colOff>
      <xdr:row>2</xdr:row>
      <xdr:rowOff>0</xdr:rowOff>
    </xdr:from>
    <xdr:ext cx="778572" cy="752475"/>
    <xdr:pic>
      <xdr:nvPicPr>
        <xdr:cNvPr id="56" name="55 Imagen" hidden="1">
          <a:extLst>
            <a:ext uri="{FF2B5EF4-FFF2-40B4-BE49-F238E27FC236}">
              <a16:creationId xmlns:a16="http://schemas.microsoft.com/office/drawing/2014/main" xmlns="" id="{00000000-0008-0000-3100-000038000000}"/>
            </a:ext>
          </a:extLst>
        </xdr:cNvPr>
        <xdr:cNvPicPr>
          <a:picLocks noChangeAspect="1"/>
        </xdr:cNvPicPr>
      </xdr:nvPicPr>
      <xdr:blipFill>
        <a:blip xmlns:r="http://schemas.openxmlformats.org/officeDocument/2006/relationships" r:embed="rId4" cstate="print"/>
        <a:stretch>
          <a:fillRect/>
        </a:stretch>
      </xdr:blipFill>
      <xdr:spPr>
        <a:xfrm>
          <a:off x="3314700" y="3257550"/>
          <a:ext cx="778572" cy="752475"/>
        </a:xfrm>
        <a:prstGeom prst="rect">
          <a:avLst/>
        </a:prstGeom>
      </xdr:spPr>
    </xdr:pic>
    <xdr:clientData/>
  </xdr:oneCellAnchor>
  <xdr:oneCellAnchor>
    <xdr:from>
      <xdr:col>15</xdr:col>
      <xdr:colOff>9525</xdr:colOff>
      <xdr:row>2</xdr:row>
      <xdr:rowOff>0</xdr:rowOff>
    </xdr:from>
    <xdr:ext cx="774277" cy="942975"/>
    <xdr:pic>
      <xdr:nvPicPr>
        <xdr:cNvPr id="57" name="56 Imagen" hidden="1">
          <a:extLst>
            <a:ext uri="{FF2B5EF4-FFF2-40B4-BE49-F238E27FC236}">
              <a16:creationId xmlns:a16="http://schemas.microsoft.com/office/drawing/2014/main" xmlns="" id="{00000000-0008-0000-3100-000039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58" name="57 Imagen" hidden="1">
          <a:extLst>
            <a:ext uri="{FF2B5EF4-FFF2-40B4-BE49-F238E27FC236}">
              <a16:creationId xmlns:a16="http://schemas.microsoft.com/office/drawing/2014/main" xmlns="" id="{00000000-0008-0000-3100-00003A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15</xdr:col>
      <xdr:colOff>238125</xdr:colOff>
      <xdr:row>2</xdr:row>
      <xdr:rowOff>0</xdr:rowOff>
    </xdr:from>
    <xdr:ext cx="805905" cy="752475"/>
    <xdr:pic>
      <xdr:nvPicPr>
        <xdr:cNvPr id="59" name="58 Imagen" hidden="1">
          <a:extLst>
            <a:ext uri="{FF2B5EF4-FFF2-40B4-BE49-F238E27FC236}">
              <a16:creationId xmlns:a16="http://schemas.microsoft.com/office/drawing/2014/main" xmlns="" id="{00000000-0008-0000-3100-00003B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13</xdr:col>
      <xdr:colOff>9525</xdr:colOff>
      <xdr:row>0</xdr:row>
      <xdr:rowOff>0</xdr:rowOff>
    </xdr:from>
    <xdr:ext cx="774277" cy="942975"/>
    <xdr:pic>
      <xdr:nvPicPr>
        <xdr:cNvPr id="60" name="59 Imagen" hidden="1">
          <a:extLst>
            <a:ext uri="{FF2B5EF4-FFF2-40B4-BE49-F238E27FC236}">
              <a16:creationId xmlns:a16="http://schemas.microsoft.com/office/drawing/2014/main" xmlns="" id="{00000000-0008-0000-3100-00003C000000}"/>
            </a:ext>
          </a:extLst>
        </xdr:cNvPr>
        <xdr:cNvPicPr>
          <a:picLocks noChangeAspect="1"/>
        </xdr:cNvPicPr>
      </xdr:nvPicPr>
      <xdr:blipFill>
        <a:blip xmlns:r="http://schemas.openxmlformats.org/officeDocument/2006/relationships" r:embed="rId2" cstate="print"/>
        <a:stretch>
          <a:fillRect/>
        </a:stretch>
      </xdr:blipFill>
      <xdr:spPr>
        <a:xfrm>
          <a:off x="647700" y="3743325"/>
          <a:ext cx="774277" cy="942975"/>
        </a:xfrm>
        <a:prstGeom prst="rect">
          <a:avLst/>
        </a:prstGeom>
      </xdr:spPr>
    </xdr:pic>
    <xdr:clientData/>
  </xdr:oneCellAnchor>
  <xdr:oneCellAnchor>
    <xdr:from>
      <xdr:col>13</xdr:col>
      <xdr:colOff>238125</xdr:colOff>
      <xdr:row>0</xdr:row>
      <xdr:rowOff>0</xdr:rowOff>
    </xdr:from>
    <xdr:ext cx="805905" cy="752475"/>
    <xdr:pic>
      <xdr:nvPicPr>
        <xdr:cNvPr id="61" name="60 Imagen" hidden="1">
          <a:extLst>
            <a:ext uri="{FF2B5EF4-FFF2-40B4-BE49-F238E27FC236}">
              <a16:creationId xmlns:a16="http://schemas.microsoft.com/office/drawing/2014/main" xmlns="" id="{00000000-0008-0000-3100-00003D000000}"/>
            </a:ext>
          </a:extLst>
        </xdr:cNvPr>
        <xdr:cNvPicPr>
          <a:picLocks noChangeAspect="1"/>
        </xdr:cNvPicPr>
      </xdr:nvPicPr>
      <xdr:blipFill>
        <a:blip xmlns:r="http://schemas.openxmlformats.org/officeDocument/2006/relationships" r:embed="rId6" cstate="print"/>
        <a:stretch>
          <a:fillRect/>
        </a:stretch>
      </xdr:blipFill>
      <xdr:spPr>
        <a:xfrm>
          <a:off x="876300" y="3743325"/>
          <a:ext cx="805905" cy="752475"/>
        </a:xfrm>
        <a:prstGeom prst="rect">
          <a:avLst/>
        </a:prstGeom>
      </xdr:spPr>
    </xdr:pic>
    <xdr:clientData/>
  </xdr:oneCellAnchor>
  <xdr:oneCellAnchor>
    <xdr:from>
      <xdr:col>15</xdr:col>
      <xdr:colOff>9525</xdr:colOff>
      <xdr:row>2</xdr:row>
      <xdr:rowOff>0</xdr:rowOff>
    </xdr:from>
    <xdr:ext cx="774277" cy="942975"/>
    <xdr:pic>
      <xdr:nvPicPr>
        <xdr:cNvPr id="62" name="61 Imagen" hidden="1">
          <a:extLst>
            <a:ext uri="{FF2B5EF4-FFF2-40B4-BE49-F238E27FC236}">
              <a16:creationId xmlns:a16="http://schemas.microsoft.com/office/drawing/2014/main" xmlns="" id="{00000000-0008-0000-3100-00003E000000}"/>
            </a:ext>
          </a:extLst>
        </xdr:cNvPr>
        <xdr:cNvPicPr>
          <a:picLocks noChangeAspect="1"/>
        </xdr:cNvPicPr>
      </xdr:nvPicPr>
      <xdr:blipFill>
        <a:blip xmlns:r="http://schemas.openxmlformats.org/officeDocument/2006/relationships" r:embed="rId2" cstate="print"/>
        <a:stretch>
          <a:fillRect/>
        </a:stretch>
      </xdr:blipFill>
      <xdr:spPr>
        <a:xfrm>
          <a:off x="3248025" y="3257550"/>
          <a:ext cx="774277" cy="942975"/>
        </a:xfrm>
        <a:prstGeom prst="rect">
          <a:avLst/>
        </a:prstGeom>
      </xdr:spPr>
    </xdr:pic>
    <xdr:clientData/>
  </xdr:oneCellAnchor>
  <xdr:oneCellAnchor>
    <xdr:from>
      <xdr:col>15</xdr:col>
      <xdr:colOff>238125</xdr:colOff>
      <xdr:row>2</xdr:row>
      <xdr:rowOff>0</xdr:rowOff>
    </xdr:from>
    <xdr:ext cx="805905" cy="752475"/>
    <xdr:pic>
      <xdr:nvPicPr>
        <xdr:cNvPr id="63" name="62 Imagen" hidden="1">
          <a:extLst>
            <a:ext uri="{FF2B5EF4-FFF2-40B4-BE49-F238E27FC236}">
              <a16:creationId xmlns:a16="http://schemas.microsoft.com/office/drawing/2014/main" xmlns="" id="{00000000-0008-0000-3100-00003F000000}"/>
            </a:ext>
          </a:extLst>
        </xdr:cNvPr>
        <xdr:cNvPicPr>
          <a:picLocks noChangeAspect="1"/>
        </xdr:cNvPicPr>
      </xdr:nvPicPr>
      <xdr:blipFill>
        <a:blip xmlns:r="http://schemas.openxmlformats.org/officeDocument/2006/relationships" r:embed="rId6" cstate="print"/>
        <a:stretch>
          <a:fillRect/>
        </a:stretch>
      </xdr:blipFill>
      <xdr:spPr>
        <a:xfrm>
          <a:off x="3381375" y="3257550"/>
          <a:ext cx="805905" cy="752475"/>
        </a:xfrm>
        <a:prstGeom prst="rect">
          <a:avLst/>
        </a:prstGeom>
      </xdr:spPr>
    </xdr:pic>
    <xdr:clientData/>
  </xdr:oneCellAnchor>
  <xdr:oneCellAnchor>
    <xdr:from>
      <xdr:col>6</xdr:col>
      <xdr:colOff>28575</xdr:colOff>
      <xdr:row>5</xdr:row>
      <xdr:rowOff>9525</xdr:rowOff>
    </xdr:from>
    <xdr:ext cx="776506" cy="1057275"/>
    <xdr:pic>
      <xdr:nvPicPr>
        <xdr:cNvPr id="64" name="63 Imagen" hidden="1">
          <a:extLst>
            <a:ext uri="{FF2B5EF4-FFF2-40B4-BE49-F238E27FC236}">
              <a16:creationId xmlns:a16="http://schemas.microsoft.com/office/drawing/2014/main" xmlns="" id="{00000000-0008-0000-3100-000040000000}"/>
            </a:ext>
          </a:extLst>
        </xdr:cNvPr>
        <xdr:cNvPicPr>
          <a:picLocks noChangeAspect="1"/>
        </xdr:cNvPicPr>
      </xdr:nvPicPr>
      <xdr:blipFill>
        <a:blip xmlns:r="http://schemas.openxmlformats.org/officeDocument/2006/relationships" r:embed="rId1" cstate="print"/>
        <a:stretch>
          <a:fillRect/>
        </a:stretch>
      </xdr:blipFill>
      <xdr:spPr>
        <a:xfrm>
          <a:off x="1581150" y="2314575"/>
          <a:ext cx="776506" cy="1057275"/>
        </a:xfrm>
        <a:prstGeom prst="rect">
          <a:avLst/>
        </a:prstGeom>
      </xdr:spPr>
    </xdr:pic>
    <xdr:clientData/>
  </xdr:oneCellAnchor>
  <xdr:oneCellAnchor>
    <xdr:from>
      <xdr:col>8</xdr:col>
      <xdr:colOff>9525</xdr:colOff>
      <xdr:row>3</xdr:row>
      <xdr:rowOff>0</xdr:rowOff>
    </xdr:from>
    <xdr:ext cx="774277" cy="942975"/>
    <xdr:pic>
      <xdr:nvPicPr>
        <xdr:cNvPr id="65" name="64 Imagen" hidden="1">
          <a:extLst>
            <a:ext uri="{FF2B5EF4-FFF2-40B4-BE49-F238E27FC236}">
              <a16:creationId xmlns:a16="http://schemas.microsoft.com/office/drawing/2014/main" xmlns="" id="{00000000-0008-0000-3100-000041000000}"/>
            </a:ext>
          </a:extLst>
        </xdr:cNvPr>
        <xdr:cNvPicPr>
          <a:picLocks noChangeAspect="1"/>
        </xdr:cNvPicPr>
      </xdr:nvPicPr>
      <xdr:blipFill>
        <a:blip xmlns:r="http://schemas.openxmlformats.org/officeDocument/2006/relationships" r:embed="rId2" cstate="print"/>
        <a:stretch>
          <a:fillRect/>
        </a:stretch>
      </xdr:blipFill>
      <xdr:spPr>
        <a:xfrm>
          <a:off x="2476500" y="1828800"/>
          <a:ext cx="774277" cy="942975"/>
        </a:xfrm>
        <a:prstGeom prst="rect">
          <a:avLst/>
        </a:prstGeom>
      </xdr:spPr>
    </xdr:pic>
    <xdr:clientData/>
  </xdr:oneCellAnchor>
  <xdr:oneCellAnchor>
    <xdr:from>
      <xdr:col>8</xdr:col>
      <xdr:colOff>19050</xdr:colOff>
      <xdr:row>3</xdr:row>
      <xdr:rowOff>0</xdr:rowOff>
    </xdr:from>
    <xdr:ext cx="779826" cy="923924"/>
    <xdr:pic>
      <xdr:nvPicPr>
        <xdr:cNvPr id="66" name="65 Imagen" hidden="1">
          <a:extLst>
            <a:ext uri="{FF2B5EF4-FFF2-40B4-BE49-F238E27FC236}">
              <a16:creationId xmlns:a16="http://schemas.microsoft.com/office/drawing/2014/main" xmlns="" id="{00000000-0008-0000-3100-000042000000}"/>
            </a:ext>
          </a:extLst>
        </xdr:cNvPr>
        <xdr:cNvPicPr>
          <a:picLocks noChangeAspect="1"/>
        </xdr:cNvPicPr>
      </xdr:nvPicPr>
      <xdr:blipFill>
        <a:blip xmlns:r="http://schemas.openxmlformats.org/officeDocument/2006/relationships" r:embed="rId3" cstate="print"/>
        <a:stretch>
          <a:fillRect/>
        </a:stretch>
      </xdr:blipFill>
      <xdr:spPr>
        <a:xfrm>
          <a:off x="3257550" y="1828800"/>
          <a:ext cx="779826" cy="923924"/>
        </a:xfrm>
        <a:prstGeom prst="rect">
          <a:avLst/>
        </a:prstGeom>
      </xdr:spPr>
    </xdr:pic>
    <xdr:clientData/>
  </xdr:oneCellAnchor>
  <xdr:oneCellAnchor>
    <xdr:from>
      <xdr:col>11</xdr:col>
      <xdr:colOff>76200</xdr:colOff>
      <xdr:row>2</xdr:row>
      <xdr:rowOff>0</xdr:rowOff>
    </xdr:from>
    <xdr:ext cx="778572" cy="752475"/>
    <xdr:pic>
      <xdr:nvPicPr>
        <xdr:cNvPr id="67" name="66 Imagen" hidden="1">
          <a:extLst>
            <a:ext uri="{FF2B5EF4-FFF2-40B4-BE49-F238E27FC236}">
              <a16:creationId xmlns:a16="http://schemas.microsoft.com/office/drawing/2014/main" xmlns="" id="{00000000-0008-0000-3100-000043000000}"/>
            </a:ext>
          </a:extLst>
        </xdr:cNvPr>
        <xdr:cNvPicPr>
          <a:picLocks noChangeAspect="1"/>
        </xdr:cNvPicPr>
      </xdr:nvPicPr>
      <xdr:blipFill>
        <a:blip xmlns:r="http://schemas.openxmlformats.org/officeDocument/2006/relationships" r:embed="rId4" cstate="print"/>
        <a:stretch>
          <a:fillRect/>
        </a:stretch>
      </xdr:blipFill>
      <xdr:spPr>
        <a:xfrm>
          <a:off x="714375" y="3257550"/>
          <a:ext cx="778572" cy="752475"/>
        </a:xfrm>
        <a:prstGeom prst="rect">
          <a:avLst/>
        </a:prstGeom>
      </xdr:spPr>
    </xdr:pic>
    <xdr:clientData/>
  </xdr:oneCellAnchor>
  <xdr:oneCellAnchor>
    <xdr:from>
      <xdr:col>13</xdr:col>
      <xdr:colOff>142876</xdr:colOff>
      <xdr:row>2</xdr:row>
      <xdr:rowOff>0</xdr:rowOff>
    </xdr:from>
    <xdr:ext cx="877302" cy="714375"/>
    <xdr:pic>
      <xdr:nvPicPr>
        <xdr:cNvPr id="68" name="67 Imagen" hidden="1">
          <a:extLst>
            <a:ext uri="{FF2B5EF4-FFF2-40B4-BE49-F238E27FC236}">
              <a16:creationId xmlns:a16="http://schemas.microsoft.com/office/drawing/2014/main" xmlns="" id="{00000000-0008-0000-3100-000044000000}"/>
            </a:ext>
          </a:extLst>
        </xdr:cNvPr>
        <xdr:cNvPicPr>
          <a:picLocks noChangeAspect="1"/>
        </xdr:cNvPicPr>
      </xdr:nvPicPr>
      <xdr:blipFill>
        <a:blip xmlns:r="http://schemas.openxmlformats.org/officeDocument/2006/relationships" r:embed="rId5" cstate="print"/>
        <a:stretch>
          <a:fillRect/>
        </a:stretch>
      </xdr:blipFill>
      <xdr:spPr>
        <a:xfrm>
          <a:off x="1695451" y="3257550"/>
          <a:ext cx="877302" cy="714375"/>
        </a:xfrm>
        <a:prstGeom prst="rect">
          <a:avLst/>
        </a:prstGeom>
      </xdr:spPr>
    </xdr:pic>
    <xdr:clientData/>
  </xdr:oneCellAnchor>
  <xdr:oneCellAnchor>
    <xdr:from>
      <xdr:col>8</xdr:col>
      <xdr:colOff>238125</xdr:colOff>
      <xdr:row>3</xdr:row>
      <xdr:rowOff>0</xdr:rowOff>
    </xdr:from>
    <xdr:ext cx="805905" cy="752475"/>
    <xdr:pic>
      <xdr:nvPicPr>
        <xdr:cNvPr id="69" name="68 Imagen" hidden="1">
          <a:extLst>
            <a:ext uri="{FF2B5EF4-FFF2-40B4-BE49-F238E27FC236}">
              <a16:creationId xmlns:a16="http://schemas.microsoft.com/office/drawing/2014/main" xmlns="" id="{00000000-0008-0000-3100-000045000000}"/>
            </a:ext>
          </a:extLst>
        </xdr:cNvPr>
        <xdr:cNvPicPr>
          <a:picLocks noChangeAspect="1"/>
        </xdr:cNvPicPr>
      </xdr:nvPicPr>
      <xdr:blipFill>
        <a:blip xmlns:r="http://schemas.openxmlformats.org/officeDocument/2006/relationships" r:embed="rId6" cstate="print"/>
        <a:stretch>
          <a:fillRect/>
        </a:stretch>
      </xdr:blipFill>
      <xdr:spPr>
        <a:xfrm>
          <a:off x="2705100" y="1828800"/>
          <a:ext cx="805905" cy="752475"/>
        </a:xfrm>
        <a:prstGeom prst="rect">
          <a:avLst/>
        </a:prstGeom>
      </xdr:spPr>
    </xdr:pic>
    <xdr:clientData/>
  </xdr:oneCellAnchor>
  <xdr:oneCellAnchor>
    <xdr:from>
      <xdr:col>8</xdr:col>
      <xdr:colOff>0</xdr:colOff>
      <xdr:row>3</xdr:row>
      <xdr:rowOff>0</xdr:rowOff>
    </xdr:from>
    <xdr:ext cx="767886" cy="666750"/>
    <xdr:pic>
      <xdr:nvPicPr>
        <xdr:cNvPr id="70" name="69 Imagen" hidden="1">
          <a:extLst>
            <a:ext uri="{FF2B5EF4-FFF2-40B4-BE49-F238E27FC236}">
              <a16:creationId xmlns:a16="http://schemas.microsoft.com/office/drawing/2014/main" xmlns="" id="{00000000-0008-0000-3100-000046000000}"/>
            </a:ext>
          </a:extLst>
        </xdr:cNvPr>
        <xdr:cNvPicPr>
          <a:picLocks noChangeAspect="1"/>
        </xdr:cNvPicPr>
      </xdr:nvPicPr>
      <xdr:blipFill>
        <a:blip xmlns:r="http://schemas.openxmlformats.org/officeDocument/2006/relationships" r:embed="rId7" cstate="print"/>
        <a:stretch>
          <a:fillRect/>
        </a:stretch>
      </xdr:blipFill>
      <xdr:spPr>
        <a:xfrm>
          <a:off x="2466975" y="1838325"/>
          <a:ext cx="767886" cy="666750"/>
        </a:xfrm>
        <a:prstGeom prst="rect">
          <a:avLst/>
        </a:prstGeom>
      </xdr:spPr>
    </xdr:pic>
    <xdr:clientData/>
  </xdr:oneCellAnchor>
  <xdr:oneCellAnchor>
    <xdr:from>
      <xdr:col>8</xdr:col>
      <xdr:colOff>9525</xdr:colOff>
      <xdr:row>6</xdr:row>
      <xdr:rowOff>0</xdr:rowOff>
    </xdr:from>
    <xdr:ext cx="774277" cy="942975"/>
    <xdr:pic>
      <xdr:nvPicPr>
        <xdr:cNvPr id="71" name="70 Imagen" hidden="1">
          <a:extLst>
            <a:ext uri="{FF2B5EF4-FFF2-40B4-BE49-F238E27FC236}">
              <a16:creationId xmlns:a16="http://schemas.microsoft.com/office/drawing/2014/main" xmlns="" id="{00000000-0008-0000-3100-000047000000}"/>
            </a:ext>
          </a:extLst>
        </xdr:cNvPr>
        <xdr:cNvPicPr>
          <a:picLocks noChangeAspect="1"/>
        </xdr:cNvPicPr>
      </xdr:nvPicPr>
      <xdr:blipFill>
        <a:blip xmlns:r="http://schemas.openxmlformats.org/officeDocument/2006/relationships" r:embed="rId2" cstate="print"/>
        <a:stretch>
          <a:fillRect/>
        </a:stretch>
      </xdr:blipFill>
      <xdr:spPr>
        <a:xfrm>
          <a:off x="2476500" y="2543175"/>
          <a:ext cx="774277" cy="942975"/>
        </a:xfrm>
        <a:prstGeom prst="rect">
          <a:avLst/>
        </a:prstGeom>
      </xdr:spPr>
    </xdr:pic>
    <xdr:clientData/>
  </xdr:oneCellAnchor>
  <xdr:oneCellAnchor>
    <xdr:from>
      <xdr:col>8</xdr:col>
      <xdr:colOff>19050</xdr:colOff>
      <xdr:row>2</xdr:row>
      <xdr:rowOff>0</xdr:rowOff>
    </xdr:from>
    <xdr:ext cx="779826" cy="923924"/>
    <xdr:pic>
      <xdr:nvPicPr>
        <xdr:cNvPr id="72" name="71 Imagen" hidden="1">
          <a:extLst>
            <a:ext uri="{FF2B5EF4-FFF2-40B4-BE49-F238E27FC236}">
              <a16:creationId xmlns:a16="http://schemas.microsoft.com/office/drawing/2014/main" xmlns="" id="{00000000-0008-0000-3100-000048000000}"/>
            </a:ext>
          </a:extLst>
        </xdr:cNvPr>
        <xdr:cNvPicPr>
          <a:picLocks noChangeAspect="1"/>
        </xdr:cNvPicPr>
      </xdr:nvPicPr>
      <xdr:blipFill>
        <a:blip xmlns:r="http://schemas.openxmlformats.org/officeDocument/2006/relationships" r:embed="rId3" cstate="print"/>
        <a:stretch>
          <a:fillRect/>
        </a:stretch>
      </xdr:blipFill>
      <xdr:spPr>
        <a:xfrm>
          <a:off x="3257550" y="1590675"/>
          <a:ext cx="779826" cy="923924"/>
        </a:xfrm>
        <a:prstGeom prst="rect">
          <a:avLst/>
        </a:prstGeom>
      </xdr:spPr>
    </xdr:pic>
    <xdr:clientData/>
  </xdr:oneCellAnchor>
  <xdr:oneCellAnchor>
    <xdr:from>
      <xdr:col>18</xdr:col>
      <xdr:colOff>76200</xdr:colOff>
      <xdr:row>29</xdr:row>
      <xdr:rowOff>0</xdr:rowOff>
    </xdr:from>
    <xdr:ext cx="778572" cy="752475"/>
    <xdr:pic>
      <xdr:nvPicPr>
        <xdr:cNvPr id="73" name="72 Imagen" hidden="1">
          <a:extLst>
            <a:ext uri="{FF2B5EF4-FFF2-40B4-BE49-F238E27FC236}">
              <a16:creationId xmlns:a16="http://schemas.microsoft.com/office/drawing/2014/main" xmlns="" id="{00000000-0008-0000-3100-000049000000}"/>
            </a:ext>
          </a:extLst>
        </xdr:cNvPr>
        <xdr:cNvPicPr>
          <a:picLocks noChangeAspect="1"/>
        </xdr:cNvPicPr>
      </xdr:nvPicPr>
      <xdr:blipFill>
        <a:blip xmlns:r="http://schemas.openxmlformats.org/officeDocument/2006/relationships" r:embed="rId4" cstate="print"/>
        <a:stretch>
          <a:fillRect/>
        </a:stretch>
      </xdr:blipFill>
      <xdr:spPr>
        <a:xfrm>
          <a:off x="714375" y="1990725"/>
          <a:ext cx="778572" cy="752475"/>
        </a:xfrm>
        <a:prstGeom prst="rect">
          <a:avLst/>
        </a:prstGeom>
      </xdr:spPr>
    </xdr:pic>
    <xdr:clientData/>
  </xdr:oneCellAnchor>
  <xdr:oneCellAnchor>
    <xdr:from>
      <xdr:col>6</xdr:col>
      <xdr:colOff>142876</xdr:colOff>
      <xdr:row>3</xdr:row>
      <xdr:rowOff>0</xdr:rowOff>
    </xdr:from>
    <xdr:ext cx="877302" cy="714375"/>
    <xdr:pic>
      <xdr:nvPicPr>
        <xdr:cNvPr id="74" name="73 Imagen" hidden="1">
          <a:extLst>
            <a:ext uri="{FF2B5EF4-FFF2-40B4-BE49-F238E27FC236}">
              <a16:creationId xmlns:a16="http://schemas.microsoft.com/office/drawing/2014/main" xmlns="" id="{00000000-0008-0000-3100-00004A000000}"/>
            </a:ext>
          </a:extLst>
        </xdr:cNvPr>
        <xdr:cNvPicPr>
          <a:picLocks noChangeAspect="1"/>
        </xdr:cNvPicPr>
      </xdr:nvPicPr>
      <xdr:blipFill>
        <a:blip xmlns:r="http://schemas.openxmlformats.org/officeDocument/2006/relationships" r:embed="rId5" cstate="print"/>
        <a:stretch>
          <a:fillRect/>
        </a:stretch>
      </xdr:blipFill>
      <xdr:spPr>
        <a:xfrm>
          <a:off x="1695451" y="2000249"/>
          <a:ext cx="877302" cy="714375"/>
        </a:xfrm>
        <a:prstGeom prst="rect">
          <a:avLst/>
        </a:prstGeom>
      </xdr:spPr>
    </xdr:pic>
    <xdr:clientData/>
  </xdr:oneCellAnchor>
  <xdr:oneCellAnchor>
    <xdr:from>
      <xdr:col>8</xdr:col>
      <xdr:colOff>238125</xdr:colOff>
      <xdr:row>3</xdr:row>
      <xdr:rowOff>0</xdr:rowOff>
    </xdr:from>
    <xdr:ext cx="805905" cy="752475"/>
    <xdr:pic>
      <xdr:nvPicPr>
        <xdr:cNvPr id="75" name="74 Imagen" hidden="1">
          <a:extLst>
            <a:ext uri="{FF2B5EF4-FFF2-40B4-BE49-F238E27FC236}">
              <a16:creationId xmlns:a16="http://schemas.microsoft.com/office/drawing/2014/main" xmlns="" id="{00000000-0008-0000-3100-00004B000000}"/>
            </a:ext>
          </a:extLst>
        </xdr:cNvPr>
        <xdr:cNvPicPr>
          <a:picLocks noChangeAspect="1"/>
        </xdr:cNvPicPr>
      </xdr:nvPicPr>
      <xdr:blipFill>
        <a:blip xmlns:r="http://schemas.openxmlformats.org/officeDocument/2006/relationships" r:embed="rId6" cstate="print"/>
        <a:stretch>
          <a:fillRect/>
        </a:stretch>
      </xdr:blipFill>
      <xdr:spPr>
        <a:xfrm>
          <a:off x="2705100" y="1828800"/>
          <a:ext cx="805905" cy="752475"/>
        </a:xfrm>
        <a:prstGeom prst="rect">
          <a:avLst/>
        </a:prstGeom>
      </xdr:spPr>
    </xdr:pic>
    <xdr:clientData/>
  </xdr:oneCellAnchor>
  <xdr:oneCellAnchor>
    <xdr:from>
      <xdr:col>8</xdr:col>
      <xdr:colOff>0</xdr:colOff>
      <xdr:row>6</xdr:row>
      <xdr:rowOff>9525</xdr:rowOff>
    </xdr:from>
    <xdr:ext cx="767886" cy="666750"/>
    <xdr:pic>
      <xdr:nvPicPr>
        <xdr:cNvPr id="76" name="75 Imagen" hidden="1">
          <a:extLst>
            <a:ext uri="{FF2B5EF4-FFF2-40B4-BE49-F238E27FC236}">
              <a16:creationId xmlns:a16="http://schemas.microsoft.com/office/drawing/2014/main" xmlns="" id="{00000000-0008-0000-3100-00004C000000}"/>
            </a:ext>
          </a:extLst>
        </xdr:cNvPr>
        <xdr:cNvPicPr>
          <a:picLocks noChangeAspect="1"/>
        </xdr:cNvPicPr>
      </xdr:nvPicPr>
      <xdr:blipFill>
        <a:blip xmlns:r="http://schemas.openxmlformats.org/officeDocument/2006/relationships" r:embed="rId7" cstate="print"/>
        <a:stretch>
          <a:fillRect/>
        </a:stretch>
      </xdr:blipFill>
      <xdr:spPr>
        <a:xfrm>
          <a:off x="2466975" y="2552700"/>
          <a:ext cx="767886" cy="666750"/>
        </a:xfrm>
        <a:prstGeom prst="rect">
          <a:avLst/>
        </a:prstGeom>
      </xdr:spPr>
    </xdr:pic>
    <xdr:clientData/>
  </xdr:oneCellAnchor>
  <xdr:oneCellAnchor>
    <xdr:from>
      <xdr:col>18</xdr:col>
      <xdr:colOff>9525</xdr:colOff>
      <xdr:row>29</xdr:row>
      <xdr:rowOff>0</xdr:rowOff>
    </xdr:from>
    <xdr:ext cx="774277" cy="942975"/>
    <xdr:pic>
      <xdr:nvPicPr>
        <xdr:cNvPr id="77" name="76 Imagen" hidden="1">
          <a:extLst>
            <a:ext uri="{FF2B5EF4-FFF2-40B4-BE49-F238E27FC236}">
              <a16:creationId xmlns:a16="http://schemas.microsoft.com/office/drawing/2014/main" xmlns="" id="{00000000-0008-0000-3100-00004D000000}"/>
            </a:ext>
          </a:extLst>
        </xdr:cNvPr>
        <xdr:cNvPicPr>
          <a:picLocks noChangeAspect="1"/>
        </xdr:cNvPicPr>
      </xdr:nvPicPr>
      <xdr:blipFill>
        <a:blip xmlns:r="http://schemas.openxmlformats.org/officeDocument/2006/relationships" r:embed="rId2" cstate="print"/>
        <a:stretch>
          <a:fillRect/>
        </a:stretch>
      </xdr:blipFill>
      <xdr:spPr>
        <a:xfrm>
          <a:off x="647700" y="2066925"/>
          <a:ext cx="774277" cy="942975"/>
        </a:xfrm>
        <a:prstGeom prst="rect">
          <a:avLst/>
        </a:prstGeom>
      </xdr:spPr>
    </xdr:pic>
    <xdr:clientData/>
  </xdr:oneCellAnchor>
  <xdr:oneCellAnchor>
    <xdr:from>
      <xdr:col>18</xdr:col>
      <xdr:colOff>238125</xdr:colOff>
      <xdr:row>29</xdr:row>
      <xdr:rowOff>0</xdr:rowOff>
    </xdr:from>
    <xdr:ext cx="805905" cy="752475"/>
    <xdr:pic>
      <xdr:nvPicPr>
        <xdr:cNvPr id="78" name="77 Imagen" hidden="1">
          <a:extLst>
            <a:ext uri="{FF2B5EF4-FFF2-40B4-BE49-F238E27FC236}">
              <a16:creationId xmlns:a16="http://schemas.microsoft.com/office/drawing/2014/main" xmlns="" id="{00000000-0008-0000-3100-00004E000000}"/>
            </a:ext>
          </a:extLst>
        </xdr:cNvPr>
        <xdr:cNvPicPr>
          <a:picLocks noChangeAspect="1"/>
        </xdr:cNvPicPr>
      </xdr:nvPicPr>
      <xdr:blipFill>
        <a:blip xmlns:r="http://schemas.openxmlformats.org/officeDocument/2006/relationships" r:embed="rId6" cstate="print"/>
        <a:stretch>
          <a:fillRect/>
        </a:stretch>
      </xdr:blipFill>
      <xdr:spPr>
        <a:xfrm>
          <a:off x="876300" y="2066925"/>
          <a:ext cx="805905" cy="752475"/>
        </a:xfrm>
        <a:prstGeom prst="rect">
          <a:avLst/>
        </a:prstGeom>
      </xdr:spPr>
    </xdr:pic>
    <xdr:clientData/>
  </xdr:oneCellAnchor>
  <xdr:oneCellAnchor>
    <xdr:from>
      <xdr:col>8</xdr:col>
      <xdr:colOff>9525</xdr:colOff>
      <xdr:row>7</xdr:row>
      <xdr:rowOff>0</xdr:rowOff>
    </xdr:from>
    <xdr:ext cx="774277" cy="942975"/>
    <xdr:pic>
      <xdr:nvPicPr>
        <xdr:cNvPr id="79" name="78 Imagen" hidden="1">
          <a:extLst>
            <a:ext uri="{FF2B5EF4-FFF2-40B4-BE49-F238E27FC236}">
              <a16:creationId xmlns:a16="http://schemas.microsoft.com/office/drawing/2014/main" xmlns="" id="{00000000-0008-0000-3100-00004F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80" name="79 Imagen" hidden="1">
          <a:extLst>
            <a:ext uri="{FF2B5EF4-FFF2-40B4-BE49-F238E27FC236}">
              <a16:creationId xmlns:a16="http://schemas.microsoft.com/office/drawing/2014/main" xmlns="" id="{00000000-0008-0000-3100-000050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18</xdr:col>
      <xdr:colOff>238125</xdr:colOff>
      <xdr:row>29</xdr:row>
      <xdr:rowOff>0</xdr:rowOff>
    </xdr:from>
    <xdr:ext cx="805905" cy="752475"/>
    <xdr:pic>
      <xdr:nvPicPr>
        <xdr:cNvPr id="81" name="80 Imagen" hidden="1">
          <a:extLst>
            <a:ext uri="{FF2B5EF4-FFF2-40B4-BE49-F238E27FC236}">
              <a16:creationId xmlns:a16="http://schemas.microsoft.com/office/drawing/2014/main" xmlns="" id="{00000000-0008-0000-3100-000051000000}"/>
            </a:ext>
          </a:extLst>
        </xdr:cNvPr>
        <xdr:cNvPicPr>
          <a:picLocks noChangeAspect="1"/>
        </xdr:cNvPicPr>
      </xdr:nvPicPr>
      <xdr:blipFill>
        <a:blip xmlns:r="http://schemas.openxmlformats.org/officeDocument/2006/relationships" r:embed="rId6" cstate="print"/>
        <a:stretch>
          <a:fillRect/>
        </a:stretch>
      </xdr:blipFill>
      <xdr:spPr>
        <a:xfrm>
          <a:off x="876300" y="2066925"/>
          <a:ext cx="805905" cy="752475"/>
        </a:xfrm>
        <a:prstGeom prst="rect">
          <a:avLst/>
        </a:prstGeom>
      </xdr:spPr>
    </xdr:pic>
    <xdr:clientData/>
  </xdr:oneCellAnchor>
  <xdr:oneCellAnchor>
    <xdr:from>
      <xdr:col>8</xdr:col>
      <xdr:colOff>76200</xdr:colOff>
      <xdr:row>6</xdr:row>
      <xdr:rowOff>161925</xdr:rowOff>
    </xdr:from>
    <xdr:ext cx="778572" cy="752475"/>
    <xdr:pic>
      <xdr:nvPicPr>
        <xdr:cNvPr id="82" name="81 Imagen" hidden="1">
          <a:extLst>
            <a:ext uri="{FF2B5EF4-FFF2-40B4-BE49-F238E27FC236}">
              <a16:creationId xmlns:a16="http://schemas.microsoft.com/office/drawing/2014/main" xmlns="" id="{00000000-0008-0000-3100-000052000000}"/>
            </a:ext>
          </a:extLst>
        </xdr:cNvPr>
        <xdr:cNvPicPr>
          <a:picLocks noChangeAspect="1"/>
        </xdr:cNvPicPr>
      </xdr:nvPicPr>
      <xdr:blipFill>
        <a:blip xmlns:r="http://schemas.openxmlformats.org/officeDocument/2006/relationships" r:embed="rId4" cstate="print"/>
        <a:stretch>
          <a:fillRect/>
        </a:stretch>
      </xdr:blipFill>
      <xdr:spPr>
        <a:xfrm>
          <a:off x="3314700" y="2705100"/>
          <a:ext cx="778572" cy="752475"/>
        </a:xfrm>
        <a:prstGeom prst="rect">
          <a:avLst/>
        </a:prstGeom>
      </xdr:spPr>
    </xdr:pic>
    <xdr:clientData/>
  </xdr:oneCellAnchor>
  <xdr:oneCellAnchor>
    <xdr:from>
      <xdr:col>8</xdr:col>
      <xdr:colOff>9525</xdr:colOff>
      <xdr:row>7</xdr:row>
      <xdr:rowOff>0</xdr:rowOff>
    </xdr:from>
    <xdr:ext cx="774277" cy="942975"/>
    <xdr:pic>
      <xdr:nvPicPr>
        <xdr:cNvPr id="83" name="82 Imagen" hidden="1">
          <a:extLst>
            <a:ext uri="{FF2B5EF4-FFF2-40B4-BE49-F238E27FC236}">
              <a16:creationId xmlns:a16="http://schemas.microsoft.com/office/drawing/2014/main" xmlns="" id="{00000000-0008-0000-3100-000053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84" name="83 Imagen" hidden="1">
          <a:extLst>
            <a:ext uri="{FF2B5EF4-FFF2-40B4-BE49-F238E27FC236}">
              <a16:creationId xmlns:a16="http://schemas.microsoft.com/office/drawing/2014/main" xmlns="" id="{00000000-0008-0000-3100-000054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8</xdr:col>
      <xdr:colOff>238125</xdr:colOff>
      <xdr:row>7</xdr:row>
      <xdr:rowOff>0</xdr:rowOff>
    </xdr:from>
    <xdr:ext cx="805905" cy="752475"/>
    <xdr:pic>
      <xdr:nvPicPr>
        <xdr:cNvPr id="85" name="84 Imagen" hidden="1">
          <a:extLst>
            <a:ext uri="{FF2B5EF4-FFF2-40B4-BE49-F238E27FC236}">
              <a16:creationId xmlns:a16="http://schemas.microsoft.com/office/drawing/2014/main" xmlns="" id="{00000000-0008-0000-3100-000055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18</xdr:col>
      <xdr:colOff>9525</xdr:colOff>
      <xdr:row>29</xdr:row>
      <xdr:rowOff>0</xdr:rowOff>
    </xdr:from>
    <xdr:ext cx="774277" cy="942975"/>
    <xdr:pic>
      <xdr:nvPicPr>
        <xdr:cNvPr id="86" name="85 Imagen" hidden="1">
          <a:extLst>
            <a:ext uri="{FF2B5EF4-FFF2-40B4-BE49-F238E27FC236}">
              <a16:creationId xmlns:a16="http://schemas.microsoft.com/office/drawing/2014/main" xmlns="" id="{00000000-0008-0000-3100-000056000000}"/>
            </a:ext>
          </a:extLst>
        </xdr:cNvPr>
        <xdr:cNvPicPr>
          <a:picLocks noChangeAspect="1"/>
        </xdr:cNvPicPr>
      </xdr:nvPicPr>
      <xdr:blipFill>
        <a:blip xmlns:r="http://schemas.openxmlformats.org/officeDocument/2006/relationships" r:embed="rId2" cstate="print"/>
        <a:stretch>
          <a:fillRect/>
        </a:stretch>
      </xdr:blipFill>
      <xdr:spPr>
        <a:xfrm>
          <a:off x="647700" y="2066925"/>
          <a:ext cx="774277" cy="942975"/>
        </a:xfrm>
        <a:prstGeom prst="rect">
          <a:avLst/>
        </a:prstGeom>
      </xdr:spPr>
    </xdr:pic>
    <xdr:clientData/>
  </xdr:oneCellAnchor>
  <xdr:oneCellAnchor>
    <xdr:from>
      <xdr:col>18</xdr:col>
      <xdr:colOff>238125</xdr:colOff>
      <xdr:row>29</xdr:row>
      <xdr:rowOff>0</xdr:rowOff>
    </xdr:from>
    <xdr:ext cx="805905" cy="752475"/>
    <xdr:pic>
      <xdr:nvPicPr>
        <xdr:cNvPr id="87" name="86 Imagen" hidden="1">
          <a:extLst>
            <a:ext uri="{FF2B5EF4-FFF2-40B4-BE49-F238E27FC236}">
              <a16:creationId xmlns:a16="http://schemas.microsoft.com/office/drawing/2014/main" xmlns="" id="{00000000-0008-0000-3100-000057000000}"/>
            </a:ext>
          </a:extLst>
        </xdr:cNvPr>
        <xdr:cNvPicPr>
          <a:picLocks noChangeAspect="1"/>
        </xdr:cNvPicPr>
      </xdr:nvPicPr>
      <xdr:blipFill>
        <a:blip xmlns:r="http://schemas.openxmlformats.org/officeDocument/2006/relationships" r:embed="rId6" cstate="print"/>
        <a:stretch>
          <a:fillRect/>
        </a:stretch>
      </xdr:blipFill>
      <xdr:spPr>
        <a:xfrm>
          <a:off x="876300" y="2066925"/>
          <a:ext cx="805905" cy="752475"/>
        </a:xfrm>
        <a:prstGeom prst="rect">
          <a:avLst/>
        </a:prstGeom>
      </xdr:spPr>
    </xdr:pic>
    <xdr:clientData/>
  </xdr:oneCellAnchor>
  <xdr:oneCellAnchor>
    <xdr:from>
      <xdr:col>8</xdr:col>
      <xdr:colOff>9525</xdr:colOff>
      <xdr:row>7</xdr:row>
      <xdr:rowOff>0</xdr:rowOff>
    </xdr:from>
    <xdr:ext cx="774277" cy="942975"/>
    <xdr:pic>
      <xdr:nvPicPr>
        <xdr:cNvPr id="88" name="87 Imagen" hidden="1">
          <a:extLst>
            <a:ext uri="{FF2B5EF4-FFF2-40B4-BE49-F238E27FC236}">
              <a16:creationId xmlns:a16="http://schemas.microsoft.com/office/drawing/2014/main" xmlns="" id="{00000000-0008-0000-3100-000058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89" name="88 Imagen" hidden="1">
          <a:extLst>
            <a:ext uri="{FF2B5EF4-FFF2-40B4-BE49-F238E27FC236}">
              <a16:creationId xmlns:a16="http://schemas.microsoft.com/office/drawing/2014/main" xmlns="" id="{00000000-0008-0000-3100-000059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15</xdr:col>
      <xdr:colOff>19050</xdr:colOff>
      <xdr:row>2</xdr:row>
      <xdr:rowOff>0</xdr:rowOff>
    </xdr:from>
    <xdr:ext cx="779826" cy="923924"/>
    <xdr:pic>
      <xdr:nvPicPr>
        <xdr:cNvPr id="90" name="89 Imagen" hidden="1">
          <a:extLst>
            <a:ext uri="{FF2B5EF4-FFF2-40B4-BE49-F238E27FC236}">
              <a16:creationId xmlns:a16="http://schemas.microsoft.com/office/drawing/2014/main" xmlns="" id="{00000000-0008-0000-3100-00005A000000}"/>
            </a:ext>
          </a:extLst>
        </xdr:cNvPr>
        <xdr:cNvPicPr>
          <a:picLocks noChangeAspect="1"/>
        </xdr:cNvPicPr>
      </xdr:nvPicPr>
      <xdr:blipFill>
        <a:blip xmlns:r="http://schemas.openxmlformats.org/officeDocument/2006/relationships" r:embed="rId3" cstate="print"/>
        <a:stretch>
          <a:fillRect/>
        </a:stretch>
      </xdr:blipFill>
      <xdr:spPr>
        <a:xfrm>
          <a:off x="3257550" y="3019426"/>
          <a:ext cx="779826" cy="923924"/>
        </a:xfrm>
        <a:prstGeom prst="rect">
          <a:avLst/>
        </a:prstGeom>
      </xdr:spPr>
    </xdr:pic>
    <xdr:clientData/>
  </xdr:oneCellAnchor>
  <xdr:oneCellAnchor>
    <xdr:from>
      <xdr:col>17</xdr:col>
      <xdr:colOff>238125</xdr:colOff>
      <xdr:row>0</xdr:row>
      <xdr:rowOff>0</xdr:rowOff>
    </xdr:from>
    <xdr:ext cx="805905" cy="752475"/>
    <xdr:pic>
      <xdr:nvPicPr>
        <xdr:cNvPr id="91" name="90 Imagen" hidden="1">
          <a:extLst>
            <a:ext uri="{FF2B5EF4-FFF2-40B4-BE49-F238E27FC236}">
              <a16:creationId xmlns:a16="http://schemas.microsoft.com/office/drawing/2014/main" xmlns="" id="{00000000-0008-0000-3100-00005B000000}"/>
            </a:ext>
          </a:extLst>
        </xdr:cNvPr>
        <xdr:cNvPicPr>
          <a:picLocks noChangeAspect="1"/>
        </xdr:cNvPicPr>
      </xdr:nvPicPr>
      <xdr:blipFill>
        <a:blip xmlns:r="http://schemas.openxmlformats.org/officeDocument/2006/relationships" r:embed="rId6" cstate="print"/>
        <a:stretch>
          <a:fillRect/>
        </a:stretch>
      </xdr:blipFill>
      <xdr:spPr>
        <a:xfrm>
          <a:off x="2705100" y="3743325"/>
          <a:ext cx="805905" cy="752475"/>
        </a:xfrm>
        <a:prstGeom prst="rect">
          <a:avLst/>
        </a:prstGeom>
      </xdr:spPr>
    </xdr:pic>
    <xdr:clientData/>
  </xdr:oneCellAnchor>
  <xdr:oneCellAnchor>
    <xdr:from>
      <xdr:col>17</xdr:col>
      <xdr:colOff>0</xdr:colOff>
      <xdr:row>0</xdr:row>
      <xdr:rowOff>9525</xdr:rowOff>
    </xdr:from>
    <xdr:ext cx="767886" cy="666750"/>
    <xdr:pic>
      <xdr:nvPicPr>
        <xdr:cNvPr id="92" name="91 Imagen" hidden="1">
          <a:extLst>
            <a:ext uri="{FF2B5EF4-FFF2-40B4-BE49-F238E27FC236}">
              <a16:creationId xmlns:a16="http://schemas.microsoft.com/office/drawing/2014/main" xmlns="" id="{00000000-0008-0000-3100-00005C000000}"/>
            </a:ext>
          </a:extLst>
        </xdr:cNvPr>
        <xdr:cNvPicPr>
          <a:picLocks noChangeAspect="1"/>
        </xdr:cNvPicPr>
      </xdr:nvPicPr>
      <xdr:blipFill>
        <a:blip xmlns:r="http://schemas.openxmlformats.org/officeDocument/2006/relationships" r:embed="rId7" cstate="print"/>
        <a:stretch>
          <a:fillRect/>
        </a:stretch>
      </xdr:blipFill>
      <xdr:spPr>
        <a:xfrm>
          <a:off x="2466975" y="3752850"/>
          <a:ext cx="767886" cy="666750"/>
        </a:xfrm>
        <a:prstGeom prst="rect">
          <a:avLst/>
        </a:prstGeom>
      </xdr:spPr>
    </xdr:pic>
    <xdr:clientData/>
  </xdr:oneCellAnchor>
  <xdr:oneCellAnchor>
    <xdr:from>
      <xdr:col>11</xdr:col>
      <xdr:colOff>76200</xdr:colOff>
      <xdr:row>2</xdr:row>
      <xdr:rowOff>0</xdr:rowOff>
    </xdr:from>
    <xdr:ext cx="778572" cy="752475"/>
    <xdr:pic>
      <xdr:nvPicPr>
        <xdr:cNvPr id="93" name="92 Imagen" hidden="1">
          <a:extLst>
            <a:ext uri="{FF2B5EF4-FFF2-40B4-BE49-F238E27FC236}">
              <a16:creationId xmlns:a16="http://schemas.microsoft.com/office/drawing/2014/main" xmlns="" id="{00000000-0008-0000-3100-00005D000000}"/>
            </a:ext>
          </a:extLst>
        </xdr:cNvPr>
        <xdr:cNvPicPr>
          <a:picLocks noChangeAspect="1"/>
        </xdr:cNvPicPr>
      </xdr:nvPicPr>
      <xdr:blipFill>
        <a:blip xmlns:r="http://schemas.openxmlformats.org/officeDocument/2006/relationships" r:embed="rId4" cstate="print"/>
        <a:stretch>
          <a:fillRect/>
        </a:stretch>
      </xdr:blipFill>
      <xdr:spPr>
        <a:xfrm>
          <a:off x="714375" y="3257550"/>
          <a:ext cx="778572" cy="752475"/>
        </a:xfrm>
        <a:prstGeom prst="rect">
          <a:avLst/>
        </a:prstGeom>
      </xdr:spPr>
    </xdr:pic>
    <xdr:clientData/>
  </xdr:oneCellAnchor>
  <xdr:oneCellAnchor>
    <xdr:from>
      <xdr:col>13</xdr:col>
      <xdr:colOff>142876</xdr:colOff>
      <xdr:row>2</xdr:row>
      <xdr:rowOff>0</xdr:rowOff>
    </xdr:from>
    <xdr:ext cx="877302" cy="714375"/>
    <xdr:pic>
      <xdr:nvPicPr>
        <xdr:cNvPr id="94" name="93 Imagen" hidden="1">
          <a:extLst>
            <a:ext uri="{FF2B5EF4-FFF2-40B4-BE49-F238E27FC236}">
              <a16:creationId xmlns:a16="http://schemas.microsoft.com/office/drawing/2014/main" xmlns="" id="{00000000-0008-0000-3100-00005E000000}"/>
            </a:ext>
          </a:extLst>
        </xdr:cNvPr>
        <xdr:cNvPicPr>
          <a:picLocks noChangeAspect="1"/>
        </xdr:cNvPicPr>
      </xdr:nvPicPr>
      <xdr:blipFill>
        <a:blip xmlns:r="http://schemas.openxmlformats.org/officeDocument/2006/relationships" r:embed="rId5" cstate="print"/>
        <a:stretch>
          <a:fillRect/>
        </a:stretch>
      </xdr:blipFill>
      <xdr:spPr>
        <a:xfrm>
          <a:off x="1695451" y="3257550"/>
          <a:ext cx="877302" cy="714375"/>
        </a:xfrm>
        <a:prstGeom prst="rect">
          <a:avLst/>
        </a:prstGeom>
      </xdr:spPr>
    </xdr:pic>
    <xdr:clientData/>
  </xdr:oneCellAnchor>
  <xdr:oneCellAnchor>
    <xdr:from>
      <xdr:col>11</xdr:col>
      <xdr:colOff>9525</xdr:colOff>
      <xdr:row>2</xdr:row>
      <xdr:rowOff>0</xdr:rowOff>
    </xdr:from>
    <xdr:ext cx="774277" cy="942975"/>
    <xdr:pic>
      <xdr:nvPicPr>
        <xdr:cNvPr id="95" name="94 Imagen" hidden="1">
          <a:extLst>
            <a:ext uri="{FF2B5EF4-FFF2-40B4-BE49-F238E27FC236}">
              <a16:creationId xmlns:a16="http://schemas.microsoft.com/office/drawing/2014/main" xmlns="" id="{00000000-0008-0000-3100-00005F000000}"/>
            </a:ext>
          </a:extLst>
        </xdr:cNvPr>
        <xdr:cNvPicPr>
          <a:picLocks noChangeAspect="1"/>
        </xdr:cNvPicPr>
      </xdr:nvPicPr>
      <xdr:blipFill>
        <a:blip xmlns:r="http://schemas.openxmlformats.org/officeDocument/2006/relationships" r:embed="rId2" cstate="print"/>
        <a:stretch>
          <a:fillRect/>
        </a:stretch>
      </xdr:blipFill>
      <xdr:spPr>
        <a:xfrm>
          <a:off x="647700" y="3257550"/>
          <a:ext cx="774277" cy="942975"/>
        </a:xfrm>
        <a:prstGeom prst="rect">
          <a:avLst/>
        </a:prstGeom>
      </xdr:spPr>
    </xdr:pic>
    <xdr:clientData/>
  </xdr:oneCellAnchor>
  <xdr:oneCellAnchor>
    <xdr:from>
      <xdr:col>11</xdr:col>
      <xdr:colOff>238125</xdr:colOff>
      <xdr:row>2</xdr:row>
      <xdr:rowOff>0</xdr:rowOff>
    </xdr:from>
    <xdr:ext cx="805905" cy="752475"/>
    <xdr:pic>
      <xdr:nvPicPr>
        <xdr:cNvPr id="96" name="95 Imagen" hidden="1">
          <a:extLst>
            <a:ext uri="{FF2B5EF4-FFF2-40B4-BE49-F238E27FC236}">
              <a16:creationId xmlns:a16="http://schemas.microsoft.com/office/drawing/2014/main" xmlns="" id="{00000000-0008-0000-3100-000060000000}"/>
            </a:ext>
          </a:extLst>
        </xdr:cNvPr>
        <xdr:cNvPicPr>
          <a:picLocks noChangeAspect="1"/>
        </xdr:cNvPicPr>
      </xdr:nvPicPr>
      <xdr:blipFill>
        <a:blip xmlns:r="http://schemas.openxmlformats.org/officeDocument/2006/relationships" r:embed="rId6" cstate="print"/>
        <a:stretch>
          <a:fillRect/>
        </a:stretch>
      </xdr:blipFill>
      <xdr:spPr>
        <a:xfrm>
          <a:off x="876300" y="3257550"/>
          <a:ext cx="805905" cy="752475"/>
        </a:xfrm>
        <a:prstGeom prst="rect">
          <a:avLst/>
        </a:prstGeom>
      </xdr:spPr>
    </xdr:pic>
    <xdr:clientData/>
  </xdr:oneCellAnchor>
  <xdr:oneCellAnchor>
    <xdr:from>
      <xdr:col>8</xdr:col>
      <xdr:colOff>9525</xdr:colOff>
      <xdr:row>7</xdr:row>
      <xdr:rowOff>0</xdr:rowOff>
    </xdr:from>
    <xdr:ext cx="774277" cy="942975"/>
    <xdr:pic>
      <xdr:nvPicPr>
        <xdr:cNvPr id="97" name="96 Imagen" hidden="1">
          <a:extLst>
            <a:ext uri="{FF2B5EF4-FFF2-40B4-BE49-F238E27FC236}">
              <a16:creationId xmlns:a16="http://schemas.microsoft.com/office/drawing/2014/main" xmlns="" id="{00000000-0008-0000-3100-000061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98" name="97 Imagen" hidden="1">
          <a:extLst>
            <a:ext uri="{FF2B5EF4-FFF2-40B4-BE49-F238E27FC236}">
              <a16:creationId xmlns:a16="http://schemas.microsoft.com/office/drawing/2014/main" xmlns="" id="{00000000-0008-0000-3100-000062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11</xdr:col>
      <xdr:colOff>238125</xdr:colOff>
      <xdr:row>2</xdr:row>
      <xdr:rowOff>0</xdr:rowOff>
    </xdr:from>
    <xdr:ext cx="805905" cy="752475"/>
    <xdr:pic>
      <xdr:nvPicPr>
        <xdr:cNvPr id="99" name="98 Imagen" hidden="1">
          <a:extLst>
            <a:ext uri="{FF2B5EF4-FFF2-40B4-BE49-F238E27FC236}">
              <a16:creationId xmlns:a16="http://schemas.microsoft.com/office/drawing/2014/main" xmlns="" id="{00000000-0008-0000-3100-000063000000}"/>
            </a:ext>
          </a:extLst>
        </xdr:cNvPr>
        <xdr:cNvPicPr>
          <a:picLocks noChangeAspect="1"/>
        </xdr:cNvPicPr>
      </xdr:nvPicPr>
      <xdr:blipFill>
        <a:blip xmlns:r="http://schemas.openxmlformats.org/officeDocument/2006/relationships" r:embed="rId6" cstate="print"/>
        <a:stretch>
          <a:fillRect/>
        </a:stretch>
      </xdr:blipFill>
      <xdr:spPr>
        <a:xfrm>
          <a:off x="876300" y="3257550"/>
          <a:ext cx="805905" cy="752475"/>
        </a:xfrm>
        <a:prstGeom prst="rect">
          <a:avLst/>
        </a:prstGeom>
      </xdr:spPr>
    </xdr:pic>
    <xdr:clientData/>
  </xdr:oneCellAnchor>
  <xdr:oneCellAnchor>
    <xdr:from>
      <xdr:col>8</xdr:col>
      <xdr:colOff>76200</xdr:colOff>
      <xdr:row>7</xdr:row>
      <xdr:rowOff>0</xdr:rowOff>
    </xdr:from>
    <xdr:ext cx="778572" cy="752475"/>
    <xdr:pic>
      <xdr:nvPicPr>
        <xdr:cNvPr id="100" name="99 Imagen" hidden="1">
          <a:extLst>
            <a:ext uri="{FF2B5EF4-FFF2-40B4-BE49-F238E27FC236}">
              <a16:creationId xmlns:a16="http://schemas.microsoft.com/office/drawing/2014/main" xmlns="" id="{00000000-0008-0000-3100-000064000000}"/>
            </a:ext>
          </a:extLst>
        </xdr:cNvPr>
        <xdr:cNvPicPr>
          <a:picLocks noChangeAspect="1"/>
        </xdr:cNvPicPr>
      </xdr:nvPicPr>
      <xdr:blipFill>
        <a:blip xmlns:r="http://schemas.openxmlformats.org/officeDocument/2006/relationships" r:embed="rId4" cstate="print"/>
        <a:stretch>
          <a:fillRect/>
        </a:stretch>
      </xdr:blipFill>
      <xdr:spPr>
        <a:xfrm>
          <a:off x="3314700" y="2781300"/>
          <a:ext cx="778572" cy="752475"/>
        </a:xfrm>
        <a:prstGeom prst="rect">
          <a:avLst/>
        </a:prstGeom>
      </xdr:spPr>
    </xdr:pic>
    <xdr:clientData/>
  </xdr:oneCellAnchor>
  <xdr:oneCellAnchor>
    <xdr:from>
      <xdr:col>8</xdr:col>
      <xdr:colOff>9525</xdr:colOff>
      <xdr:row>7</xdr:row>
      <xdr:rowOff>0</xdr:rowOff>
    </xdr:from>
    <xdr:ext cx="774277" cy="942975"/>
    <xdr:pic>
      <xdr:nvPicPr>
        <xdr:cNvPr id="101" name="100 Imagen" hidden="1">
          <a:extLst>
            <a:ext uri="{FF2B5EF4-FFF2-40B4-BE49-F238E27FC236}">
              <a16:creationId xmlns:a16="http://schemas.microsoft.com/office/drawing/2014/main" xmlns="" id="{00000000-0008-0000-3100-000065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102" name="101 Imagen" hidden="1">
          <a:extLst>
            <a:ext uri="{FF2B5EF4-FFF2-40B4-BE49-F238E27FC236}">
              <a16:creationId xmlns:a16="http://schemas.microsoft.com/office/drawing/2014/main" xmlns="" id="{00000000-0008-0000-3100-000066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8</xdr:col>
      <xdr:colOff>238125</xdr:colOff>
      <xdr:row>7</xdr:row>
      <xdr:rowOff>0</xdr:rowOff>
    </xdr:from>
    <xdr:ext cx="805905" cy="752475"/>
    <xdr:pic>
      <xdr:nvPicPr>
        <xdr:cNvPr id="103" name="102 Imagen" hidden="1">
          <a:extLst>
            <a:ext uri="{FF2B5EF4-FFF2-40B4-BE49-F238E27FC236}">
              <a16:creationId xmlns:a16="http://schemas.microsoft.com/office/drawing/2014/main" xmlns="" id="{00000000-0008-0000-3100-000067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11</xdr:col>
      <xdr:colOff>9525</xdr:colOff>
      <xdr:row>2</xdr:row>
      <xdr:rowOff>0</xdr:rowOff>
    </xdr:from>
    <xdr:ext cx="774277" cy="942975"/>
    <xdr:pic>
      <xdr:nvPicPr>
        <xdr:cNvPr id="104" name="103 Imagen" hidden="1">
          <a:extLst>
            <a:ext uri="{FF2B5EF4-FFF2-40B4-BE49-F238E27FC236}">
              <a16:creationId xmlns:a16="http://schemas.microsoft.com/office/drawing/2014/main" xmlns="" id="{00000000-0008-0000-3100-000068000000}"/>
            </a:ext>
          </a:extLst>
        </xdr:cNvPr>
        <xdr:cNvPicPr>
          <a:picLocks noChangeAspect="1"/>
        </xdr:cNvPicPr>
      </xdr:nvPicPr>
      <xdr:blipFill>
        <a:blip xmlns:r="http://schemas.openxmlformats.org/officeDocument/2006/relationships" r:embed="rId2" cstate="print"/>
        <a:stretch>
          <a:fillRect/>
        </a:stretch>
      </xdr:blipFill>
      <xdr:spPr>
        <a:xfrm>
          <a:off x="647700" y="3257550"/>
          <a:ext cx="774277" cy="942975"/>
        </a:xfrm>
        <a:prstGeom prst="rect">
          <a:avLst/>
        </a:prstGeom>
      </xdr:spPr>
    </xdr:pic>
    <xdr:clientData/>
  </xdr:oneCellAnchor>
  <xdr:oneCellAnchor>
    <xdr:from>
      <xdr:col>11</xdr:col>
      <xdr:colOff>238125</xdr:colOff>
      <xdr:row>2</xdr:row>
      <xdr:rowOff>0</xdr:rowOff>
    </xdr:from>
    <xdr:ext cx="805905" cy="752475"/>
    <xdr:pic>
      <xdr:nvPicPr>
        <xdr:cNvPr id="105" name="104 Imagen" hidden="1">
          <a:extLst>
            <a:ext uri="{FF2B5EF4-FFF2-40B4-BE49-F238E27FC236}">
              <a16:creationId xmlns:a16="http://schemas.microsoft.com/office/drawing/2014/main" xmlns="" id="{00000000-0008-0000-3100-000069000000}"/>
            </a:ext>
          </a:extLst>
        </xdr:cNvPr>
        <xdr:cNvPicPr>
          <a:picLocks noChangeAspect="1"/>
        </xdr:cNvPicPr>
      </xdr:nvPicPr>
      <xdr:blipFill>
        <a:blip xmlns:r="http://schemas.openxmlformats.org/officeDocument/2006/relationships" r:embed="rId6" cstate="print"/>
        <a:stretch>
          <a:fillRect/>
        </a:stretch>
      </xdr:blipFill>
      <xdr:spPr>
        <a:xfrm>
          <a:off x="876300" y="3257550"/>
          <a:ext cx="805905" cy="752475"/>
        </a:xfrm>
        <a:prstGeom prst="rect">
          <a:avLst/>
        </a:prstGeom>
      </xdr:spPr>
    </xdr:pic>
    <xdr:clientData/>
  </xdr:oneCellAnchor>
  <xdr:oneCellAnchor>
    <xdr:from>
      <xdr:col>8</xdr:col>
      <xdr:colOff>9525</xdr:colOff>
      <xdr:row>7</xdr:row>
      <xdr:rowOff>0</xdr:rowOff>
    </xdr:from>
    <xdr:ext cx="774277" cy="942975"/>
    <xdr:pic>
      <xdr:nvPicPr>
        <xdr:cNvPr id="106" name="105 Imagen" hidden="1">
          <a:extLst>
            <a:ext uri="{FF2B5EF4-FFF2-40B4-BE49-F238E27FC236}">
              <a16:creationId xmlns:a16="http://schemas.microsoft.com/office/drawing/2014/main" xmlns="" id="{00000000-0008-0000-3100-00006A000000}"/>
            </a:ext>
          </a:extLst>
        </xdr:cNvPr>
        <xdr:cNvPicPr>
          <a:picLocks noChangeAspect="1"/>
        </xdr:cNvPicPr>
      </xdr:nvPicPr>
      <xdr:blipFill>
        <a:blip xmlns:r="http://schemas.openxmlformats.org/officeDocument/2006/relationships" r:embed="rId2" cstate="print"/>
        <a:stretch>
          <a:fillRect/>
        </a:stretch>
      </xdr:blipFill>
      <xdr:spPr>
        <a:xfrm>
          <a:off x="3248025" y="2781300"/>
          <a:ext cx="774277" cy="942975"/>
        </a:xfrm>
        <a:prstGeom prst="rect">
          <a:avLst/>
        </a:prstGeom>
      </xdr:spPr>
    </xdr:pic>
    <xdr:clientData/>
  </xdr:oneCellAnchor>
  <xdr:oneCellAnchor>
    <xdr:from>
      <xdr:col>8</xdr:col>
      <xdr:colOff>238125</xdr:colOff>
      <xdr:row>7</xdr:row>
      <xdr:rowOff>0</xdr:rowOff>
    </xdr:from>
    <xdr:ext cx="805905" cy="752475"/>
    <xdr:pic>
      <xdr:nvPicPr>
        <xdr:cNvPr id="107" name="106 Imagen" hidden="1">
          <a:extLst>
            <a:ext uri="{FF2B5EF4-FFF2-40B4-BE49-F238E27FC236}">
              <a16:creationId xmlns:a16="http://schemas.microsoft.com/office/drawing/2014/main" xmlns="" id="{00000000-0008-0000-3100-00006B000000}"/>
            </a:ext>
          </a:extLst>
        </xdr:cNvPr>
        <xdr:cNvPicPr>
          <a:picLocks noChangeAspect="1"/>
        </xdr:cNvPicPr>
      </xdr:nvPicPr>
      <xdr:blipFill>
        <a:blip xmlns:r="http://schemas.openxmlformats.org/officeDocument/2006/relationships" r:embed="rId6" cstate="print"/>
        <a:stretch>
          <a:fillRect/>
        </a:stretch>
      </xdr:blipFill>
      <xdr:spPr>
        <a:xfrm>
          <a:off x="3381375" y="2781300"/>
          <a:ext cx="805905" cy="752475"/>
        </a:xfrm>
        <a:prstGeom prst="rect">
          <a:avLst/>
        </a:prstGeom>
      </xdr:spPr>
    </xdr:pic>
    <xdr:clientData/>
  </xdr:oneCellAnchor>
  <xdr:oneCellAnchor>
    <xdr:from>
      <xdr:col>5</xdr:col>
      <xdr:colOff>28575</xdr:colOff>
      <xdr:row>22</xdr:row>
      <xdr:rowOff>0</xdr:rowOff>
    </xdr:from>
    <xdr:ext cx="776506" cy="1057275"/>
    <xdr:pic>
      <xdr:nvPicPr>
        <xdr:cNvPr id="136" name="135 Imagen" hidden="1">
          <a:extLst>
            <a:ext uri="{FF2B5EF4-FFF2-40B4-BE49-F238E27FC236}">
              <a16:creationId xmlns:a16="http://schemas.microsoft.com/office/drawing/2014/main" xmlns="" id="{00000000-0008-0000-3100-000088000000}"/>
            </a:ext>
          </a:extLst>
        </xdr:cNvPr>
        <xdr:cNvPicPr>
          <a:picLocks noChangeAspect="1"/>
        </xdr:cNvPicPr>
      </xdr:nvPicPr>
      <xdr:blipFill>
        <a:blip xmlns:r="http://schemas.openxmlformats.org/officeDocument/2006/relationships" r:embed="rId1" cstate="print"/>
        <a:stretch>
          <a:fillRect/>
        </a:stretch>
      </xdr:blipFill>
      <xdr:spPr>
        <a:xfrm>
          <a:off x="3267075" y="1819275"/>
          <a:ext cx="776506" cy="1057275"/>
        </a:xfrm>
        <a:prstGeom prst="rect">
          <a:avLst/>
        </a:prstGeom>
      </xdr:spPr>
    </xdr:pic>
    <xdr:clientData/>
  </xdr:oneCellAnchor>
  <xdr:oneCellAnchor>
    <xdr:from>
      <xdr:col>5</xdr:col>
      <xdr:colOff>9525</xdr:colOff>
      <xdr:row>22</xdr:row>
      <xdr:rowOff>0</xdr:rowOff>
    </xdr:from>
    <xdr:ext cx="774277" cy="942975"/>
    <xdr:pic>
      <xdr:nvPicPr>
        <xdr:cNvPr id="137" name="136 Imagen" hidden="1">
          <a:extLst>
            <a:ext uri="{FF2B5EF4-FFF2-40B4-BE49-F238E27FC236}">
              <a16:creationId xmlns:a16="http://schemas.microsoft.com/office/drawing/2014/main" xmlns="" id="{00000000-0008-0000-3100-000089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10</xdr:col>
      <xdr:colOff>19050</xdr:colOff>
      <xdr:row>22</xdr:row>
      <xdr:rowOff>0</xdr:rowOff>
    </xdr:from>
    <xdr:ext cx="779826" cy="923924"/>
    <xdr:pic>
      <xdr:nvPicPr>
        <xdr:cNvPr id="138" name="137 Imagen" hidden="1">
          <a:extLst>
            <a:ext uri="{FF2B5EF4-FFF2-40B4-BE49-F238E27FC236}">
              <a16:creationId xmlns:a16="http://schemas.microsoft.com/office/drawing/2014/main" xmlns="" id="{00000000-0008-0000-3100-00008A000000}"/>
            </a:ext>
          </a:extLst>
        </xdr:cNvPr>
        <xdr:cNvPicPr>
          <a:picLocks noChangeAspect="1"/>
        </xdr:cNvPicPr>
      </xdr:nvPicPr>
      <xdr:blipFill>
        <a:blip xmlns:r="http://schemas.openxmlformats.org/officeDocument/2006/relationships" r:embed="rId3" cstate="print"/>
        <a:stretch>
          <a:fillRect/>
        </a:stretch>
      </xdr:blipFill>
      <xdr:spPr>
        <a:xfrm>
          <a:off x="7143750" y="1819275"/>
          <a:ext cx="779826" cy="923924"/>
        </a:xfrm>
        <a:prstGeom prst="rect">
          <a:avLst/>
        </a:prstGeom>
      </xdr:spPr>
    </xdr:pic>
    <xdr:clientData/>
  </xdr:oneCellAnchor>
  <xdr:oneCellAnchor>
    <xdr:from>
      <xdr:col>5</xdr:col>
      <xdr:colOff>76200</xdr:colOff>
      <xdr:row>22</xdr:row>
      <xdr:rowOff>0</xdr:rowOff>
    </xdr:from>
    <xdr:ext cx="778572" cy="752475"/>
    <xdr:pic>
      <xdr:nvPicPr>
        <xdr:cNvPr id="139" name="138 Imagen" hidden="1">
          <a:extLst>
            <a:ext uri="{FF2B5EF4-FFF2-40B4-BE49-F238E27FC236}">
              <a16:creationId xmlns:a16="http://schemas.microsoft.com/office/drawing/2014/main" xmlns="" id="{00000000-0008-0000-3100-00008B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8</xdr:col>
      <xdr:colOff>0</xdr:colOff>
      <xdr:row>22</xdr:row>
      <xdr:rowOff>0</xdr:rowOff>
    </xdr:from>
    <xdr:ext cx="877302" cy="714375"/>
    <xdr:pic>
      <xdr:nvPicPr>
        <xdr:cNvPr id="140" name="139 Imagen" hidden="1">
          <a:extLst>
            <a:ext uri="{FF2B5EF4-FFF2-40B4-BE49-F238E27FC236}">
              <a16:creationId xmlns:a16="http://schemas.microsoft.com/office/drawing/2014/main" xmlns="" id="{00000000-0008-0000-3100-00008C000000}"/>
            </a:ext>
          </a:extLst>
        </xdr:cNvPr>
        <xdr:cNvPicPr>
          <a:picLocks noChangeAspect="1"/>
        </xdr:cNvPicPr>
      </xdr:nvPicPr>
      <xdr:blipFill>
        <a:blip xmlns:r="http://schemas.openxmlformats.org/officeDocument/2006/relationships" r:embed="rId5" cstate="print"/>
        <a:stretch>
          <a:fillRect/>
        </a:stretch>
      </xdr:blipFill>
      <xdr:spPr>
        <a:xfrm>
          <a:off x="5324476" y="1819275"/>
          <a:ext cx="877302" cy="714375"/>
        </a:xfrm>
        <a:prstGeom prst="rect">
          <a:avLst/>
        </a:prstGeom>
      </xdr:spPr>
    </xdr:pic>
    <xdr:clientData/>
  </xdr:oneCellAnchor>
  <xdr:oneCellAnchor>
    <xdr:from>
      <xdr:col>5</xdr:col>
      <xdr:colOff>238125</xdr:colOff>
      <xdr:row>22</xdr:row>
      <xdr:rowOff>0</xdr:rowOff>
    </xdr:from>
    <xdr:ext cx="805905" cy="752475"/>
    <xdr:pic>
      <xdr:nvPicPr>
        <xdr:cNvPr id="141" name="140 Imagen" hidden="1">
          <a:extLst>
            <a:ext uri="{FF2B5EF4-FFF2-40B4-BE49-F238E27FC236}">
              <a16:creationId xmlns:a16="http://schemas.microsoft.com/office/drawing/2014/main" xmlns="" id="{00000000-0008-0000-3100-00008D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67886" cy="666750"/>
    <xdr:pic>
      <xdr:nvPicPr>
        <xdr:cNvPr id="142" name="141 Imagen" hidden="1">
          <a:extLst>
            <a:ext uri="{FF2B5EF4-FFF2-40B4-BE49-F238E27FC236}">
              <a16:creationId xmlns:a16="http://schemas.microsoft.com/office/drawing/2014/main" xmlns="" id="{00000000-0008-0000-3100-00008E000000}"/>
            </a:ext>
          </a:extLst>
        </xdr:cNvPr>
        <xdr:cNvPicPr>
          <a:picLocks noChangeAspect="1"/>
        </xdr:cNvPicPr>
      </xdr:nvPicPr>
      <xdr:blipFill>
        <a:blip xmlns:r="http://schemas.openxmlformats.org/officeDocument/2006/relationships" r:embed="rId7" cstate="print"/>
        <a:stretch>
          <a:fillRect/>
        </a:stretch>
      </xdr:blipFill>
      <xdr:spPr>
        <a:xfrm>
          <a:off x="5829300" y="1819275"/>
          <a:ext cx="767886" cy="666750"/>
        </a:xfrm>
        <a:prstGeom prst="rect">
          <a:avLst/>
        </a:prstGeom>
      </xdr:spPr>
    </xdr:pic>
    <xdr:clientData/>
  </xdr:oneCellAnchor>
  <xdr:oneCellAnchor>
    <xdr:from>
      <xdr:col>10</xdr:col>
      <xdr:colOff>28575</xdr:colOff>
      <xdr:row>22</xdr:row>
      <xdr:rowOff>0</xdr:rowOff>
    </xdr:from>
    <xdr:ext cx="776506" cy="1057275"/>
    <xdr:pic>
      <xdr:nvPicPr>
        <xdr:cNvPr id="143" name="142 Imagen" hidden="1">
          <a:extLst>
            <a:ext uri="{FF2B5EF4-FFF2-40B4-BE49-F238E27FC236}">
              <a16:creationId xmlns:a16="http://schemas.microsoft.com/office/drawing/2014/main" xmlns="" id="{00000000-0008-0000-3100-00008F000000}"/>
            </a:ext>
          </a:extLst>
        </xdr:cNvPr>
        <xdr:cNvPicPr>
          <a:picLocks noChangeAspect="1"/>
        </xdr:cNvPicPr>
      </xdr:nvPicPr>
      <xdr:blipFill>
        <a:blip xmlns:r="http://schemas.openxmlformats.org/officeDocument/2006/relationships" r:embed="rId1" cstate="print"/>
        <a:stretch>
          <a:fillRect/>
        </a:stretch>
      </xdr:blipFill>
      <xdr:spPr>
        <a:xfrm>
          <a:off x="7153275" y="1819275"/>
          <a:ext cx="776506" cy="1057275"/>
        </a:xfrm>
        <a:prstGeom prst="rect">
          <a:avLst/>
        </a:prstGeom>
      </xdr:spPr>
    </xdr:pic>
    <xdr:clientData/>
  </xdr:oneCellAnchor>
  <xdr:oneCellAnchor>
    <xdr:from>
      <xdr:col>10</xdr:col>
      <xdr:colOff>9525</xdr:colOff>
      <xdr:row>22</xdr:row>
      <xdr:rowOff>0</xdr:rowOff>
    </xdr:from>
    <xdr:ext cx="774277" cy="942975"/>
    <xdr:pic>
      <xdr:nvPicPr>
        <xdr:cNvPr id="144" name="143 Imagen" hidden="1">
          <a:extLst>
            <a:ext uri="{FF2B5EF4-FFF2-40B4-BE49-F238E27FC236}">
              <a16:creationId xmlns:a16="http://schemas.microsoft.com/office/drawing/2014/main" xmlns="" id="{00000000-0008-0000-3100-000090000000}"/>
            </a:ext>
          </a:extLst>
        </xdr:cNvPr>
        <xdr:cNvPicPr>
          <a:picLocks noChangeAspect="1"/>
        </xdr:cNvPicPr>
      </xdr:nvPicPr>
      <xdr:blipFill>
        <a:blip xmlns:r="http://schemas.openxmlformats.org/officeDocument/2006/relationships" r:embed="rId2" cstate="print"/>
        <a:stretch>
          <a:fillRect/>
        </a:stretch>
      </xdr:blipFill>
      <xdr:spPr>
        <a:xfrm>
          <a:off x="7134225" y="1819275"/>
          <a:ext cx="774277" cy="942975"/>
        </a:xfrm>
        <a:prstGeom prst="rect">
          <a:avLst/>
        </a:prstGeom>
      </xdr:spPr>
    </xdr:pic>
    <xdr:clientData/>
  </xdr:oneCellAnchor>
  <xdr:oneCellAnchor>
    <xdr:from>
      <xdr:col>10</xdr:col>
      <xdr:colOff>238125</xdr:colOff>
      <xdr:row>22</xdr:row>
      <xdr:rowOff>0</xdr:rowOff>
    </xdr:from>
    <xdr:ext cx="805905" cy="752475"/>
    <xdr:pic>
      <xdr:nvPicPr>
        <xdr:cNvPr id="145" name="144 Imagen" hidden="1">
          <a:extLst>
            <a:ext uri="{FF2B5EF4-FFF2-40B4-BE49-F238E27FC236}">
              <a16:creationId xmlns:a16="http://schemas.microsoft.com/office/drawing/2014/main" xmlns="" id="{00000000-0008-0000-3100-000091000000}"/>
            </a:ext>
          </a:extLst>
        </xdr:cNvPr>
        <xdr:cNvPicPr>
          <a:picLocks noChangeAspect="1"/>
        </xdr:cNvPicPr>
      </xdr:nvPicPr>
      <xdr:blipFill>
        <a:blip xmlns:r="http://schemas.openxmlformats.org/officeDocument/2006/relationships" r:embed="rId6" cstate="print"/>
        <a:stretch>
          <a:fillRect/>
        </a:stretch>
      </xdr:blipFill>
      <xdr:spPr>
        <a:xfrm>
          <a:off x="7362825" y="1819275"/>
          <a:ext cx="805905" cy="752475"/>
        </a:xfrm>
        <a:prstGeom prst="rect">
          <a:avLst/>
        </a:prstGeom>
      </xdr:spPr>
    </xdr:pic>
    <xdr:clientData/>
  </xdr:oneCellAnchor>
  <xdr:oneCellAnchor>
    <xdr:from>
      <xdr:col>5</xdr:col>
      <xdr:colOff>76200</xdr:colOff>
      <xdr:row>22</xdr:row>
      <xdr:rowOff>0</xdr:rowOff>
    </xdr:from>
    <xdr:ext cx="778572" cy="752475"/>
    <xdr:pic>
      <xdr:nvPicPr>
        <xdr:cNvPr id="146" name="145 Imagen" hidden="1">
          <a:extLst>
            <a:ext uri="{FF2B5EF4-FFF2-40B4-BE49-F238E27FC236}">
              <a16:creationId xmlns:a16="http://schemas.microsoft.com/office/drawing/2014/main" xmlns="" id="{00000000-0008-0000-3100-000092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5</xdr:col>
      <xdr:colOff>238125</xdr:colOff>
      <xdr:row>22</xdr:row>
      <xdr:rowOff>0</xdr:rowOff>
    </xdr:from>
    <xdr:ext cx="805905" cy="752475"/>
    <xdr:pic>
      <xdr:nvPicPr>
        <xdr:cNvPr id="147" name="146 Imagen" hidden="1">
          <a:extLst>
            <a:ext uri="{FF2B5EF4-FFF2-40B4-BE49-F238E27FC236}">
              <a16:creationId xmlns:a16="http://schemas.microsoft.com/office/drawing/2014/main" xmlns="" id="{00000000-0008-0000-3100-000093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10</xdr:col>
      <xdr:colOff>238125</xdr:colOff>
      <xdr:row>22</xdr:row>
      <xdr:rowOff>0</xdr:rowOff>
    </xdr:from>
    <xdr:ext cx="805905" cy="752475"/>
    <xdr:pic>
      <xdr:nvPicPr>
        <xdr:cNvPr id="148" name="147 Imagen" hidden="1">
          <a:extLst>
            <a:ext uri="{FF2B5EF4-FFF2-40B4-BE49-F238E27FC236}">
              <a16:creationId xmlns:a16="http://schemas.microsoft.com/office/drawing/2014/main" xmlns="" id="{00000000-0008-0000-3100-000094000000}"/>
            </a:ext>
          </a:extLst>
        </xdr:cNvPr>
        <xdr:cNvPicPr>
          <a:picLocks noChangeAspect="1"/>
        </xdr:cNvPicPr>
      </xdr:nvPicPr>
      <xdr:blipFill>
        <a:blip xmlns:r="http://schemas.openxmlformats.org/officeDocument/2006/relationships" r:embed="rId6" cstate="print"/>
        <a:stretch>
          <a:fillRect/>
        </a:stretch>
      </xdr:blipFill>
      <xdr:spPr>
        <a:xfrm>
          <a:off x="7362825" y="1819275"/>
          <a:ext cx="805905" cy="752475"/>
        </a:xfrm>
        <a:prstGeom prst="rect">
          <a:avLst/>
        </a:prstGeom>
      </xdr:spPr>
    </xdr:pic>
    <xdr:clientData/>
  </xdr:oneCellAnchor>
  <xdr:oneCellAnchor>
    <xdr:from>
      <xdr:col>5</xdr:col>
      <xdr:colOff>238125</xdr:colOff>
      <xdr:row>22</xdr:row>
      <xdr:rowOff>0</xdr:rowOff>
    </xdr:from>
    <xdr:ext cx="805905" cy="752475"/>
    <xdr:pic>
      <xdr:nvPicPr>
        <xdr:cNvPr id="149" name="148 Imagen" hidden="1">
          <a:extLst>
            <a:ext uri="{FF2B5EF4-FFF2-40B4-BE49-F238E27FC236}">
              <a16:creationId xmlns:a16="http://schemas.microsoft.com/office/drawing/2014/main" xmlns="" id="{00000000-0008-0000-3100-000095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10</xdr:col>
      <xdr:colOff>76200</xdr:colOff>
      <xdr:row>22</xdr:row>
      <xdr:rowOff>0</xdr:rowOff>
    </xdr:from>
    <xdr:ext cx="778572" cy="752475"/>
    <xdr:pic>
      <xdr:nvPicPr>
        <xdr:cNvPr id="150" name="149 Imagen" hidden="1">
          <a:extLst>
            <a:ext uri="{FF2B5EF4-FFF2-40B4-BE49-F238E27FC236}">
              <a16:creationId xmlns:a16="http://schemas.microsoft.com/office/drawing/2014/main" xmlns="" id="{00000000-0008-0000-3100-000096000000}"/>
            </a:ext>
          </a:extLst>
        </xdr:cNvPr>
        <xdr:cNvPicPr>
          <a:picLocks noChangeAspect="1"/>
        </xdr:cNvPicPr>
      </xdr:nvPicPr>
      <xdr:blipFill>
        <a:blip xmlns:r="http://schemas.openxmlformats.org/officeDocument/2006/relationships" r:embed="rId4" cstate="print"/>
        <a:stretch>
          <a:fillRect/>
        </a:stretch>
      </xdr:blipFill>
      <xdr:spPr>
        <a:xfrm>
          <a:off x="7200900" y="1819275"/>
          <a:ext cx="778572" cy="752475"/>
        </a:xfrm>
        <a:prstGeom prst="rect">
          <a:avLst/>
        </a:prstGeom>
      </xdr:spPr>
    </xdr:pic>
    <xdr:clientData/>
  </xdr:oneCellAnchor>
  <xdr:oneCellAnchor>
    <xdr:from>
      <xdr:col>10</xdr:col>
      <xdr:colOff>238125</xdr:colOff>
      <xdr:row>22</xdr:row>
      <xdr:rowOff>0</xdr:rowOff>
    </xdr:from>
    <xdr:ext cx="805905" cy="752475"/>
    <xdr:pic>
      <xdr:nvPicPr>
        <xdr:cNvPr id="151" name="150 Imagen" hidden="1">
          <a:extLst>
            <a:ext uri="{FF2B5EF4-FFF2-40B4-BE49-F238E27FC236}">
              <a16:creationId xmlns:a16="http://schemas.microsoft.com/office/drawing/2014/main" xmlns="" id="{00000000-0008-0000-3100-000097000000}"/>
            </a:ext>
          </a:extLst>
        </xdr:cNvPr>
        <xdr:cNvPicPr>
          <a:picLocks noChangeAspect="1"/>
        </xdr:cNvPicPr>
      </xdr:nvPicPr>
      <xdr:blipFill>
        <a:blip xmlns:r="http://schemas.openxmlformats.org/officeDocument/2006/relationships" r:embed="rId6" cstate="print"/>
        <a:stretch>
          <a:fillRect/>
        </a:stretch>
      </xdr:blipFill>
      <xdr:spPr>
        <a:xfrm>
          <a:off x="7362825" y="1819275"/>
          <a:ext cx="805905" cy="752475"/>
        </a:xfrm>
        <a:prstGeom prst="rect">
          <a:avLst/>
        </a:prstGeom>
      </xdr:spPr>
    </xdr:pic>
    <xdr:clientData/>
  </xdr:oneCellAnchor>
  <xdr:oneCellAnchor>
    <xdr:from>
      <xdr:col>10</xdr:col>
      <xdr:colOff>238125</xdr:colOff>
      <xdr:row>22</xdr:row>
      <xdr:rowOff>0</xdr:rowOff>
    </xdr:from>
    <xdr:ext cx="805905" cy="752475"/>
    <xdr:pic>
      <xdr:nvPicPr>
        <xdr:cNvPr id="152" name="151 Imagen" hidden="1">
          <a:extLst>
            <a:ext uri="{FF2B5EF4-FFF2-40B4-BE49-F238E27FC236}">
              <a16:creationId xmlns:a16="http://schemas.microsoft.com/office/drawing/2014/main" xmlns="" id="{00000000-0008-0000-3100-000098000000}"/>
            </a:ext>
          </a:extLst>
        </xdr:cNvPr>
        <xdr:cNvPicPr>
          <a:picLocks noChangeAspect="1"/>
        </xdr:cNvPicPr>
      </xdr:nvPicPr>
      <xdr:blipFill>
        <a:blip xmlns:r="http://schemas.openxmlformats.org/officeDocument/2006/relationships" r:embed="rId6" cstate="print"/>
        <a:stretch>
          <a:fillRect/>
        </a:stretch>
      </xdr:blipFill>
      <xdr:spPr>
        <a:xfrm>
          <a:off x="7362825" y="1819275"/>
          <a:ext cx="805905" cy="752475"/>
        </a:xfrm>
        <a:prstGeom prst="rect">
          <a:avLst/>
        </a:prstGeom>
      </xdr:spPr>
    </xdr:pic>
    <xdr:clientData/>
  </xdr:oneCellAnchor>
  <xdr:oneCellAnchor>
    <xdr:from>
      <xdr:col>6</xdr:col>
      <xdr:colOff>28575</xdr:colOff>
      <xdr:row>22</xdr:row>
      <xdr:rowOff>0</xdr:rowOff>
    </xdr:from>
    <xdr:ext cx="776506" cy="1057275"/>
    <xdr:pic>
      <xdr:nvPicPr>
        <xdr:cNvPr id="153" name="152 Imagen" hidden="1">
          <a:extLst>
            <a:ext uri="{FF2B5EF4-FFF2-40B4-BE49-F238E27FC236}">
              <a16:creationId xmlns:a16="http://schemas.microsoft.com/office/drawing/2014/main" xmlns="" id="{00000000-0008-0000-3100-000099000000}"/>
            </a:ext>
          </a:extLst>
        </xdr:cNvPr>
        <xdr:cNvPicPr>
          <a:picLocks noChangeAspect="1"/>
        </xdr:cNvPicPr>
      </xdr:nvPicPr>
      <xdr:blipFill>
        <a:blip xmlns:r="http://schemas.openxmlformats.org/officeDocument/2006/relationships" r:embed="rId1" cstate="print"/>
        <a:stretch>
          <a:fillRect/>
        </a:stretch>
      </xdr:blipFill>
      <xdr:spPr>
        <a:xfrm>
          <a:off x="3914775" y="1819275"/>
          <a:ext cx="776506" cy="1057275"/>
        </a:xfrm>
        <a:prstGeom prst="rect">
          <a:avLst/>
        </a:prstGeom>
      </xdr:spPr>
    </xdr:pic>
    <xdr:clientData/>
  </xdr:oneCellAnchor>
  <xdr:oneCellAnchor>
    <xdr:from>
      <xdr:col>8</xdr:col>
      <xdr:colOff>0</xdr:colOff>
      <xdr:row>22</xdr:row>
      <xdr:rowOff>0</xdr:rowOff>
    </xdr:from>
    <xdr:ext cx="774277" cy="942975"/>
    <xdr:pic>
      <xdr:nvPicPr>
        <xdr:cNvPr id="154" name="153 Imagen" hidden="1">
          <a:extLst>
            <a:ext uri="{FF2B5EF4-FFF2-40B4-BE49-F238E27FC236}">
              <a16:creationId xmlns:a16="http://schemas.microsoft.com/office/drawing/2014/main" xmlns="" id="{00000000-0008-0000-3100-00009A000000}"/>
            </a:ext>
          </a:extLst>
        </xdr:cNvPr>
        <xdr:cNvPicPr>
          <a:picLocks noChangeAspect="1"/>
        </xdr:cNvPicPr>
      </xdr:nvPicPr>
      <xdr:blipFill>
        <a:blip xmlns:r="http://schemas.openxmlformats.org/officeDocument/2006/relationships" r:embed="rId2" cstate="print"/>
        <a:stretch>
          <a:fillRect/>
        </a:stretch>
      </xdr:blipFill>
      <xdr:spPr>
        <a:xfrm>
          <a:off x="5191125" y="1819275"/>
          <a:ext cx="774277" cy="942975"/>
        </a:xfrm>
        <a:prstGeom prst="rect">
          <a:avLst/>
        </a:prstGeom>
      </xdr:spPr>
    </xdr:pic>
    <xdr:clientData/>
  </xdr:oneCellAnchor>
  <xdr:oneCellAnchor>
    <xdr:from>
      <xdr:col>8</xdr:col>
      <xdr:colOff>0</xdr:colOff>
      <xdr:row>22</xdr:row>
      <xdr:rowOff>0</xdr:rowOff>
    </xdr:from>
    <xdr:ext cx="779826" cy="923924"/>
    <xdr:pic>
      <xdr:nvPicPr>
        <xdr:cNvPr id="155" name="154 Imagen" hidden="1">
          <a:extLst>
            <a:ext uri="{FF2B5EF4-FFF2-40B4-BE49-F238E27FC236}">
              <a16:creationId xmlns:a16="http://schemas.microsoft.com/office/drawing/2014/main" xmlns="" id="{00000000-0008-0000-3100-00009B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5</xdr:col>
      <xdr:colOff>76200</xdr:colOff>
      <xdr:row>22</xdr:row>
      <xdr:rowOff>0</xdr:rowOff>
    </xdr:from>
    <xdr:ext cx="778572" cy="752475"/>
    <xdr:pic>
      <xdr:nvPicPr>
        <xdr:cNvPr id="156" name="155 Imagen" hidden="1">
          <a:extLst>
            <a:ext uri="{FF2B5EF4-FFF2-40B4-BE49-F238E27FC236}">
              <a16:creationId xmlns:a16="http://schemas.microsoft.com/office/drawing/2014/main" xmlns="" id="{00000000-0008-0000-3100-00009C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157" name="156 Imagen" hidden="1">
          <a:extLst>
            <a:ext uri="{FF2B5EF4-FFF2-40B4-BE49-F238E27FC236}">
              <a16:creationId xmlns:a16="http://schemas.microsoft.com/office/drawing/2014/main" xmlns="" id="{00000000-0008-0000-3100-00009D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8</xdr:col>
      <xdr:colOff>0</xdr:colOff>
      <xdr:row>22</xdr:row>
      <xdr:rowOff>0</xdr:rowOff>
    </xdr:from>
    <xdr:ext cx="805905" cy="752475"/>
    <xdr:pic>
      <xdr:nvPicPr>
        <xdr:cNvPr id="158" name="157 Imagen" hidden="1">
          <a:extLst>
            <a:ext uri="{FF2B5EF4-FFF2-40B4-BE49-F238E27FC236}">
              <a16:creationId xmlns:a16="http://schemas.microsoft.com/office/drawing/2014/main" xmlns="" id="{00000000-0008-0000-3100-00009E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159" name="158 Imagen" hidden="1">
          <a:extLst>
            <a:ext uri="{FF2B5EF4-FFF2-40B4-BE49-F238E27FC236}">
              <a16:creationId xmlns:a16="http://schemas.microsoft.com/office/drawing/2014/main" xmlns="" id="{00000000-0008-0000-3100-00009F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8</xdr:col>
      <xdr:colOff>0</xdr:colOff>
      <xdr:row>22</xdr:row>
      <xdr:rowOff>0</xdr:rowOff>
    </xdr:from>
    <xdr:ext cx="774277" cy="942975"/>
    <xdr:pic>
      <xdr:nvPicPr>
        <xdr:cNvPr id="160" name="159 Imagen" hidden="1">
          <a:extLst>
            <a:ext uri="{FF2B5EF4-FFF2-40B4-BE49-F238E27FC236}">
              <a16:creationId xmlns:a16="http://schemas.microsoft.com/office/drawing/2014/main" xmlns="" id="{00000000-0008-0000-3100-0000A0000000}"/>
            </a:ext>
          </a:extLst>
        </xdr:cNvPr>
        <xdr:cNvPicPr>
          <a:picLocks noChangeAspect="1"/>
        </xdr:cNvPicPr>
      </xdr:nvPicPr>
      <xdr:blipFill>
        <a:blip xmlns:r="http://schemas.openxmlformats.org/officeDocument/2006/relationships" r:embed="rId2" cstate="print"/>
        <a:stretch>
          <a:fillRect/>
        </a:stretch>
      </xdr:blipFill>
      <xdr:spPr>
        <a:xfrm>
          <a:off x="5191125" y="1819275"/>
          <a:ext cx="774277" cy="942975"/>
        </a:xfrm>
        <a:prstGeom prst="rect">
          <a:avLst/>
        </a:prstGeom>
      </xdr:spPr>
    </xdr:pic>
    <xdr:clientData/>
  </xdr:oneCellAnchor>
  <xdr:oneCellAnchor>
    <xdr:from>
      <xdr:col>8</xdr:col>
      <xdr:colOff>0</xdr:colOff>
      <xdr:row>22</xdr:row>
      <xdr:rowOff>0</xdr:rowOff>
    </xdr:from>
    <xdr:ext cx="779826" cy="923924"/>
    <xdr:pic>
      <xdr:nvPicPr>
        <xdr:cNvPr id="161" name="160 Imagen" hidden="1">
          <a:extLst>
            <a:ext uri="{FF2B5EF4-FFF2-40B4-BE49-F238E27FC236}">
              <a16:creationId xmlns:a16="http://schemas.microsoft.com/office/drawing/2014/main" xmlns="" id="{00000000-0008-0000-3100-0000A1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5</xdr:col>
      <xdr:colOff>76200</xdr:colOff>
      <xdr:row>22</xdr:row>
      <xdr:rowOff>0</xdr:rowOff>
    </xdr:from>
    <xdr:ext cx="778572" cy="752475"/>
    <xdr:pic>
      <xdr:nvPicPr>
        <xdr:cNvPr id="162" name="161 Imagen" hidden="1">
          <a:extLst>
            <a:ext uri="{FF2B5EF4-FFF2-40B4-BE49-F238E27FC236}">
              <a16:creationId xmlns:a16="http://schemas.microsoft.com/office/drawing/2014/main" xmlns="" id="{00000000-0008-0000-3100-0000A2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163" name="162 Imagen" hidden="1">
          <a:extLst>
            <a:ext uri="{FF2B5EF4-FFF2-40B4-BE49-F238E27FC236}">
              <a16:creationId xmlns:a16="http://schemas.microsoft.com/office/drawing/2014/main" xmlns="" id="{00000000-0008-0000-3100-0000A3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8</xdr:col>
      <xdr:colOff>0</xdr:colOff>
      <xdr:row>22</xdr:row>
      <xdr:rowOff>0</xdr:rowOff>
    </xdr:from>
    <xdr:ext cx="805905" cy="752475"/>
    <xdr:pic>
      <xdr:nvPicPr>
        <xdr:cNvPr id="164" name="163 Imagen" hidden="1">
          <a:extLst>
            <a:ext uri="{FF2B5EF4-FFF2-40B4-BE49-F238E27FC236}">
              <a16:creationId xmlns:a16="http://schemas.microsoft.com/office/drawing/2014/main" xmlns="" id="{00000000-0008-0000-3100-0000A4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165" name="164 Imagen" hidden="1">
          <a:extLst>
            <a:ext uri="{FF2B5EF4-FFF2-40B4-BE49-F238E27FC236}">
              <a16:creationId xmlns:a16="http://schemas.microsoft.com/office/drawing/2014/main" xmlns="" id="{00000000-0008-0000-3100-0000A5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5</xdr:col>
      <xdr:colOff>9525</xdr:colOff>
      <xdr:row>22</xdr:row>
      <xdr:rowOff>0</xdr:rowOff>
    </xdr:from>
    <xdr:ext cx="774277" cy="942975"/>
    <xdr:pic>
      <xdr:nvPicPr>
        <xdr:cNvPr id="166" name="165 Imagen" hidden="1">
          <a:extLst>
            <a:ext uri="{FF2B5EF4-FFF2-40B4-BE49-F238E27FC236}">
              <a16:creationId xmlns:a16="http://schemas.microsoft.com/office/drawing/2014/main" xmlns="" id="{00000000-0008-0000-3100-0000A6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167" name="166 Imagen" hidden="1">
          <a:extLst>
            <a:ext uri="{FF2B5EF4-FFF2-40B4-BE49-F238E27FC236}">
              <a16:creationId xmlns:a16="http://schemas.microsoft.com/office/drawing/2014/main" xmlns="" id="{00000000-0008-0000-3100-0000A7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168" name="167 Imagen" hidden="1">
          <a:extLst>
            <a:ext uri="{FF2B5EF4-FFF2-40B4-BE49-F238E27FC236}">
              <a16:creationId xmlns:a16="http://schemas.microsoft.com/office/drawing/2014/main" xmlns="" id="{00000000-0008-0000-3100-0000A8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69" name="168 Imagen" hidden="1">
          <a:extLst>
            <a:ext uri="{FF2B5EF4-FFF2-40B4-BE49-F238E27FC236}">
              <a16:creationId xmlns:a16="http://schemas.microsoft.com/office/drawing/2014/main" xmlns="" id="{00000000-0008-0000-3100-0000A9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238125</xdr:colOff>
      <xdr:row>22</xdr:row>
      <xdr:rowOff>0</xdr:rowOff>
    </xdr:from>
    <xdr:ext cx="805905" cy="752475"/>
    <xdr:pic>
      <xdr:nvPicPr>
        <xdr:cNvPr id="170" name="169 Imagen" hidden="1">
          <a:extLst>
            <a:ext uri="{FF2B5EF4-FFF2-40B4-BE49-F238E27FC236}">
              <a16:creationId xmlns:a16="http://schemas.microsoft.com/office/drawing/2014/main" xmlns="" id="{00000000-0008-0000-3100-0000AA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8572" cy="752475"/>
    <xdr:pic>
      <xdr:nvPicPr>
        <xdr:cNvPr id="171" name="170 Imagen" hidden="1">
          <a:extLst>
            <a:ext uri="{FF2B5EF4-FFF2-40B4-BE49-F238E27FC236}">
              <a16:creationId xmlns:a16="http://schemas.microsoft.com/office/drawing/2014/main" xmlns="" id="{00000000-0008-0000-3100-0000AB000000}"/>
            </a:ext>
          </a:extLst>
        </xdr:cNvPr>
        <xdr:cNvPicPr>
          <a:picLocks noChangeAspect="1"/>
        </xdr:cNvPicPr>
      </xdr:nvPicPr>
      <xdr:blipFill>
        <a:blip xmlns:r="http://schemas.openxmlformats.org/officeDocument/2006/relationships" r:embed="rId4" cstate="print"/>
        <a:stretch>
          <a:fillRect/>
        </a:stretch>
      </xdr:blipFill>
      <xdr:spPr>
        <a:xfrm>
          <a:off x="5829300" y="1819275"/>
          <a:ext cx="778572" cy="752475"/>
        </a:xfrm>
        <a:prstGeom prst="rect">
          <a:avLst/>
        </a:prstGeom>
      </xdr:spPr>
    </xdr:pic>
    <xdr:clientData/>
  </xdr:oneCellAnchor>
  <xdr:oneCellAnchor>
    <xdr:from>
      <xdr:col>8</xdr:col>
      <xdr:colOff>0</xdr:colOff>
      <xdr:row>22</xdr:row>
      <xdr:rowOff>0</xdr:rowOff>
    </xdr:from>
    <xdr:ext cx="774277" cy="942975"/>
    <xdr:pic>
      <xdr:nvPicPr>
        <xdr:cNvPr id="172" name="171 Imagen" hidden="1">
          <a:extLst>
            <a:ext uri="{FF2B5EF4-FFF2-40B4-BE49-F238E27FC236}">
              <a16:creationId xmlns:a16="http://schemas.microsoft.com/office/drawing/2014/main" xmlns="" id="{00000000-0008-0000-3100-0000AC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73" name="172 Imagen" hidden="1">
          <a:extLst>
            <a:ext uri="{FF2B5EF4-FFF2-40B4-BE49-F238E27FC236}">
              <a16:creationId xmlns:a16="http://schemas.microsoft.com/office/drawing/2014/main" xmlns="" id="{00000000-0008-0000-3100-0000AD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805905" cy="752475"/>
    <xdr:pic>
      <xdr:nvPicPr>
        <xdr:cNvPr id="174" name="173 Imagen" hidden="1">
          <a:extLst>
            <a:ext uri="{FF2B5EF4-FFF2-40B4-BE49-F238E27FC236}">
              <a16:creationId xmlns:a16="http://schemas.microsoft.com/office/drawing/2014/main" xmlns="" id="{00000000-0008-0000-3100-0000AE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9525</xdr:colOff>
      <xdr:row>22</xdr:row>
      <xdr:rowOff>0</xdr:rowOff>
    </xdr:from>
    <xdr:ext cx="774277" cy="942975"/>
    <xdr:pic>
      <xdr:nvPicPr>
        <xdr:cNvPr id="175" name="174 Imagen" hidden="1">
          <a:extLst>
            <a:ext uri="{FF2B5EF4-FFF2-40B4-BE49-F238E27FC236}">
              <a16:creationId xmlns:a16="http://schemas.microsoft.com/office/drawing/2014/main" xmlns="" id="{00000000-0008-0000-3100-0000AF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176" name="175 Imagen" hidden="1">
          <a:extLst>
            <a:ext uri="{FF2B5EF4-FFF2-40B4-BE49-F238E27FC236}">
              <a16:creationId xmlns:a16="http://schemas.microsoft.com/office/drawing/2014/main" xmlns="" id="{00000000-0008-0000-3100-0000B0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177" name="176 Imagen" hidden="1">
          <a:extLst>
            <a:ext uri="{FF2B5EF4-FFF2-40B4-BE49-F238E27FC236}">
              <a16:creationId xmlns:a16="http://schemas.microsoft.com/office/drawing/2014/main" xmlns="" id="{00000000-0008-0000-3100-0000B1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78" name="177 Imagen" hidden="1">
          <a:extLst>
            <a:ext uri="{FF2B5EF4-FFF2-40B4-BE49-F238E27FC236}">
              <a16:creationId xmlns:a16="http://schemas.microsoft.com/office/drawing/2014/main" xmlns="" id="{00000000-0008-0000-3100-0000B2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779826" cy="923924"/>
    <xdr:pic>
      <xdr:nvPicPr>
        <xdr:cNvPr id="179" name="178 Imagen" hidden="1">
          <a:extLst>
            <a:ext uri="{FF2B5EF4-FFF2-40B4-BE49-F238E27FC236}">
              <a16:creationId xmlns:a16="http://schemas.microsoft.com/office/drawing/2014/main" xmlns="" id="{00000000-0008-0000-3100-0000B3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8</xdr:col>
      <xdr:colOff>0</xdr:colOff>
      <xdr:row>22</xdr:row>
      <xdr:rowOff>0</xdr:rowOff>
    </xdr:from>
    <xdr:ext cx="805905" cy="752475"/>
    <xdr:pic>
      <xdr:nvPicPr>
        <xdr:cNvPr id="180" name="179 Imagen" hidden="1">
          <a:extLst>
            <a:ext uri="{FF2B5EF4-FFF2-40B4-BE49-F238E27FC236}">
              <a16:creationId xmlns:a16="http://schemas.microsoft.com/office/drawing/2014/main" xmlns="" id="{00000000-0008-0000-3100-0000B4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181" name="180 Imagen" hidden="1">
          <a:extLst>
            <a:ext uri="{FF2B5EF4-FFF2-40B4-BE49-F238E27FC236}">
              <a16:creationId xmlns:a16="http://schemas.microsoft.com/office/drawing/2014/main" xmlns="" id="{00000000-0008-0000-3100-0000B5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5</xdr:col>
      <xdr:colOff>76200</xdr:colOff>
      <xdr:row>22</xdr:row>
      <xdr:rowOff>0</xdr:rowOff>
    </xdr:from>
    <xdr:ext cx="778572" cy="752475"/>
    <xdr:pic>
      <xdr:nvPicPr>
        <xdr:cNvPr id="182" name="181 Imagen" hidden="1">
          <a:extLst>
            <a:ext uri="{FF2B5EF4-FFF2-40B4-BE49-F238E27FC236}">
              <a16:creationId xmlns:a16="http://schemas.microsoft.com/office/drawing/2014/main" xmlns="" id="{00000000-0008-0000-3100-0000B6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183" name="182 Imagen" hidden="1">
          <a:extLst>
            <a:ext uri="{FF2B5EF4-FFF2-40B4-BE49-F238E27FC236}">
              <a16:creationId xmlns:a16="http://schemas.microsoft.com/office/drawing/2014/main" xmlns="" id="{00000000-0008-0000-3100-0000B7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5</xdr:col>
      <xdr:colOff>9525</xdr:colOff>
      <xdr:row>22</xdr:row>
      <xdr:rowOff>0</xdr:rowOff>
    </xdr:from>
    <xdr:ext cx="774277" cy="942975"/>
    <xdr:pic>
      <xdr:nvPicPr>
        <xdr:cNvPr id="184" name="183 Imagen" hidden="1">
          <a:extLst>
            <a:ext uri="{FF2B5EF4-FFF2-40B4-BE49-F238E27FC236}">
              <a16:creationId xmlns:a16="http://schemas.microsoft.com/office/drawing/2014/main" xmlns="" id="{00000000-0008-0000-3100-0000B8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185" name="184 Imagen" hidden="1">
          <a:extLst>
            <a:ext uri="{FF2B5EF4-FFF2-40B4-BE49-F238E27FC236}">
              <a16:creationId xmlns:a16="http://schemas.microsoft.com/office/drawing/2014/main" xmlns="" id="{00000000-0008-0000-3100-0000B9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186" name="185 Imagen" hidden="1">
          <a:extLst>
            <a:ext uri="{FF2B5EF4-FFF2-40B4-BE49-F238E27FC236}">
              <a16:creationId xmlns:a16="http://schemas.microsoft.com/office/drawing/2014/main" xmlns="" id="{00000000-0008-0000-3100-0000BA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87" name="186 Imagen" hidden="1">
          <a:extLst>
            <a:ext uri="{FF2B5EF4-FFF2-40B4-BE49-F238E27FC236}">
              <a16:creationId xmlns:a16="http://schemas.microsoft.com/office/drawing/2014/main" xmlns="" id="{00000000-0008-0000-3100-0000BB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238125</xdr:colOff>
      <xdr:row>22</xdr:row>
      <xdr:rowOff>0</xdr:rowOff>
    </xdr:from>
    <xdr:ext cx="805905" cy="752475"/>
    <xdr:pic>
      <xdr:nvPicPr>
        <xdr:cNvPr id="188" name="187 Imagen" hidden="1">
          <a:extLst>
            <a:ext uri="{FF2B5EF4-FFF2-40B4-BE49-F238E27FC236}">
              <a16:creationId xmlns:a16="http://schemas.microsoft.com/office/drawing/2014/main" xmlns="" id="{00000000-0008-0000-3100-0000BC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8572" cy="752475"/>
    <xdr:pic>
      <xdr:nvPicPr>
        <xdr:cNvPr id="189" name="188 Imagen" hidden="1">
          <a:extLst>
            <a:ext uri="{FF2B5EF4-FFF2-40B4-BE49-F238E27FC236}">
              <a16:creationId xmlns:a16="http://schemas.microsoft.com/office/drawing/2014/main" xmlns="" id="{00000000-0008-0000-3100-0000BD000000}"/>
            </a:ext>
          </a:extLst>
        </xdr:cNvPr>
        <xdr:cNvPicPr>
          <a:picLocks noChangeAspect="1"/>
        </xdr:cNvPicPr>
      </xdr:nvPicPr>
      <xdr:blipFill>
        <a:blip xmlns:r="http://schemas.openxmlformats.org/officeDocument/2006/relationships" r:embed="rId4" cstate="print"/>
        <a:stretch>
          <a:fillRect/>
        </a:stretch>
      </xdr:blipFill>
      <xdr:spPr>
        <a:xfrm>
          <a:off x="5829300" y="1819275"/>
          <a:ext cx="778572" cy="752475"/>
        </a:xfrm>
        <a:prstGeom prst="rect">
          <a:avLst/>
        </a:prstGeom>
      </xdr:spPr>
    </xdr:pic>
    <xdr:clientData/>
  </xdr:oneCellAnchor>
  <xdr:oneCellAnchor>
    <xdr:from>
      <xdr:col>8</xdr:col>
      <xdr:colOff>0</xdr:colOff>
      <xdr:row>22</xdr:row>
      <xdr:rowOff>0</xdr:rowOff>
    </xdr:from>
    <xdr:ext cx="774277" cy="942975"/>
    <xdr:pic>
      <xdr:nvPicPr>
        <xdr:cNvPr id="190" name="189 Imagen" hidden="1">
          <a:extLst>
            <a:ext uri="{FF2B5EF4-FFF2-40B4-BE49-F238E27FC236}">
              <a16:creationId xmlns:a16="http://schemas.microsoft.com/office/drawing/2014/main" xmlns="" id="{00000000-0008-0000-3100-0000BE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91" name="190 Imagen" hidden="1">
          <a:extLst>
            <a:ext uri="{FF2B5EF4-FFF2-40B4-BE49-F238E27FC236}">
              <a16:creationId xmlns:a16="http://schemas.microsoft.com/office/drawing/2014/main" xmlns="" id="{00000000-0008-0000-3100-0000BF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805905" cy="752475"/>
    <xdr:pic>
      <xdr:nvPicPr>
        <xdr:cNvPr id="192" name="191 Imagen" hidden="1">
          <a:extLst>
            <a:ext uri="{FF2B5EF4-FFF2-40B4-BE49-F238E27FC236}">
              <a16:creationId xmlns:a16="http://schemas.microsoft.com/office/drawing/2014/main" xmlns="" id="{00000000-0008-0000-3100-0000C0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9525</xdr:colOff>
      <xdr:row>22</xdr:row>
      <xdr:rowOff>0</xdr:rowOff>
    </xdr:from>
    <xdr:ext cx="774277" cy="942975"/>
    <xdr:pic>
      <xdr:nvPicPr>
        <xdr:cNvPr id="193" name="192 Imagen" hidden="1">
          <a:extLst>
            <a:ext uri="{FF2B5EF4-FFF2-40B4-BE49-F238E27FC236}">
              <a16:creationId xmlns:a16="http://schemas.microsoft.com/office/drawing/2014/main" xmlns="" id="{00000000-0008-0000-3100-0000C1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194" name="193 Imagen" hidden="1">
          <a:extLst>
            <a:ext uri="{FF2B5EF4-FFF2-40B4-BE49-F238E27FC236}">
              <a16:creationId xmlns:a16="http://schemas.microsoft.com/office/drawing/2014/main" xmlns="" id="{00000000-0008-0000-3100-0000C2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195" name="194 Imagen" hidden="1">
          <a:extLst>
            <a:ext uri="{FF2B5EF4-FFF2-40B4-BE49-F238E27FC236}">
              <a16:creationId xmlns:a16="http://schemas.microsoft.com/office/drawing/2014/main" xmlns="" id="{00000000-0008-0000-3100-0000C3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196" name="195 Imagen" hidden="1">
          <a:extLst>
            <a:ext uri="{FF2B5EF4-FFF2-40B4-BE49-F238E27FC236}">
              <a16:creationId xmlns:a16="http://schemas.microsoft.com/office/drawing/2014/main" xmlns="" id="{00000000-0008-0000-3100-0000C4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6</xdr:col>
      <xdr:colOff>28575</xdr:colOff>
      <xdr:row>22</xdr:row>
      <xdr:rowOff>0</xdr:rowOff>
    </xdr:from>
    <xdr:ext cx="776506" cy="1057275"/>
    <xdr:pic>
      <xdr:nvPicPr>
        <xdr:cNvPr id="197" name="196 Imagen" hidden="1">
          <a:extLst>
            <a:ext uri="{FF2B5EF4-FFF2-40B4-BE49-F238E27FC236}">
              <a16:creationId xmlns:a16="http://schemas.microsoft.com/office/drawing/2014/main" xmlns="" id="{00000000-0008-0000-3100-0000C5000000}"/>
            </a:ext>
          </a:extLst>
        </xdr:cNvPr>
        <xdr:cNvPicPr>
          <a:picLocks noChangeAspect="1"/>
        </xdr:cNvPicPr>
      </xdr:nvPicPr>
      <xdr:blipFill>
        <a:blip xmlns:r="http://schemas.openxmlformats.org/officeDocument/2006/relationships" r:embed="rId1" cstate="print"/>
        <a:stretch>
          <a:fillRect/>
        </a:stretch>
      </xdr:blipFill>
      <xdr:spPr>
        <a:xfrm>
          <a:off x="3914775" y="1819275"/>
          <a:ext cx="776506" cy="1057275"/>
        </a:xfrm>
        <a:prstGeom prst="rect">
          <a:avLst/>
        </a:prstGeom>
      </xdr:spPr>
    </xdr:pic>
    <xdr:clientData/>
  </xdr:oneCellAnchor>
  <xdr:oneCellAnchor>
    <xdr:from>
      <xdr:col>8</xdr:col>
      <xdr:colOff>0</xdr:colOff>
      <xdr:row>22</xdr:row>
      <xdr:rowOff>0</xdr:rowOff>
    </xdr:from>
    <xdr:ext cx="774277" cy="942975"/>
    <xdr:pic>
      <xdr:nvPicPr>
        <xdr:cNvPr id="198" name="197 Imagen" hidden="1">
          <a:extLst>
            <a:ext uri="{FF2B5EF4-FFF2-40B4-BE49-F238E27FC236}">
              <a16:creationId xmlns:a16="http://schemas.microsoft.com/office/drawing/2014/main" xmlns="" id="{00000000-0008-0000-3100-0000C6000000}"/>
            </a:ext>
          </a:extLst>
        </xdr:cNvPr>
        <xdr:cNvPicPr>
          <a:picLocks noChangeAspect="1"/>
        </xdr:cNvPicPr>
      </xdr:nvPicPr>
      <xdr:blipFill>
        <a:blip xmlns:r="http://schemas.openxmlformats.org/officeDocument/2006/relationships" r:embed="rId2" cstate="print"/>
        <a:stretch>
          <a:fillRect/>
        </a:stretch>
      </xdr:blipFill>
      <xdr:spPr>
        <a:xfrm>
          <a:off x="5191125" y="1819275"/>
          <a:ext cx="774277" cy="942975"/>
        </a:xfrm>
        <a:prstGeom prst="rect">
          <a:avLst/>
        </a:prstGeom>
      </xdr:spPr>
    </xdr:pic>
    <xdr:clientData/>
  </xdr:oneCellAnchor>
  <xdr:oneCellAnchor>
    <xdr:from>
      <xdr:col>8</xdr:col>
      <xdr:colOff>0</xdr:colOff>
      <xdr:row>22</xdr:row>
      <xdr:rowOff>0</xdr:rowOff>
    </xdr:from>
    <xdr:ext cx="779826" cy="923924"/>
    <xdr:pic>
      <xdr:nvPicPr>
        <xdr:cNvPr id="199" name="198 Imagen" hidden="1">
          <a:extLst>
            <a:ext uri="{FF2B5EF4-FFF2-40B4-BE49-F238E27FC236}">
              <a16:creationId xmlns:a16="http://schemas.microsoft.com/office/drawing/2014/main" xmlns="" id="{00000000-0008-0000-3100-0000C7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5</xdr:col>
      <xdr:colOff>76200</xdr:colOff>
      <xdr:row>22</xdr:row>
      <xdr:rowOff>0</xdr:rowOff>
    </xdr:from>
    <xdr:ext cx="778572" cy="752475"/>
    <xdr:pic>
      <xdr:nvPicPr>
        <xdr:cNvPr id="200" name="199 Imagen" hidden="1">
          <a:extLst>
            <a:ext uri="{FF2B5EF4-FFF2-40B4-BE49-F238E27FC236}">
              <a16:creationId xmlns:a16="http://schemas.microsoft.com/office/drawing/2014/main" xmlns="" id="{00000000-0008-0000-3100-0000C8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201" name="200 Imagen" hidden="1">
          <a:extLst>
            <a:ext uri="{FF2B5EF4-FFF2-40B4-BE49-F238E27FC236}">
              <a16:creationId xmlns:a16="http://schemas.microsoft.com/office/drawing/2014/main" xmlns="" id="{00000000-0008-0000-3100-0000C9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8</xdr:col>
      <xdr:colOff>0</xdr:colOff>
      <xdr:row>22</xdr:row>
      <xdr:rowOff>0</xdr:rowOff>
    </xdr:from>
    <xdr:ext cx="805905" cy="752475"/>
    <xdr:pic>
      <xdr:nvPicPr>
        <xdr:cNvPr id="202" name="201 Imagen" hidden="1">
          <a:extLst>
            <a:ext uri="{FF2B5EF4-FFF2-40B4-BE49-F238E27FC236}">
              <a16:creationId xmlns:a16="http://schemas.microsoft.com/office/drawing/2014/main" xmlns="" id="{00000000-0008-0000-3100-0000CA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203" name="202 Imagen" hidden="1">
          <a:extLst>
            <a:ext uri="{FF2B5EF4-FFF2-40B4-BE49-F238E27FC236}">
              <a16:creationId xmlns:a16="http://schemas.microsoft.com/office/drawing/2014/main" xmlns="" id="{00000000-0008-0000-3100-0000CB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8</xdr:col>
      <xdr:colOff>0</xdr:colOff>
      <xdr:row>22</xdr:row>
      <xdr:rowOff>0</xdr:rowOff>
    </xdr:from>
    <xdr:ext cx="774277" cy="942975"/>
    <xdr:pic>
      <xdr:nvPicPr>
        <xdr:cNvPr id="204" name="203 Imagen" hidden="1">
          <a:extLst>
            <a:ext uri="{FF2B5EF4-FFF2-40B4-BE49-F238E27FC236}">
              <a16:creationId xmlns:a16="http://schemas.microsoft.com/office/drawing/2014/main" xmlns="" id="{00000000-0008-0000-3100-0000CC000000}"/>
            </a:ext>
          </a:extLst>
        </xdr:cNvPr>
        <xdr:cNvPicPr>
          <a:picLocks noChangeAspect="1"/>
        </xdr:cNvPicPr>
      </xdr:nvPicPr>
      <xdr:blipFill>
        <a:blip xmlns:r="http://schemas.openxmlformats.org/officeDocument/2006/relationships" r:embed="rId2" cstate="print"/>
        <a:stretch>
          <a:fillRect/>
        </a:stretch>
      </xdr:blipFill>
      <xdr:spPr>
        <a:xfrm>
          <a:off x="5191125" y="1819275"/>
          <a:ext cx="774277" cy="942975"/>
        </a:xfrm>
        <a:prstGeom prst="rect">
          <a:avLst/>
        </a:prstGeom>
      </xdr:spPr>
    </xdr:pic>
    <xdr:clientData/>
  </xdr:oneCellAnchor>
  <xdr:oneCellAnchor>
    <xdr:from>
      <xdr:col>8</xdr:col>
      <xdr:colOff>0</xdr:colOff>
      <xdr:row>22</xdr:row>
      <xdr:rowOff>0</xdr:rowOff>
    </xdr:from>
    <xdr:ext cx="779826" cy="923924"/>
    <xdr:pic>
      <xdr:nvPicPr>
        <xdr:cNvPr id="205" name="204 Imagen" hidden="1">
          <a:extLst>
            <a:ext uri="{FF2B5EF4-FFF2-40B4-BE49-F238E27FC236}">
              <a16:creationId xmlns:a16="http://schemas.microsoft.com/office/drawing/2014/main" xmlns="" id="{00000000-0008-0000-3100-0000CD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5</xdr:col>
      <xdr:colOff>76200</xdr:colOff>
      <xdr:row>22</xdr:row>
      <xdr:rowOff>0</xdr:rowOff>
    </xdr:from>
    <xdr:ext cx="778572" cy="752475"/>
    <xdr:pic>
      <xdr:nvPicPr>
        <xdr:cNvPr id="206" name="205 Imagen" hidden="1">
          <a:extLst>
            <a:ext uri="{FF2B5EF4-FFF2-40B4-BE49-F238E27FC236}">
              <a16:creationId xmlns:a16="http://schemas.microsoft.com/office/drawing/2014/main" xmlns="" id="{00000000-0008-0000-3100-0000CE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207" name="206 Imagen" hidden="1">
          <a:extLst>
            <a:ext uri="{FF2B5EF4-FFF2-40B4-BE49-F238E27FC236}">
              <a16:creationId xmlns:a16="http://schemas.microsoft.com/office/drawing/2014/main" xmlns="" id="{00000000-0008-0000-3100-0000CF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8</xdr:col>
      <xdr:colOff>0</xdr:colOff>
      <xdr:row>22</xdr:row>
      <xdr:rowOff>0</xdr:rowOff>
    </xdr:from>
    <xdr:ext cx="805905" cy="752475"/>
    <xdr:pic>
      <xdr:nvPicPr>
        <xdr:cNvPr id="208" name="207 Imagen" hidden="1">
          <a:extLst>
            <a:ext uri="{FF2B5EF4-FFF2-40B4-BE49-F238E27FC236}">
              <a16:creationId xmlns:a16="http://schemas.microsoft.com/office/drawing/2014/main" xmlns="" id="{00000000-0008-0000-3100-0000D0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209" name="208 Imagen" hidden="1">
          <a:extLst>
            <a:ext uri="{FF2B5EF4-FFF2-40B4-BE49-F238E27FC236}">
              <a16:creationId xmlns:a16="http://schemas.microsoft.com/office/drawing/2014/main" xmlns="" id="{00000000-0008-0000-3100-0000D1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5</xdr:col>
      <xdr:colOff>9525</xdr:colOff>
      <xdr:row>22</xdr:row>
      <xdr:rowOff>0</xdr:rowOff>
    </xdr:from>
    <xdr:ext cx="774277" cy="942975"/>
    <xdr:pic>
      <xdr:nvPicPr>
        <xdr:cNvPr id="210" name="209 Imagen" hidden="1">
          <a:extLst>
            <a:ext uri="{FF2B5EF4-FFF2-40B4-BE49-F238E27FC236}">
              <a16:creationId xmlns:a16="http://schemas.microsoft.com/office/drawing/2014/main" xmlns="" id="{00000000-0008-0000-3100-0000D2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211" name="210 Imagen" hidden="1">
          <a:extLst>
            <a:ext uri="{FF2B5EF4-FFF2-40B4-BE49-F238E27FC236}">
              <a16:creationId xmlns:a16="http://schemas.microsoft.com/office/drawing/2014/main" xmlns="" id="{00000000-0008-0000-3100-0000D3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212" name="211 Imagen" hidden="1">
          <a:extLst>
            <a:ext uri="{FF2B5EF4-FFF2-40B4-BE49-F238E27FC236}">
              <a16:creationId xmlns:a16="http://schemas.microsoft.com/office/drawing/2014/main" xmlns="" id="{00000000-0008-0000-3100-0000D4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13" name="212 Imagen" hidden="1">
          <a:extLst>
            <a:ext uri="{FF2B5EF4-FFF2-40B4-BE49-F238E27FC236}">
              <a16:creationId xmlns:a16="http://schemas.microsoft.com/office/drawing/2014/main" xmlns="" id="{00000000-0008-0000-3100-0000D5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238125</xdr:colOff>
      <xdr:row>22</xdr:row>
      <xdr:rowOff>0</xdr:rowOff>
    </xdr:from>
    <xdr:ext cx="805905" cy="752475"/>
    <xdr:pic>
      <xdr:nvPicPr>
        <xdr:cNvPr id="214" name="213 Imagen" hidden="1">
          <a:extLst>
            <a:ext uri="{FF2B5EF4-FFF2-40B4-BE49-F238E27FC236}">
              <a16:creationId xmlns:a16="http://schemas.microsoft.com/office/drawing/2014/main" xmlns="" id="{00000000-0008-0000-3100-0000D6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8572" cy="752475"/>
    <xdr:pic>
      <xdr:nvPicPr>
        <xdr:cNvPr id="215" name="214 Imagen" hidden="1">
          <a:extLst>
            <a:ext uri="{FF2B5EF4-FFF2-40B4-BE49-F238E27FC236}">
              <a16:creationId xmlns:a16="http://schemas.microsoft.com/office/drawing/2014/main" xmlns="" id="{00000000-0008-0000-3100-0000D7000000}"/>
            </a:ext>
          </a:extLst>
        </xdr:cNvPr>
        <xdr:cNvPicPr>
          <a:picLocks noChangeAspect="1"/>
        </xdr:cNvPicPr>
      </xdr:nvPicPr>
      <xdr:blipFill>
        <a:blip xmlns:r="http://schemas.openxmlformats.org/officeDocument/2006/relationships" r:embed="rId4" cstate="print"/>
        <a:stretch>
          <a:fillRect/>
        </a:stretch>
      </xdr:blipFill>
      <xdr:spPr>
        <a:xfrm>
          <a:off x="5829300" y="1819275"/>
          <a:ext cx="778572" cy="752475"/>
        </a:xfrm>
        <a:prstGeom prst="rect">
          <a:avLst/>
        </a:prstGeom>
      </xdr:spPr>
    </xdr:pic>
    <xdr:clientData/>
  </xdr:oneCellAnchor>
  <xdr:oneCellAnchor>
    <xdr:from>
      <xdr:col>8</xdr:col>
      <xdr:colOff>0</xdr:colOff>
      <xdr:row>22</xdr:row>
      <xdr:rowOff>0</xdr:rowOff>
    </xdr:from>
    <xdr:ext cx="774277" cy="942975"/>
    <xdr:pic>
      <xdr:nvPicPr>
        <xdr:cNvPr id="216" name="215 Imagen" hidden="1">
          <a:extLst>
            <a:ext uri="{FF2B5EF4-FFF2-40B4-BE49-F238E27FC236}">
              <a16:creationId xmlns:a16="http://schemas.microsoft.com/office/drawing/2014/main" xmlns="" id="{00000000-0008-0000-3100-0000D8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17" name="216 Imagen" hidden="1">
          <a:extLst>
            <a:ext uri="{FF2B5EF4-FFF2-40B4-BE49-F238E27FC236}">
              <a16:creationId xmlns:a16="http://schemas.microsoft.com/office/drawing/2014/main" xmlns="" id="{00000000-0008-0000-3100-0000D9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805905" cy="752475"/>
    <xdr:pic>
      <xdr:nvPicPr>
        <xdr:cNvPr id="218" name="217 Imagen" hidden="1">
          <a:extLst>
            <a:ext uri="{FF2B5EF4-FFF2-40B4-BE49-F238E27FC236}">
              <a16:creationId xmlns:a16="http://schemas.microsoft.com/office/drawing/2014/main" xmlns="" id="{00000000-0008-0000-3100-0000DA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9525</xdr:colOff>
      <xdr:row>22</xdr:row>
      <xdr:rowOff>0</xdr:rowOff>
    </xdr:from>
    <xdr:ext cx="774277" cy="942975"/>
    <xdr:pic>
      <xdr:nvPicPr>
        <xdr:cNvPr id="219" name="218 Imagen" hidden="1">
          <a:extLst>
            <a:ext uri="{FF2B5EF4-FFF2-40B4-BE49-F238E27FC236}">
              <a16:creationId xmlns:a16="http://schemas.microsoft.com/office/drawing/2014/main" xmlns="" id="{00000000-0008-0000-3100-0000DB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220" name="219 Imagen" hidden="1">
          <a:extLst>
            <a:ext uri="{FF2B5EF4-FFF2-40B4-BE49-F238E27FC236}">
              <a16:creationId xmlns:a16="http://schemas.microsoft.com/office/drawing/2014/main" xmlns="" id="{00000000-0008-0000-3100-0000DC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221" name="220 Imagen" hidden="1">
          <a:extLst>
            <a:ext uri="{FF2B5EF4-FFF2-40B4-BE49-F238E27FC236}">
              <a16:creationId xmlns:a16="http://schemas.microsoft.com/office/drawing/2014/main" xmlns="" id="{00000000-0008-0000-3100-0000DD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22" name="221 Imagen" hidden="1">
          <a:extLst>
            <a:ext uri="{FF2B5EF4-FFF2-40B4-BE49-F238E27FC236}">
              <a16:creationId xmlns:a16="http://schemas.microsoft.com/office/drawing/2014/main" xmlns="" id="{00000000-0008-0000-3100-0000DE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779826" cy="923924"/>
    <xdr:pic>
      <xdr:nvPicPr>
        <xdr:cNvPr id="223" name="222 Imagen" hidden="1">
          <a:extLst>
            <a:ext uri="{FF2B5EF4-FFF2-40B4-BE49-F238E27FC236}">
              <a16:creationId xmlns:a16="http://schemas.microsoft.com/office/drawing/2014/main" xmlns="" id="{00000000-0008-0000-3100-0000DF000000}"/>
            </a:ext>
          </a:extLst>
        </xdr:cNvPr>
        <xdr:cNvPicPr>
          <a:picLocks noChangeAspect="1"/>
        </xdr:cNvPicPr>
      </xdr:nvPicPr>
      <xdr:blipFill>
        <a:blip xmlns:r="http://schemas.openxmlformats.org/officeDocument/2006/relationships" r:embed="rId3" cstate="print"/>
        <a:stretch>
          <a:fillRect/>
        </a:stretch>
      </xdr:blipFill>
      <xdr:spPr>
        <a:xfrm>
          <a:off x="5829300" y="1819275"/>
          <a:ext cx="779826" cy="923924"/>
        </a:xfrm>
        <a:prstGeom prst="rect">
          <a:avLst/>
        </a:prstGeom>
      </xdr:spPr>
    </xdr:pic>
    <xdr:clientData/>
  </xdr:oneCellAnchor>
  <xdr:oneCellAnchor>
    <xdr:from>
      <xdr:col>8</xdr:col>
      <xdr:colOff>0</xdr:colOff>
      <xdr:row>22</xdr:row>
      <xdr:rowOff>0</xdr:rowOff>
    </xdr:from>
    <xdr:ext cx="805905" cy="752475"/>
    <xdr:pic>
      <xdr:nvPicPr>
        <xdr:cNvPr id="224" name="223 Imagen" hidden="1">
          <a:extLst>
            <a:ext uri="{FF2B5EF4-FFF2-40B4-BE49-F238E27FC236}">
              <a16:creationId xmlns:a16="http://schemas.microsoft.com/office/drawing/2014/main" xmlns="" id="{00000000-0008-0000-3100-0000E0000000}"/>
            </a:ext>
          </a:extLst>
        </xdr:cNvPr>
        <xdr:cNvPicPr>
          <a:picLocks noChangeAspect="1"/>
        </xdr:cNvPicPr>
      </xdr:nvPicPr>
      <xdr:blipFill>
        <a:blip xmlns:r="http://schemas.openxmlformats.org/officeDocument/2006/relationships" r:embed="rId6" cstate="print"/>
        <a:stretch>
          <a:fillRect/>
        </a:stretch>
      </xdr:blipFill>
      <xdr:spPr>
        <a:xfrm>
          <a:off x="5419725" y="1819275"/>
          <a:ext cx="805905" cy="752475"/>
        </a:xfrm>
        <a:prstGeom prst="rect">
          <a:avLst/>
        </a:prstGeom>
      </xdr:spPr>
    </xdr:pic>
    <xdr:clientData/>
  </xdr:oneCellAnchor>
  <xdr:oneCellAnchor>
    <xdr:from>
      <xdr:col>8</xdr:col>
      <xdr:colOff>0</xdr:colOff>
      <xdr:row>22</xdr:row>
      <xdr:rowOff>0</xdr:rowOff>
    </xdr:from>
    <xdr:ext cx="767886" cy="666750"/>
    <xdr:pic>
      <xdr:nvPicPr>
        <xdr:cNvPr id="225" name="224 Imagen" hidden="1">
          <a:extLst>
            <a:ext uri="{FF2B5EF4-FFF2-40B4-BE49-F238E27FC236}">
              <a16:creationId xmlns:a16="http://schemas.microsoft.com/office/drawing/2014/main" xmlns="" id="{00000000-0008-0000-3100-0000E1000000}"/>
            </a:ext>
          </a:extLst>
        </xdr:cNvPr>
        <xdr:cNvPicPr>
          <a:picLocks noChangeAspect="1"/>
        </xdr:cNvPicPr>
      </xdr:nvPicPr>
      <xdr:blipFill>
        <a:blip xmlns:r="http://schemas.openxmlformats.org/officeDocument/2006/relationships" r:embed="rId7" cstate="print"/>
        <a:stretch>
          <a:fillRect/>
        </a:stretch>
      </xdr:blipFill>
      <xdr:spPr>
        <a:xfrm>
          <a:off x="5181600" y="1819275"/>
          <a:ext cx="767886" cy="666750"/>
        </a:xfrm>
        <a:prstGeom prst="rect">
          <a:avLst/>
        </a:prstGeom>
      </xdr:spPr>
    </xdr:pic>
    <xdr:clientData/>
  </xdr:oneCellAnchor>
  <xdr:oneCellAnchor>
    <xdr:from>
      <xdr:col>5</xdr:col>
      <xdr:colOff>76200</xdr:colOff>
      <xdr:row>22</xdr:row>
      <xdr:rowOff>0</xdr:rowOff>
    </xdr:from>
    <xdr:ext cx="778572" cy="752475"/>
    <xdr:pic>
      <xdr:nvPicPr>
        <xdr:cNvPr id="226" name="225 Imagen" hidden="1">
          <a:extLst>
            <a:ext uri="{FF2B5EF4-FFF2-40B4-BE49-F238E27FC236}">
              <a16:creationId xmlns:a16="http://schemas.microsoft.com/office/drawing/2014/main" xmlns="" id="{00000000-0008-0000-3100-0000E2000000}"/>
            </a:ext>
          </a:extLst>
        </xdr:cNvPr>
        <xdr:cNvPicPr>
          <a:picLocks noChangeAspect="1"/>
        </xdr:cNvPicPr>
      </xdr:nvPicPr>
      <xdr:blipFill>
        <a:blip xmlns:r="http://schemas.openxmlformats.org/officeDocument/2006/relationships" r:embed="rId4" cstate="print"/>
        <a:stretch>
          <a:fillRect/>
        </a:stretch>
      </xdr:blipFill>
      <xdr:spPr>
        <a:xfrm>
          <a:off x="3314700" y="1819275"/>
          <a:ext cx="778572" cy="752475"/>
        </a:xfrm>
        <a:prstGeom prst="rect">
          <a:avLst/>
        </a:prstGeom>
      </xdr:spPr>
    </xdr:pic>
    <xdr:clientData/>
  </xdr:oneCellAnchor>
  <xdr:oneCellAnchor>
    <xdr:from>
      <xdr:col>6</xdr:col>
      <xdr:colOff>142876</xdr:colOff>
      <xdr:row>22</xdr:row>
      <xdr:rowOff>0</xdr:rowOff>
    </xdr:from>
    <xdr:ext cx="877302" cy="714375"/>
    <xdr:pic>
      <xdr:nvPicPr>
        <xdr:cNvPr id="227" name="226 Imagen" hidden="1">
          <a:extLst>
            <a:ext uri="{FF2B5EF4-FFF2-40B4-BE49-F238E27FC236}">
              <a16:creationId xmlns:a16="http://schemas.microsoft.com/office/drawing/2014/main" xmlns="" id="{00000000-0008-0000-3100-0000E3000000}"/>
            </a:ext>
          </a:extLst>
        </xdr:cNvPr>
        <xdr:cNvPicPr>
          <a:picLocks noChangeAspect="1"/>
        </xdr:cNvPicPr>
      </xdr:nvPicPr>
      <xdr:blipFill>
        <a:blip xmlns:r="http://schemas.openxmlformats.org/officeDocument/2006/relationships" r:embed="rId5" cstate="print"/>
        <a:stretch>
          <a:fillRect/>
        </a:stretch>
      </xdr:blipFill>
      <xdr:spPr>
        <a:xfrm>
          <a:off x="4029076" y="1819275"/>
          <a:ext cx="877302" cy="714375"/>
        </a:xfrm>
        <a:prstGeom prst="rect">
          <a:avLst/>
        </a:prstGeom>
      </xdr:spPr>
    </xdr:pic>
    <xdr:clientData/>
  </xdr:oneCellAnchor>
  <xdr:oneCellAnchor>
    <xdr:from>
      <xdr:col>5</xdr:col>
      <xdr:colOff>9525</xdr:colOff>
      <xdr:row>22</xdr:row>
      <xdr:rowOff>0</xdr:rowOff>
    </xdr:from>
    <xdr:ext cx="774277" cy="942975"/>
    <xdr:pic>
      <xdr:nvPicPr>
        <xdr:cNvPr id="228" name="227 Imagen" hidden="1">
          <a:extLst>
            <a:ext uri="{FF2B5EF4-FFF2-40B4-BE49-F238E27FC236}">
              <a16:creationId xmlns:a16="http://schemas.microsoft.com/office/drawing/2014/main" xmlns="" id="{00000000-0008-0000-3100-0000E4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229" name="228 Imagen" hidden="1">
          <a:extLst>
            <a:ext uri="{FF2B5EF4-FFF2-40B4-BE49-F238E27FC236}">
              <a16:creationId xmlns:a16="http://schemas.microsoft.com/office/drawing/2014/main" xmlns="" id="{00000000-0008-0000-3100-0000E5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230" name="229 Imagen" hidden="1">
          <a:extLst>
            <a:ext uri="{FF2B5EF4-FFF2-40B4-BE49-F238E27FC236}">
              <a16:creationId xmlns:a16="http://schemas.microsoft.com/office/drawing/2014/main" xmlns="" id="{00000000-0008-0000-3100-0000E6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31" name="230 Imagen" hidden="1">
          <a:extLst>
            <a:ext uri="{FF2B5EF4-FFF2-40B4-BE49-F238E27FC236}">
              <a16:creationId xmlns:a16="http://schemas.microsoft.com/office/drawing/2014/main" xmlns="" id="{00000000-0008-0000-3100-0000E7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238125</xdr:colOff>
      <xdr:row>22</xdr:row>
      <xdr:rowOff>0</xdr:rowOff>
    </xdr:from>
    <xdr:ext cx="805905" cy="752475"/>
    <xdr:pic>
      <xdr:nvPicPr>
        <xdr:cNvPr id="232" name="231 Imagen" hidden="1">
          <a:extLst>
            <a:ext uri="{FF2B5EF4-FFF2-40B4-BE49-F238E27FC236}">
              <a16:creationId xmlns:a16="http://schemas.microsoft.com/office/drawing/2014/main" xmlns="" id="{00000000-0008-0000-3100-0000E8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8572" cy="752475"/>
    <xdr:pic>
      <xdr:nvPicPr>
        <xdr:cNvPr id="233" name="232 Imagen" hidden="1">
          <a:extLst>
            <a:ext uri="{FF2B5EF4-FFF2-40B4-BE49-F238E27FC236}">
              <a16:creationId xmlns:a16="http://schemas.microsoft.com/office/drawing/2014/main" xmlns="" id="{00000000-0008-0000-3100-0000E9000000}"/>
            </a:ext>
          </a:extLst>
        </xdr:cNvPr>
        <xdr:cNvPicPr>
          <a:picLocks noChangeAspect="1"/>
        </xdr:cNvPicPr>
      </xdr:nvPicPr>
      <xdr:blipFill>
        <a:blip xmlns:r="http://schemas.openxmlformats.org/officeDocument/2006/relationships" r:embed="rId4" cstate="print"/>
        <a:stretch>
          <a:fillRect/>
        </a:stretch>
      </xdr:blipFill>
      <xdr:spPr>
        <a:xfrm>
          <a:off x="5829300" y="1819275"/>
          <a:ext cx="778572" cy="752475"/>
        </a:xfrm>
        <a:prstGeom prst="rect">
          <a:avLst/>
        </a:prstGeom>
      </xdr:spPr>
    </xdr:pic>
    <xdr:clientData/>
  </xdr:oneCellAnchor>
  <xdr:oneCellAnchor>
    <xdr:from>
      <xdr:col>8</xdr:col>
      <xdr:colOff>0</xdr:colOff>
      <xdr:row>22</xdr:row>
      <xdr:rowOff>0</xdr:rowOff>
    </xdr:from>
    <xdr:ext cx="774277" cy="942975"/>
    <xdr:pic>
      <xdr:nvPicPr>
        <xdr:cNvPr id="234" name="233 Imagen" hidden="1">
          <a:extLst>
            <a:ext uri="{FF2B5EF4-FFF2-40B4-BE49-F238E27FC236}">
              <a16:creationId xmlns:a16="http://schemas.microsoft.com/office/drawing/2014/main" xmlns="" id="{00000000-0008-0000-3100-0000EA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35" name="234 Imagen" hidden="1">
          <a:extLst>
            <a:ext uri="{FF2B5EF4-FFF2-40B4-BE49-F238E27FC236}">
              <a16:creationId xmlns:a16="http://schemas.microsoft.com/office/drawing/2014/main" xmlns="" id="{00000000-0008-0000-3100-0000EB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8</xdr:col>
      <xdr:colOff>0</xdr:colOff>
      <xdr:row>22</xdr:row>
      <xdr:rowOff>0</xdr:rowOff>
    </xdr:from>
    <xdr:ext cx="805905" cy="752475"/>
    <xdr:pic>
      <xdr:nvPicPr>
        <xdr:cNvPr id="236" name="235 Imagen" hidden="1">
          <a:extLst>
            <a:ext uri="{FF2B5EF4-FFF2-40B4-BE49-F238E27FC236}">
              <a16:creationId xmlns:a16="http://schemas.microsoft.com/office/drawing/2014/main" xmlns="" id="{00000000-0008-0000-3100-0000EC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oneCellAnchor>
    <xdr:from>
      <xdr:col>5</xdr:col>
      <xdr:colOff>9525</xdr:colOff>
      <xdr:row>22</xdr:row>
      <xdr:rowOff>0</xdr:rowOff>
    </xdr:from>
    <xdr:ext cx="774277" cy="942975"/>
    <xdr:pic>
      <xdr:nvPicPr>
        <xdr:cNvPr id="237" name="236 Imagen" hidden="1">
          <a:extLst>
            <a:ext uri="{FF2B5EF4-FFF2-40B4-BE49-F238E27FC236}">
              <a16:creationId xmlns:a16="http://schemas.microsoft.com/office/drawing/2014/main" xmlns="" id="{00000000-0008-0000-3100-0000ED000000}"/>
            </a:ext>
          </a:extLst>
        </xdr:cNvPr>
        <xdr:cNvPicPr>
          <a:picLocks noChangeAspect="1"/>
        </xdr:cNvPicPr>
      </xdr:nvPicPr>
      <xdr:blipFill>
        <a:blip xmlns:r="http://schemas.openxmlformats.org/officeDocument/2006/relationships" r:embed="rId2" cstate="print"/>
        <a:stretch>
          <a:fillRect/>
        </a:stretch>
      </xdr:blipFill>
      <xdr:spPr>
        <a:xfrm>
          <a:off x="3248025" y="1819275"/>
          <a:ext cx="774277" cy="942975"/>
        </a:xfrm>
        <a:prstGeom prst="rect">
          <a:avLst/>
        </a:prstGeom>
      </xdr:spPr>
    </xdr:pic>
    <xdr:clientData/>
  </xdr:oneCellAnchor>
  <xdr:oneCellAnchor>
    <xdr:from>
      <xdr:col>5</xdr:col>
      <xdr:colOff>238125</xdr:colOff>
      <xdr:row>22</xdr:row>
      <xdr:rowOff>0</xdr:rowOff>
    </xdr:from>
    <xdr:ext cx="805905" cy="752475"/>
    <xdr:pic>
      <xdr:nvPicPr>
        <xdr:cNvPr id="238" name="237 Imagen" hidden="1">
          <a:extLst>
            <a:ext uri="{FF2B5EF4-FFF2-40B4-BE49-F238E27FC236}">
              <a16:creationId xmlns:a16="http://schemas.microsoft.com/office/drawing/2014/main" xmlns="" id="{00000000-0008-0000-3100-0000EE000000}"/>
            </a:ext>
          </a:extLst>
        </xdr:cNvPr>
        <xdr:cNvPicPr>
          <a:picLocks noChangeAspect="1"/>
        </xdr:cNvPicPr>
      </xdr:nvPicPr>
      <xdr:blipFill>
        <a:blip xmlns:r="http://schemas.openxmlformats.org/officeDocument/2006/relationships" r:embed="rId6" cstate="print"/>
        <a:stretch>
          <a:fillRect/>
        </a:stretch>
      </xdr:blipFill>
      <xdr:spPr>
        <a:xfrm>
          <a:off x="3476625" y="1819275"/>
          <a:ext cx="805905" cy="752475"/>
        </a:xfrm>
        <a:prstGeom prst="rect">
          <a:avLst/>
        </a:prstGeom>
      </xdr:spPr>
    </xdr:pic>
    <xdr:clientData/>
  </xdr:oneCellAnchor>
  <xdr:oneCellAnchor>
    <xdr:from>
      <xdr:col>8</xdr:col>
      <xdr:colOff>0</xdr:colOff>
      <xdr:row>22</xdr:row>
      <xdr:rowOff>0</xdr:rowOff>
    </xdr:from>
    <xdr:ext cx="774277" cy="942975"/>
    <xdr:pic>
      <xdr:nvPicPr>
        <xdr:cNvPr id="239" name="238 Imagen" hidden="1">
          <a:extLst>
            <a:ext uri="{FF2B5EF4-FFF2-40B4-BE49-F238E27FC236}">
              <a16:creationId xmlns:a16="http://schemas.microsoft.com/office/drawing/2014/main" xmlns="" id="{00000000-0008-0000-3100-0000EF000000}"/>
            </a:ext>
          </a:extLst>
        </xdr:cNvPr>
        <xdr:cNvPicPr>
          <a:picLocks noChangeAspect="1"/>
        </xdr:cNvPicPr>
      </xdr:nvPicPr>
      <xdr:blipFill>
        <a:blip xmlns:r="http://schemas.openxmlformats.org/officeDocument/2006/relationships" r:embed="rId2" cstate="print"/>
        <a:stretch>
          <a:fillRect/>
        </a:stretch>
      </xdr:blipFill>
      <xdr:spPr>
        <a:xfrm>
          <a:off x="5829300" y="1819275"/>
          <a:ext cx="774277" cy="942975"/>
        </a:xfrm>
        <a:prstGeom prst="rect">
          <a:avLst/>
        </a:prstGeom>
      </xdr:spPr>
    </xdr:pic>
    <xdr:clientData/>
  </xdr:oneCellAnchor>
  <xdr:oneCellAnchor>
    <xdr:from>
      <xdr:col>8</xdr:col>
      <xdr:colOff>0</xdr:colOff>
      <xdr:row>22</xdr:row>
      <xdr:rowOff>0</xdr:rowOff>
    </xdr:from>
    <xdr:ext cx="805905" cy="752475"/>
    <xdr:pic>
      <xdr:nvPicPr>
        <xdr:cNvPr id="240" name="239 Imagen" hidden="1">
          <a:extLst>
            <a:ext uri="{FF2B5EF4-FFF2-40B4-BE49-F238E27FC236}">
              <a16:creationId xmlns:a16="http://schemas.microsoft.com/office/drawing/2014/main" xmlns="" id="{00000000-0008-0000-3100-0000F0000000}"/>
            </a:ext>
          </a:extLst>
        </xdr:cNvPr>
        <xdr:cNvPicPr>
          <a:picLocks noChangeAspect="1"/>
        </xdr:cNvPicPr>
      </xdr:nvPicPr>
      <xdr:blipFill>
        <a:blip xmlns:r="http://schemas.openxmlformats.org/officeDocument/2006/relationships" r:embed="rId6" cstate="print"/>
        <a:stretch>
          <a:fillRect/>
        </a:stretch>
      </xdr:blipFill>
      <xdr:spPr>
        <a:xfrm>
          <a:off x="5829300" y="1819275"/>
          <a:ext cx="805905" cy="752475"/>
        </a:xfrm>
        <a:prstGeom prst="rect">
          <a:avLst/>
        </a:prstGeom>
      </xdr:spPr>
    </xdr:pic>
    <xdr:clientData/>
  </xdr:oneCellAnchor>
  <xdr:twoCellAnchor editAs="oneCell">
    <xdr:from>
      <xdr:col>3</xdr:col>
      <xdr:colOff>177801</xdr:colOff>
      <xdr:row>33</xdr:row>
      <xdr:rowOff>95251</xdr:rowOff>
    </xdr:from>
    <xdr:to>
      <xdr:col>4</xdr:col>
      <xdr:colOff>92919</xdr:colOff>
      <xdr:row>39</xdr:row>
      <xdr:rowOff>19408</xdr:rowOff>
    </xdr:to>
    <xdr:pic>
      <xdr:nvPicPr>
        <xdr:cNvPr id="244" name="243 Imagen">
          <a:extLst>
            <a:ext uri="{FF2B5EF4-FFF2-40B4-BE49-F238E27FC236}">
              <a16:creationId xmlns:a16="http://schemas.microsoft.com/office/drawing/2014/main" xmlns="" id="{00000000-0008-0000-3100-0000F4000000}"/>
            </a:ext>
          </a:extLst>
        </xdr:cNvPr>
        <xdr:cNvPicPr>
          <a:picLocks noChangeAspect="1"/>
        </xdr:cNvPicPr>
      </xdr:nvPicPr>
      <xdr:blipFill>
        <a:blip xmlns:r="http://schemas.openxmlformats.org/officeDocument/2006/relationships" r:embed="rId8" cstate="print"/>
        <a:stretch>
          <a:fillRect/>
        </a:stretch>
      </xdr:blipFill>
      <xdr:spPr>
        <a:xfrm>
          <a:off x="2120901" y="7981951"/>
          <a:ext cx="702518" cy="1295757"/>
        </a:xfrm>
        <a:prstGeom prst="rect">
          <a:avLst/>
        </a:prstGeom>
      </xdr:spPr>
    </xdr:pic>
    <xdr:clientData/>
  </xdr:twoCellAnchor>
  <xdr:twoCellAnchor editAs="oneCell">
    <xdr:from>
      <xdr:col>5</xdr:col>
      <xdr:colOff>95250</xdr:colOff>
      <xdr:row>33</xdr:row>
      <xdr:rowOff>120650</xdr:rowOff>
    </xdr:from>
    <xdr:to>
      <xdr:col>6</xdr:col>
      <xdr:colOff>363592</xdr:colOff>
      <xdr:row>39</xdr:row>
      <xdr:rowOff>26833</xdr:rowOff>
    </xdr:to>
    <xdr:pic>
      <xdr:nvPicPr>
        <xdr:cNvPr id="245" name="244 Imagen">
          <a:extLst>
            <a:ext uri="{FF2B5EF4-FFF2-40B4-BE49-F238E27FC236}">
              <a16:creationId xmlns:a16="http://schemas.microsoft.com/office/drawing/2014/main" xmlns="" id="{00000000-0008-0000-3100-0000F5000000}"/>
            </a:ext>
          </a:extLst>
        </xdr:cNvPr>
        <xdr:cNvPicPr>
          <a:picLocks noChangeAspect="1"/>
        </xdr:cNvPicPr>
      </xdr:nvPicPr>
      <xdr:blipFill>
        <a:blip xmlns:r="http://schemas.openxmlformats.org/officeDocument/2006/relationships" r:embed="rId9" cstate="print"/>
        <a:stretch>
          <a:fillRect/>
        </a:stretch>
      </xdr:blipFill>
      <xdr:spPr>
        <a:xfrm>
          <a:off x="3333750" y="8007350"/>
          <a:ext cx="1055742" cy="1277783"/>
        </a:xfrm>
        <a:prstGeom prst="rect">
          <a:avLst/>
        </a:prstGeom>
      </xdr:spPr>
    </xdr:pic>
    <xdr:clientData/>
  </xdr:twoCellAnchor>
  <xdr:twoCellAnchor editAs="oneCell">
    <xdr:from>
      <xdr:col>7</xdr:col>
      <xdr:colOff>171450</xdr:colOff>
      <xdr:row>33</xdr:row>
      <xdr:rowOff>101600</xdr:rowOff>
    </xdr:from>
    <xdr:to>
      <xdr:col>8</xdr:col>
      <xdr:colOff>180046</xdr:colOff>
      <xdr:row>39</xdr:row>
      <xdr:rowOff>166982</xdr:rowOff>
    </xdr:to>
    <xdr:pic>
      <xdr:nvPicPr>
        <xdr:cNvPr id="246" name="245 Imagen">
          <a:extLst>
            <a:ext uri="{FF2B5EF4-FFF2-40B4-BE49-F238E27FC236}">
              <a16:creationId xmlns:a16="http://schemas.microsoft.com/office/drawing/2014/main" xmlns="" id="{00000000-0008-0000-3100-0000F6000000}"/>
            </a:ext>
          </a:extLst>
        </xdr:cNvPr>
        <xdr:cNvPicPr>
          <a:picLocks noChangeAspect="1"/>
        </xdr:cNvPicPr>
      </xdr:nvPicPr>
      <xdr:blipFill>
        <a:blip xmlns:r="http://schemas.openxmlformats.org/officeDocument/2006/relationships" r:embed="rId10" cstate="print"/>
        <a:stretch>
          <a:fillRect/>
        </a:stretch>
      </xdr:blipFill>
      <xdr:spPr>
        <a:xfrm>
          <a:off x="4705350" y="7988300"/>
          <a:ext cx="795996" cy="1436982"/>
        </a:xfrm>
        <a:prstGeom prst="rect">
          <a:avLst/>
        </a:prstGeom>
      </xdr:spPr>
    </xdr:pic>
    <xdr:clientData/>
  </xdr:twoCellAnchor>
  <xdr:twoCellAnchor editAs="oneCell">
    <xdr:from>
      <xdr:col>9</xdr:col>
      <xdr:colOff>136692</xdr:colOff>
      <xdr:row>33</xdr:row>
      <xdr:rowOff>95333</xdr:rowOff>
    </xdr:from>
    <xdr:to>
      <xdr:col>10</xdr:col>
      <xdr:colOff>354761</xdr:colOff>
      <xdr:row>40</xdr:row>
      <xdr:rowOff>133209</xdr:rowOff>
    </xdr:to>
    <xdr:pic>
      <xdr:nvPicPr>
        <xdr:cNvPr id="247" name="246 Imagen">
          <a:extLst>
            <a:ext uri="{FF2B5EF4-FFF2-40B4-BE49-F238E27FC236}">
              <a16:creationId xmlns:a16="http://schemas.microsoft.com/office/drawing/2014/main" xmlns="" id="{00000000-0008-0000-3100-0000F7000000}"/>
            </a:ext>
          </a:extLst>
        </xdr:cNvPr>
        <xdr:cNvPicPr>
          <a:picLocks noChangeAspect="1"/>
        </xdr:cNvPicPr>
      </xdr:nvPicPr>
      <xdr:blipFill>
        <a:blip xmlns:r="http://schemas.openxmlformats.org/officeDocument/2006/relationships" r:embed="rId11" cstate="print"/>
        <a:stretch>
          <a:fillRect/>
        </a:stretch>
      </xdr:blipFill>
      <xdr:spPr>
        <a:xfrm>
          <a:off x="13090692" y="5010233"/>
          <a:ext cx="1005469" cy="1638076"/>
        </a:xfrm>
        <a:prstGeom prst="rect">
          <a:avLst/>
        </a:prstGeom>
      </xdr:spPr>
    </xdr:pic>
    <xdr:clientData/>
  </xdr:twoCellAnchor>
  <xdr:twoCellAnchor editAs="oneCell">
    <xdr:from>
      <xdr:col>3</xdr:col>
      <xdr:colOff>393701</xdr:colOff>
      <xdr:row>3</xdr:row>
      <xdr:rowOff>32398</xdr:rowOff>
    </xdr:from>
    <xdr:to>
      <xdr:col>4</xdr:col>
      <xdr:colOff>457200</xdr:colOff>
      <xdr:row>7</xdr:row>
      <xdr:rowOff>203329</xdr:rowOff>
    </xdr:to>
    <xdr:pic>
      <xdr:nvPicPr>
        <xdr:cNvPr id="253" name="252 Imagen">
          <a:extLst>
            <a:ext uri="{FF2B5EF4-FFF2-40B4-BE49-F238E27FC236}">
              <a16:creationId xmlns:a16="http://schemas.microsoft.com/office/drawing/2014/main" xmlns="" id="{00000000-0008-0000-3100-0000FD000000}"/>
            </a:ext>
          </a:extLst>
        </xdr:cNvPr>
        <xdr:cNvPicPr>
          <a:picLocks noChangeAspect="1"/>
        </xdr:cNvPicPr>
      </xdr:nvPicPr>
      <xdr:blipFill>
        <a:blip xmlns:r="http://schemas.openxmlformats.org/officeDocument/2006/relationships" r:embed="rId12" cstate="print"/>
        <a:stretch>
          <a:fillRect/>
        </a:stretch>
      </xdr:blipFill>
      <xdr:spPr>
        <a:xfrm>
          <a:off x="2755901" y="1505598"/>
          <a:ext cx="850899" cy="1085331"/>
        </a:xfrm>
        <a:prstGeom prst="rect">
          <a:avLst/>
        </a:prstGeom>
      </xdr:spPr>
    </xdr:pic>
    <xdr:clientData/>
  </xdr:twoCellAnchor>
  <xdr:twoCellAnchor editAs="oneCell">
    <xdr:from>
      <xdr:col>5</xdr:col>
      <xdr:colOff>215900</xdr:colOff>
      <xdr:row>3</xdr:row>
      <xdr:rowOff>25400</xdr:rowOff>
    </xdr:from>
    <xdr:to>
      <xdr:col>6</xdr:col>
      <xdr:colOff>584200</xdr:colOff>
      <xdr:row>7</xdr:row>
      <xdr:rowOff>206775</xdr:rowOff>
    </xdr:to>
    <xdr:pic>
      <xdr:nvPicPr>
        <xdr:cNvPr id="254" name="253 Imagen">
          <a:extLst>
            <a:ext uri="{FF2B5EF4-FFF2-40B4-BE49-F238E27FC236}">
              <a16:creationId xmlns:a16="http://schemas.microsoft.com/office/drawing/2014/main" xmlns="" id="{00000000-0008-0000-3100-0000FE000000}"/>
            </a:ext>
          </a:extLst>
        </xdr:cNvPr>
        <xdr:cNvPicPr>
          <a:picLocks noChangeAspect="1"/>
        </xdr:cNvPicPr>
      </xdr:nvPicPr>
      <xdr:blipFill>
        <a:blip xmlns:r="http://schemas.openxmlformats.org/officeDocument/2006/relationships" r:embed="rId13" cstate="print"/>
        <a:stretch>
          <a:fillRect/>
        </a:stretch>
      </xdr:blipFill>
      <xdr:spPr>
        <a:xfrm>
          <a:off x="4152900" y="1498600"/>
          <a:ext cx="1155700" cy="1095775"/>
        </a:xfrm>
        <a:prstGeom prst="rect">
          <a:avLst/>
        </a:prstGeom>
      </xdr:spPr>
    </xdr:pic>
    <xdr:clientData/>
  </xdr:twoCellAnchor>
  <xdr:twoCellAnchor editAs="oneCell">
    <xdr:from>
      <xdr:col>7</xdr:col>
      <xdr:colOff>152400</xdr:colOff>
      <xdr:row>3</xdr:row>
      <xdr:rowOff>50800</xdr:rowOff>
    </xdr:from>
    <xdr:to>
      <xdr:col>8</xdr:col>
      <xdr:colOff>612614</xdr:colOff>
      <xdr:row>7</xdr:row>
      <xdr:rowOff>189941</xdr:rowOff>
    </xdr:to>
    <xdr:pic>
      <xdr:nvPicPr>
        <xdr:cNvPr id="255" name="254 Imagen">
          <a:extLst>
            <a:ext uri="{FF2B5EF4-FFF2-40B4-BE49-F238E27FC236}">
              <a16:creationId xmlns:a16="http://schemas.microsoft.com/office/drawing/2014/main" xmlns="" id="{00000000-0008-0000-3100-0000FF000000}"/>
            </a:ext>
          </a:extLst>
        </xdr:cNvPr>
        <xdr:cNvPicPr>
          <a:picLocks noChangeAspect="1"/>
        </xdr:cNvPicPr>
      </xdr:nvPicPr>
      <xdr:blipFill>
        <a:blip xmlns:r="http://schemas.openxmlformats.org/officeDocument/2006/relationships" r:embed="rId14" cstate="print"/>
        <a:stretch>
          <a:fillRect/>
        </a:stretch>
      </xdr:blipFill>
      <xdr:spPr>
        <a:xfrm>
          <a:off x="5664200" y="1524000"/>
          <a:ext cx="1247614" cy="1053541"/>
        </a:xfrm>
        <a:prstGeom prst="rect">
          <a:avLst/>
        </a:prstGeom>
      </xdr:spPr>
    </xdr:pic>
    <xdr:clientData/>
  </xdr:twoCellAnchor>
  <xdr:twoCellAnchor editAs="oneCell">
    <xdr:from>
      <xdr:col>9</xdr:col>
      <xdr:colOff>127000</xdr:colOff>
      <xdr:row>3</xdr:row>
      <xdr:rowOff>38100</xdr:rowOff>
    </xdr:from>
    <xdr:to>
      <xdr:col>10</xdr:col>
      <xdr:colOff>634838</xdr:colOff>
      <xdr:row>7</xdr:row>
      <xdr:rowOff>209414</xdr:rowOff>
    </xdr:to>
    <xdr:pic>
      <xdr:nvPicPr>
        <xdr:cNvPr id="108" name="107 Imagen">
          <a:extLst>
            <a:ext uri="{FF2B5EF4-FFF2-40B4-BE49-F238E27FC236}">
              <a16:creationId xmlns:a16="http://schemas.microsoft.com/office/drawing/2014/main" xmlns="" id="{00000000-0008-0000-3100-00006C000000}"/>
            </a:ext>
          </a:extLst>
        </xdr:cNvPr>
        <xdr:cNvPicPr>
          <a:picLocks noChangeAspect="1"/>
        </xdr:cNvPicPr>
      </xdr:nvPicPr>
      <xdr:blipFill>
        <a:blip xmlns:r="http://schemas.openxmlformats.org/officeDocument/2006/relationships" r:embed="rId15" cstate="print"/>
        <a:stretch>
          <a:fillRect/>
        </a:stretch>
      </xdr:blipFill>
      <xdr:spPr>
        <a:xfrm>
          <a:off x="7213600" y="1511300"/>
          <a:ext cx="1295238" cy="1085714"/>
        </a:xfrm>
        <a:prstGeom prst="rect">
          <a:avLst/>
        </a:prstGeom>
      </xdr:spPr>
    </xdr:pic>
    <xdr:clientData/>
  </xdr:twoCellAnchor>
  <xdr:twoCellAnchor editAs="oneCell">
    <xdr:from>
      <xdr:col>11</xdr:col>
      <xdr:colOff>355600</xdr:colOff>
      <xdr:row>3</xdr:row>
      <xdr:rowOff>165100</xdr:rowOff>
    </xdr:from>
    <xdr:to>
      <xdr:col>12</xdr:col>
      <xdr:colOff>577724</xdr:colOff>
      <xdr:row>6</xdr:row>
      <xdr:rowOff>203110</xdr:rowOff>
    </xdr:to>
    <xdr:pic>
      <xdr:nvPicPr>
        <xdr:cNvPr id="109" name="108 Imagen">
          <a:extLst>
            <a:ext uri="{FF2B5EF4-FFF2-40B4-BE49-F238E27FC236}">
              <a16:creationId xmlns:a16="http://schemas.microsoft.com/office/drawing/2014/main" xmlns="" id="{00000000-0008-0000-3100-00006D000000}"/>
            </a:ext>
          </a:extLst>
        </xdr:cNvPr>
        <xdr:cNvPicPr>
          <a:picLocks noChangeAspect="1"/>
        </xdr:cNvPicPr>
      </xdr:nvPicPr>
      <xdr:blipFill>
        <a:blip xmlns:r="http://schemas.openxmlformats.org/officeDocument/2006/relationships" r:embed="rId16" cstate="print"/>
        <a:stretch>
          <a:fillRect/>
        </a:stretch>
      </xdr:blipFill>
      <xdr:spPr>
        <a:xfrm>
          <a:off x="9017000" y="1638300"/>
          <a:ext cx="1009524" cy="723810"/>
        </a:xfrm>
        <a:prstGeom prst="rect">
          <a:avLst/>
        </a:prstGeom>
      </xdr:spPr>
    </xdr:pic>
    <xdr:clientData/>
  </xdr:twoCellAnchor>
  <xdr:twoCellAnchor editAs="oneCell">
    <xdr:from>
      <xdr:col>13</xdr:col>
      <xdr:colOff>101600</xdr:colOff>
      <xdr:row>3</xdr:row>
      <xdr:rowOff>127000</xdr:rowOff>
    </xdr:from>
    <xdr:to>
      <xdr:col>14</xdr:col>
      <xdr:colOff>638010</xdr:colOff>
      <xdr:row>7</xdr:row>
      <xdr:rowOff>22124</xdr:rowOff>
    </xdr:to>
    <xdr:pic>
      <xdr:nvPicPr>
        <xdr:cNvPr id="110" name="109 Imagen">
          <a:extLst>
            <a:ext uri="{FF2B5EF4-FFF2-40B4-BE49-F238E27FC236}">
              <a16:creationId xmlns:a16="http://schemas.microsoft.com/office/drawing/2014/main" xmlns="" id="{00000000-0008-0000-3100-00006E000000}"/>
            </a:ext>
          </a:extLst>
        </xdr:cNvPr>
        <xdr:cNvPicPr>
          <a:picLocks noChangeAspect="1"/>
        </xdr:cNvPicPr>
      </xdr:nvPicPr>
      <xdr:blipFill>
        <a:blip xmlns:r="http://schemas.openxmlformats.org/officeDocument/2006/relationships" r:embed="rId17" cstate="print"/>
        <a:stretch>
          <a:fillRect/>
        </a:stretch>
      </xdr:blipFill>
      <xdr:spPr>
        <a:xfrm>
          <a:off x="10337800" y="1600200"/>
          <a:ext cx="1323810" cy="809524"/>
        </a:xfrm>
        <a:prstGeom prst="rect">
          <a:avLst/>
        </a:prstGeom>
      </xdr:spPr>
    </xdr:pic>
    <xdr:clientData/>
  </xdr:twoCellAnchor>
  <xdr:twoCellAnchor editAs="oneCell">
    <xdr:from>
      <xdr:col>15</xdr:col>
      <xdr:colOff>266700</xdr:colOff>
      <xdr:row>3</xdr:row>
      <xdr:rowOff>177800</xdr:rowOff>
    </xdr:from>
    <xdr:to>
      <xdr:col>16</xdr:col>
      <xdr:colOff>498348</xdr:colOff>
      <xdr:row>7</xdr:row>
      <xdr:rowOff>15781</xdr:rowOff>
    </xdr:to>
    <xdr:pic>
      <xdr:nvPicPr>
        <xdr:cNvPr id="111" name="110 Imagen">
          <a:extLst>
            <a:ext uri="{FF2B5EF4-FFF2-40B4-BE49-F238E27FC236}">
              <a16:creationId xmlns:a16="http://schemas.microsoft.com/office/drawing/2014/main" xmlns="" id="{00000000-0008-0000-3100-00006F000000}"/>
            </a:ext>
          </a:extLst>
        </xdr:cNvPr>
        <xdr:cNvPicPr>
          <a:picLocks noChangeAspect="1"/>
        </xdr:cNvPicPr>
      </xdr:nvPicPr>
      <xdr:blipFill>
        <a:blip xmlns:r="http://schemas.openxmlformats.org/officeDocument/2006/relationships" r:embed="rId18" cstate="print"/>
        <a:stretch>
          <a:fillRect/>
        </a:stretch>
      </xdr:blipFill>
      <xdr:spPr>
        <a:xfrm>
          <a:off x="12077700" y="1651000"/>
          <a:ext cx="1019048" cy="752381"/>
        </a:xfrm>
        <a:prstGeom prst="rect">
          <a:avLst/>
        </a:prstGeom>
      </xdr:spPr>
    </xdr:pic>
    <xdr:clientData/>
  </xdr:twoCellAnchor>
  <xdr:twoCellAnchor editAs="oneCell">
    <xdr:from>
      <xdr:col>3</xdr:col>
      <xdr:colOff>241300</xdr:colOff>
      <xdr:row>12</xdr:row>
      <xdr:rowOff>38100</xdr:rowOff>
    </xdr:from>
    <xdr:to>
      <xdr:col>4</xdr:col>
      <xdr:colOff>682472</xdr:colOff>
      <xdr:row>17</xdr:row>
      <xdr:rowOff>209386</xdr:rowOff>
    </xdr:to>
    <xdr:pic>
      <xdr:nvPicPr>
        <xdr:cNvPr id="112" name="111 Imagen">
          <a:extLst>
            <a:ext uri="{FF2B5EF4-FFF2-40B4-BE49-F238E27FC236}">
              <a16:creationId xmlns:a16="http://schemas.microsoft.com/office/drawing/2014/main" xmlns="" id="{00000000-0008-0000-3100-000070000000}"/>
            </a:ext>
          </a:extLst>
        </xdr:cNvPr>
        <xdr:cNvPicPr>
          <a:picLocks noChangeAspect="1"/>
        </xdr:cNvPicPr>
      </xdr:nvPicPr>
      <xdr:blipFill>
        <a:blip xmlns:r="http://schemas.openxmlformats.org/officeDocument/2006/relationships" r:embed="rId19" cstate="print"/>
        <a:stretch>
          <a:fillRect/>
        </a:stretch>
      </xdr:blipFill>
      <xdr:spPr>
        <a:xfrm>
          <a:off x="2603500" y="3568700"/>
          <a:ext cx="1228572" cy="1314286"/>
        </a:xfrm>
        <a:prstGeom prst="rect">
          <a:avLst/>
        </a:prstGeom>
      </xdr:spPr>
    </xdr:pic>
    <xdr:clientData/>
  </xdr:twoCellAnchor>
  <xdr:twoCellAnchor editAs="oneCell">
    <xdr:from>
      <xdr:col>5</xdr:col>
      <xdr:colOff>63501</xdr:colOff>
      <xdr:row>12</xdr:row>
      <xdr:rowOff>88900</xdr:rowOff>
    </xdr:from>
    <xdr:to>
      <xdr:col>6</xdr:col>
      <xdr:colOff>741235</xdr:colOff>
      <xdr:row>17</xdr:row>
      <xdr:rowOff>171285</xdr:rowOff>
    </xdr:to>
    <xdr:pic>
      <xdr:nvPicPr>
        <xdr:cNvPr id="113" name="112 Imagen">
          <a:extLst>
            <a:ext uri="{FF2B5EF4-FFF2-40B4-BE49-F238E27FC236}">
              <a16:creationId xmlns:a16="http://schemas.microsoft.com/office/drawing/2014/main" xmlns="" id="{00000000-0008-0000-3100-000071000000}"/>
            </a:ext>
          </a:extLst>
        </xdr:cNvPr>
        <xdr:cNvPicPr>
          <a:picLocks noChangeAspect="1"/>
        </xdr:cNvPicPr>
      </xdr:nvPicPr>
      <xdr:blipFill>
        <a:blip xmlns:r="http://schemas.openxmlformats.org/officeDocument/2006/relationships" r:embed="rId20" cstate="print"/>
        <a:stretch>
          <a:fillRect/>
        </a:stretch>
      </xdr:blipFill>
      <xdr:spPr>
        <a:xfrm>
          <a:off x="4000501" y="3619500"/>
          <a:ext cx="1465134" cy="1225385"/>
        </a:xfrm>
        <a:prstGeom prst="rect">
          <a:avLst/>
        </a:prstGeom>
      </xdr:spPr>
    </xdr:pic>
    <xdr:clientData/>
  </xdr:twoCellAnchor>
  <xdr:twoCellAnchor editAs="oneCell">
    <xdr:from>
      <xdr:col>7</xdr:col>
      <xdr:colOff>254000</xdr:colOff>
      <xdr:row>12</xdr:row>
      <xdr:rowOff>50800</xdr:rowOff>
    </xdr:from>
    <xdr:to>
      <xdr:col>8</xdr:col>
      <xdr:colOff>676124</xdr:colOff>
      <xdr:row>17</xdr:row>
      <xdr:rowOff>88752</xdr:rowOff>
    </xdr:to>
    <xdr:pic>
      <xdr:nvPicPr>
        <xdr:cNvPr id="114" name="113 Imagen">
          <a:extLst>
            <a:ext uri="{FF2B5EF4-FFF2-40B4-BE49-F238E27FC236}">
              <a16:creationId xmlns:a16="http://schemas.microsoft.com/office/drawing/2014/main" xmlns="" id="{00000000-0008-0000-3100-000072000000}"/>
            </a:ext>
          </a:extLst>
        </xdr:cNvPr>
        <xdr:cNvPicPr>
          <a:picLocks noChangeAspect="1"/>
        </xdr:cNvPicPr>
      </xdr:nvPicPr>
      <xdr:blipFill>
        <a:blip xmlns:r="http://schemas.openxmlformats.org/officeDocument/2006/relationships" r:embed="rId21" cstate="print"/>
        <a:stretch>
          <a:fillRect/>
        </a:stretch>
      </xdr:blipFill>
      <xdr:spPr>
        <a:xfrm>
          <a:off x="5765800" y="3581400"/>
          <a:ext cx="1209524" cy="1180952"/>
        </a:xfrm>
        <a:prstGeom prst="rect">
          <a:avLst/>
        </a:prstGeom>
      </xdr:spPr>
    </xdr:pic>
    <xdr:clientData/>
  </xdr:twoCellAnchor>
  <xdr:twoCellAnchor editAs="oneCell">
    <xdr:from>
      <xdr:col>9</xdr:col>
      <xdr:colOff>495300</xdr:colOff>
      <xdr:row>12</xdr:row>
      <xdr:rowOff>25400</xdr:rowOff>
    </xdr:from>
    <xdr:to>
      <xdr:col>10</xdr:col>
      <xdr:colOff>479329</xdr:colOff>
      <xdr:row>17</xdr:row>
      <xdr:rowOff>215733</xdr:rowOff>
    </xdr:to>
    <xdr:pic>
      <xdr:nvPicPr>
        <xdr:cNvPr id="115" name="114 Imagen">
          <a:extLst>
            <a:ext uri="{FF2B5EF4-FFF2-40B4-BE49-F238E27FC236}">
              <a16:creationId xmlns:a16="http://schemas.microsoft.com/office/drawing/2014/main" xmlns="" id="{00000000-0008-0000-3100-000073000000}"/>
            </a:ext>
          </a:extLst>
        </xdr:cNvPr>
        <xdr:cNvPicPr>
          <a:picLocks noChangeAspect="1"/>
        </xdr:cNvPicPr>
      </xdr:nvPicPr>
      <xdr:blipFill>
        <a:blip xmlns:r="http://schemas.openxmlformats.org/officeDocument/2006/relationships" r:embed="rId22" cstate="print"/>
        <a:stretch>
          <a:fillRect/>
        </a:stretch>
      </xdr:blipFill>
      <xdr:spPr>
        <a:xfrm>
          <a:off x="7581900" y="3556000"/>
          <a:ext cx="771429" cy="1333333"/>
        </a:xfrm>
        <a:prstGeom prst="rect">
          <a:avLst/>
        </a:prstGeom>
      </xdr:spPr>
    </xdr:pic>
    <xdr:clientData/>
  </xdr:twoCellAnchor>
  <xdr:twoCellAnchor editAs="oneCell">
    <xdr:from>
      <xdr:col>11</xdr:col>
      <xdr:colOff>469900</xdr:colOff>
      <xdr:row>12</xdr:row>
      <xdr:rowOff>38100</xdr:rowOff>
    </xdr:from>
    <xdr:to>
      <xdr:col>12</xdr:col>
      <xdr:colOff>539643</xdr:colOff>
      <xdr:row>17</xdr:row>
      <xdr:rowOff>171291</xdr:rowOff>
    </xdr:to>
    <xdr:pic>
      <xdr:nvPicPr>
        <xdr:cNvPr id="116" name="115 Imagen">
          <a:extLst>
            <a:ext uri="{FF2B5EF4-FFF2-40B4-BE49-F238E27FC236}">
              <a16:creationId xmlns:a16="http://schemas.microsoft.com/office/drawing/2014/main" xmlns="" id="{00000000-0008-0000-3100-000074000000}"/>
            </a:ext>
          </a:extLst>
        </xdr:cNvPr>
        <xdr:cNvPicPr>
          <a:picLocks noChangeAspect="1"/>
        </xdr:cNvPicPr>
      </xdr:nvPicPr>
      <xdr:blipFill>
        <a:blip xmlns:r="http://schemas.openxmlformats.org/officeDocument/2006/relationships" r:embed="rId23" cstate="print"/>
        <a:stretch>
          <a:fillRect/>
        </a:stretch>
      </xdr:blipFill>
      <xdr:spPr>
        <a:xfrm>
          <a:off x="9131300" y="3568700"/>
          <a:ext cx="857143" cy="1276191"/>
        </a:xfrm>
        <a:prstGeom prst="rect">
          <a:avLst/>
        </a:prstGeom>
      </xdr:spPr>
    </xdr:pic>
    <xdr:clientData/>
  </xdr:twoCellAnchor>
  <xdr:twoCellAnchor editAs="oneCell">
    <xdr:from>
      <xdr:col>13</xdr:col>
      <xdr:colOff>520700</xdr:colOff>
      <xdr:row>13</xdr:row>
      <xdr:rowOff>0</xdr:rowOff>
    </xdr:from>
    <xdr:to>
      <xdr:col>14</xdr:col>
      <xdr:colOff>399967</xdr:colOff>
      <xdr:row>16</xdr:row>
      <xdr:rowOff>199914</xdr:rowOff>
    </xdr:to>
    <xdr:pic>
      <xdr:nvPicPr>
        <xdr:cNvPr id="117" name="116 Imagen">
          <a:extLst>
            <a:ext uri="{FF2B5EF4-FFF2-40B4-BE49-F238E27FC236}">
              <a16:creationId xmlns:a16="http://schemas.microsoft.com/office/drawing/2014/main" xmlns="" id="{00000000-0008-0000-3100-000075000000}"/>
            </a:ext>
          </a:extLst>
        </xdr:cNvPr>
        <xdr:cNvPicPr>
          <a:picLocks noChangeAspect="1"/>
        </xdr:cNvPicPr>
      </xdr:nvPicPr>
      <xdr:blipFill>
        <a:blip xmlns:r="http://schemas.openxmlformats.org/officeDocument/2006/relationships" r:embed="rId24" cstate="print"/>
        <a:stretch>
          <a:fillRect/>
        </a:stretch>
      </xdr:blipFill>
      <xdr:spPr>
        <a:xfrm>
          <a:off x="10756900" y="3759200"/>
          <a:ext cx="666667" cy="885714"/>
        </a:xfrm>
        <a:prstGeom prst="rect">
          <a:avLst/>
        </a:prstGeom>
      </xdr:spPr>
    </xdr:pic>
    <xdr:clientData/>
  </xdr:twoCellAnchor>
  <xdr:twoCellAnchor editAs="oneCell">
    <xdr:from>
      <xdr:col>15</xdr:col>
      <xdr:colOff>406400</xdr:colOff>
      <xdr:row>12</xdr:row>
      <xdr:rowOff>203200</xdr:rowOff>
    </xdr:from>
    <xdr:to>
      <xdr:col>16</xdr:col>
      <xdr:colOff>399952</xdr:colOff>
      <xdr:row>17</xdr:row>
      <xdr:rowOff>22105</xdr:rowOff>
    </xdr:to>
    <xdr:pic>
      <xdr:nvPicPr>
        <xdr:cNvPr id="118" name="117 Imagen">
          <a:extLst>
            <a:ext uri="{FF2B5EF4-FFF2-40B4-BE49-F238E27FC236}">
              <a16:creationId xmlns:a16="http://schemas.microsoft.com/office/drawing/2014/main" xmlns="" id="{00000000-0008-0000-3100-000076000000}"/>
            </a:ext>
          </a:extLst>
        </xdr:cNvPr>
        <xdr:cNvPicPr>
          <a:picLocks noChangeAspect="1"/>
        </xdr:cNvPicPr>
      </xdr:nvPicPr>
      <xdr:blipFill>
        <a:blip xmlns:r="http://schemas.openxmlformats.org/officeDocument/2006/relationships" r:embed="rId25" cstate="print"/>
        <a:stretch>
          <a:fillRect/>
        </a:stretch>
      </xdr:blipFill>
      <xdr:spPr>
        <a:xfrm>
          <a:off x="12217400" y="3733800"/>
          <a:ext cx="780952" cy="961905"/>
        </a:xfrm>
        <a:prstGeom prst="rect">
          <a:avLst/>
        </a:prstGeom>
      </xdr:spPr>
    </xdr:pic>
    <xdr:clientData/>
  </xdr:twoCellAnchor>
  <xdr:twoCellAnchor editAs="oneCell">
    <xdr:from>
      <xdr:col>13</xdr:col>
      <xdr:colOff>114300</xdr:colOff>
      <xdr:row>33</xdr:row>
      <xdr:rowOff>36744</xdr:rowOff>
    </xdr:from>
    <xdr:to>
      <xdr:col>14</xdr:col>
      <xdr:colOff>469348</xdr:colOff>
      <xdr:row>39</xdr:row>
      <xdr:rowOff>203641</xdr:rowOff>
    </xdr:to>
    <xdr:pic>
      <xdr:nvPicPr>
        <xdr:cNvPr id="128" name="127 Imagen">
          <a:extLst>
            <a:ext uri="{FF2B5EF4-FFF2-40B4-BE49-F238E27FC236}">
              <a16:creationId xmlns:a16="http://schemas.microsoft.com/office/drawing/2014/main" xmlns="" id="{00000000-0008-0000-3100-000080000000}"/>
            </a:ext>
          </a:extLst>
        </xdr:cNvPr>
        <xdr:cNvPicPr>
          <a:picLocks noChangeAspect="1"/>
        </xdr:cNvPicPr>
      </xdr:nvPicPr>
      <xdr:blipFill>
        <a:blip xmlns:r="http://schemas.openxmlformats.org/officeDocument/2006/relationships" r:embed="rId26" cstate="print"/>
        <a:stretch>
          <a:fillRect/>
        </a:stretch>
      </xdr:blipFill>
      <xdr:spPr>
        <a:xfrm>
          <a:off x="11925300" y="11898544"/>
          <a:ext cx="1142448" cy="1538497"/>
        </a:xfrm>
        <a:prstGeom prst="rect">
          <a:avLst/>
        </a:prstGeom>
      </xdr:spPr>
    </xdr:pic>
    <xdr:clientData/>
  </xdr:twoCellAnchor>
  <xdr:twoCellAnchor editAs="oneCell">
    <xdr:from>
      <xdr:col>16</xdr:col>
      <xdr:colOff>596731</xdr:colOff>
      <xdr:row>33</xdr:row>
      <xdr:rowOff>38948</xdr:rowOff>
    </xdr:from>
    <xdr:to>
      <xdr:col>17</xdr:col>
      <xdr:colOff>144449</xdr:colOff>
      <xdr:row>40</xdr:row>
      <xdr:rowOff>190500</xdr:rowOff>
    </xdr:to>
    <xdr:pic>
      <xdr:nvPicPr>
        <xdr:cNvPr id="256" name="255 Imagen">
          <a:extLst>
            <a:ext uri="{FF2B5EF4-FFF2-40B4-BE49-F238E27FC236}">
              <a16:creationId xmlns:a16="http://schemas.microsoft.com/office/drawing/2014/main" xmlns="" id="{00000000-0008-0000-3100-000000010000}"/>
            </a:ext>
          </a:extLst>
        </xdr:cNvPr>
        <xdr:cNvPicPr>
          <a:picLocks noChangeAspect="1"/>
        </xdr:cNvPicPr>
      </xdr:nvPicPr>
      <xdr:blipFill>
        <a:blip xmlns:r="http://schemas.openxmlformats.org/officeDocument/2006/relationships" r:embed="rId27" cstate="print"/>
        <a:stretch>
          <a:fillRect/>
        </a:stretch>
      </xdr:blipFill>
      <xdr:spPr>
        <a:xfrm>
          <a:off x="12407731" y="8370148"/>
          <a:ext cx="335118" cy="1751752"/>
        </a:xfrm>
        <a:prstGeom prst="rect">
          <a:avLst/>
        </a:prstGeom>
      </xdr:spPr>
    </xdr:pic>
    <xdr:clientData/>
  </xdr:twoCellAnchor>
  <xdr:twoCellAnchor editAs="oneCell">
    <xdr:from>
      <xdr:col>4</xdr:col>
      <xdr:colOff>399088</xdr:colOff>
      <xdr:row>22</xdr:row>
      <xdr:rowOff>12701</xdr:rowOff>
    </xdr:from>
    <xdr:to>
      <xdr:col>5</xdr:col>
      <xdr:colOff>203110</xdr:colOff>
      <xdr:row>29</xdr:row>
      <xdr:rowOff>1</xdr:rowOff>
    </xdr:to>
    <xdr:pic>
      <xdr:nvPicPr>
        <xdr:cNvPr id="257" name="256 Imagen">
          <a:extLst>
            <a:ext uri="{FF2B5EF4-FFF2-40B4-BE49-F238E27FC236}">
              <a16:creationId xmlns:a16="http://schemas.microsoft.com/office/drawing/2014/main" xmlns="" id="{00000000-0008-0000-3100-000001010000}"/>
            </a:ext>
          </a:extLst>
        </xdr:cNvPr>
        <xdr:cNvPicPr>
          <a:picLocks noChangeAspect="1"/>
        </xdr:cNvPicPr>
      </xdr:nvPicPr>
      <xdr:blipFill>
        <a:blip xmlns:r="http://schemas.openxmlformats.org/officeDocument/2006/relationships" r:embed="rId28" cstate="print"/>
        <a:stretch>
          <a:fillRect/>
        </a:stretch>
      </xdr:blipFill>
      <xdr:spPr>
        <a:xfrm>
          <a:off x="3548688" y="5829301"/>
          <a:ext cx="591422" cy="1587500"/>
        </a:xfrm>
        <a:prstGeom prst="rect">
          <a:avLst/>
        </a:prstGeom>
      </xdr:spPr>
    </xdr:pic>
    <xdr:clientData/>
  </xdr:twoCellAnchor>
  <xdr:twoCellAnchor editAs="oneCell">
    <xdr:from>
      <xdr:col>6</xdr:col>
      <xdr:colOff>172392</xdr:colOff>
      <xdr:row>23</xdr:row>
      <xdr:rowOff>63500</xdr:rowOff>
    </xdr:from>
    <xdr:to>
      <xdr:col>7</xdr:col>
      <xdr:colOff>552272</xdr:colOff>
      <xdr:row>28</xdr:row>
      <xdr:rowOff>64434</xdr:rowOff>
    </xdr:to>
    <xdr:pic>
      <xdr:nvPicPr>
        <xdr:cNvPr id="258" name="257 Imagen">
          <a:extLst>
            <a:ext uri="{FF2B5EF4-FFF2-40B4-BE49-F238E27FC236}">
              <a16:creationId xmlns:a16="http://schemas.microsoft.com/office/drawing/2014/main" xmlns="" id="{00000000-0008-0000-3100-000002010000}"/>
            </a:ext>
          </a:extLst>
        </xdr:cNvPr>
        <xdr:cNvPicPr>
          <a:picLocks noChangeAspect="1"/>
        </xdr:cNvPicPr>
      </xdr:nvPicPr>
      <xdr:blipFill>
        <a:blip xmlns:r="http://schemas.openxmlformats.org/officeDocument/2006/relationships" r:embed="rId29" cstate="print"/>
        <a:stretch>
          <a:fillRect/>
        </a:stretch>
      </xdr:blipFill>
      <xdr:spPr>
        <a:xfrm>
          <a:off x="4896792" y="6108700"/>
          <a:ext cx="1167280" cy="1143934"/>
        </a:xfrm>
        <a:prstGeom prst="rect">
          <a:avLst/>
        </a:prstGeom>
      </xdr:spPr>
    </xdr:pic>
    <xdr:clientData/>
  </xdr:twoCellAnchor>
  <xdr:twoCellAnchor editAs="oneCell">
    <xdr:from>
      <xdr:col>8</xdr:col>
      <xdr:colOff>464330</xdr:colOff>
      <xdr:row>22</xdr:row>
      <xdr:rowOff>63500</xdr:rowOff>
    </xdr:from>
    <xdr:to>
      <xdr:col>9</xdr:col>
      <xdr:colOff>276133</xdr:colOff>
      <xdr:row>28</xdr:row>
      <xdr:rowOff>108199</xdr:rowOff>
    </xdr:to>
    <xdr:pic>
      <xdr:nvPicPr>
        <xdr:cNvPr id="259" name="258 Imagen">
          <a:extLst>
            <a:ext uri="{FF2B5EF4-FFF2-40B4-BE49-F238E27FC236}">
              <a16:creationId xmlns:a16="http://schemas.microsoft.com/office/drawing/2014/main" xmlns="" id="{00000000-0008-0000-3100-000003010000}"/>
            </a:ext>
          </a:extLst>
        </xdr:cNvPr>
        <xdr:cNvPicPr>
          <a:picLocks noChangeAspect="1"/>
        </xdr:cNvPicPr>
      </xdr:nvPicPr>
      <xdr:blipFill>
        <a:blip xmlns:r="http://schemas.openxmlformats.org/officeDocument/2006/relationships" r:embed="rId30" cstate="print"/>
        <a:stretch>
          <a:fillRect/>
        </a:stretch>
      </xdr:blipFill>
      <xdr:spPr>
        <a:xfrm>
          <a:off x="6763530" y="5880100"/>
          <a:ext cx="599203" cy="1416299"/>
        </a:xfrm>
        <a:prstGeom prst="rect">
          <a:avLst/>
        </a:prstGeom>
      </xdr:spPr>
    </xdr:pic>
    <xdr:clientData/>
  </xdr:twoCellAnchor>
  <xdr:twoCellAnchor editAs="oneCell">
    <xdr:from>
      <xdr:col>10</xdr:col>
      <xdr:colOff>303159</xdr:colOff>
      <xdr:row>22</xdr:row>
      <xdr:rowOff>101600</xdr:rowOff>
    </xdr:from>
    <xdr:to>
      <xdr:col>11</xdr:col>
      <xdr:colOff>472929</xdr:colOff>
      <xdr:row>28</xdr:row>
      <xdr:rowOff>146299</xdr:rowOff>
    </xdr:to>
    <xdr:pic>
      <xdr:nvPicPr>
        <xdr:cNvPr id="260" name="259 Imagen">
          <a:extLst>
            <a:ext uri="{FF2B5EF4-FFF2-40B4-BE49-F238E27FC236}">
              <a16:creationId xmlns:a16="http://schemas.microsoft.com/office/drawing/2014/main" xmlns="" id="{00000000-0008-0000-3100-000004010000}"/>
            </a:ext>
          </a:extLst>
        </xdr:cNvPr>
        <xdr:cNvPicPr>
          <a:picLocks noChangeAspect="1"/>
        </xdr:cNvPicPr>
      </xdr:nvPicPr>
      <xdr:blipFill>
        <a:blip xmlns:r="http://schemas.openxmlformats.org/officeDocument/2006/relationships" r:embed="rId31" cstate="print"/>
        <a:stretch>
          <a:fillRect/>
        </a:stretch>
      </xdr:blipFill>
      <xdr:spPr>
        <a:xfrm>
          <a:off x="8177159" y="5918200"/>
          <a:ext cx="957170" cy="1416299"/>
        </a:xfrm>
        <a:prstGeom prst="rect">
          <a:avLst/>
        </a:prstGeom>
      </xdr:spPr>
    </xdr:pic>
    <xdr:clientData/>
  </xdr:twoCellAnchor>
  <xdr:twoCellAnchor editAs="oneCell">
    <xdr:from>
      <xdr:col>12</xdr:col>
      <xdr:colOff>238646</xdr:colOff>
      <xdr:row>23</xdr:row>
      <xdr:rowOff>25400</xdr:rowOff>
    </xdr:from>
    <xdr:to>
      <xdr:col>13</xdr:col>
      <xdr:colOff>517361</xdr:colOff>
      <xdr:row>27</xdr:row>
      <xdr:rowOff>169333</xdr:rowOff>
    </xdr:to>
    <xdr:pic>
      <xdr:nvPicPr>
        <xdr:cNvPr id="261" name="260 Imagen">
          <a:extLst>
            <a:ext uri="{FF2B5EF4-FFF2-40B4-BE49-F238E27FC236}">
              <a16:creationId xmlns:a16="http://schemas.microsoft.com/office/drawing/2014/main" xmlns="" id="{00000000-0008-0000-3100-000005010000}"/>
            </a:ext>
          </a:extLst>
        </xdr:cNvPr>
        <xdr:cNvPicPr>
          <a:picLocks noChangeAspect="1"/>
        </xdr:cNvPicPr>
      </xdr:nvPicPr>
      <xdr:blipFill>
        <a:blip xmlns:r="http://schemas.openxmlformats.org/officeDocument/2006/relationships" r:embed="rId32" cstate="print"/>
        <a:stretch>
          <a:fillRect/>
        </a:stretch>
      </xdr:blipFill>
      <xdr:spPr>
        <a:xfrm>
          <a:off x="9687446" y="6070600"/>
          <a:ext cx="1066115" cy="1058333"/>
        </a:xfrm>
        <a:prstGeom prst="rect">
          <a:avLst/>
        </a:prstGeom>
      </xdr:spPr>
    </xdr:pic>
    <xdr:clientData/>
  </xdr:twoCellAnchor>
  <xdr:twoCellAnchor editAs="oneCell">
    <xdr:from>
      <xdr:col>14</xdr:col>
      <xdr:colOff>358011</xdr:colOff>
      <xdr:row>22</xdr:row>
      <xdr:rowOff>38100</xdr:rowOff>
    </xdr:from>
    <xdr:to>
      <xdr:col>15</xdr:col>
      <xdr:colOff>91995</xdr:colOff>
      <xdr:row>28</xdr:row>
      <xdr:rowOff>168399</xdr:rowOff>
    </xdr:to>
    <xdr:pic>
      <xdr:nvPicPr>
        <xdr:cNvPr id="262" name="261 Imagen">
          <a:extLst>
            <a:ext uri="{FF2B5EF4-FFF2-40B4-BE49-F238E27FC236}">
              <a16:creationId xmlns:a16="http://schemas.microsoft.com/office/drawing/2014/main" xmlns="" id="{00000000-0008-0000-3100-000006010000}"/>
            </a:ext>
          </a:extLst>
        </xdr:cNvPr>
        <xdr:cNvPicPr>
          <a:picLocks noChangeAspect="1"/>
        </xdr:cNvPicPr>
      </xdr:nvPicPr>
      <xdr:blipFill>
        <a:blip xmlns:r="http://schemas.openxmlformats.org/officeDocument/2006/relationships" r:embed="rId33" cstate="print"/>
        <a:stretch>
          <a:fillRect/>
        </a:stretch>
      </xdr:blipFill>
      <xdr:spPr>
        <a:xfrm>
          <a:off x="11381611" y="5854700"/>
          <a:ext cx="521384" cy="1501899"/>
        </a:xfrm>
        <a:prstGeom prst="rect">
          <a:avLst/>
        </a:prstGeom>
      </xdr:spPr>
    </xdr:pic>
    <xdr:clientData/>
  </xdr:twoCellAnchor>
  <xdr:twoCellAnchor editAs="oneCell">
    <xdr:from>
      <xdr:col>0</xdr:col>
      <xdr:colOff>0</xdr:colOff>
      <xdr:row>0</xdr:row>
      <xdr:rowOff>0</xdr:rowOff>
    </xdr:from>
    <xdr:to>
      <xdr:col>4</xdr:col>
      <xdr:colOff>46567</xdr:colOff>
      <xdr:row>1</xdr:row>
      <xdr:rowOff>63843</xdr:rowOff>
    </xdr:to>
    <xdr:pic>
      <xdr:nvPicPr>
        <xdr:cNvPr id="241" name="Imagen 240">
          <a:extLst>
            <a:ext uri="{FF2B5EF4-FFF2-40B4-BE49-F238E27FC236}">
              <a16:creationId xmlns:a16="http://schemas.microsoft.com/office/drawing/2014/main" xmlns="" id="{175759CB-7484-460C-BE96-3BDE9D1052E4}"/>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2</xdr:col>
      <xdr:colOff>768350</xdr:colOff>
      <xdr:row>0</xdr:row>
      <xdr:rowOff>101600</xdr:rowOff>
    </xdr:from>
    <xdr:to>
      <xdr:col>9</xdr:col>
      <xdr:colOff>715491</xdr:colOff>
      <xdr:row>24</xdr:row>
      <xdr:rowOff>45087</xdr:rowOff>
    </xdr:to>
    <xdr:pic>
      <xdr:nvPicPr>
        <xdr:cNvPr id="4" name="Imagen 3">
          <a:extLst>
            <a:ext uri="{FF2B5EF4-FFF2-40B4-BE49-F238E27FC236}">
              <a16:creationId xmlns:a16="http://schemas.microsoft.com/office/drawing/2014/main" xmlns="" id="{5D542638-1B9B-4558-A955-22BA9ABCFA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68550" y="101600"/>
          <a:ext cx="5547841" cy="44138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643466</xdr:colOff>
      <xdr:row>24</xdr:row>
      <xdr:rowOff>122340</xdr:rowOff>
    </xdr:from>
    <xdr:to>
      <xdr:col>15</xdr:col>
      <xdr:colOff>558799</xdr:colOff>
      <xdr:row>36</xdr:row>
      <xdr:rowOff>177801</xdr:rowOff>
    </xdr:to>
    <xdr:pic>
      <xdr:nvPicPr>
        <xdr:cNvPr id="6" name="5 Imagen">
          <a:extLst>
            <a:ext uri="{FF2B5EF4-FFF2-40B4-BE49-F238E27FC236}">
              <a16:creationId xmlns:a16="http://schemas.microsoft.com/office/drawing/2014/main" xmlns="" id="{00000000-0008-0000-0500-000006000000}"/>
            </a:ext>
          </a:extLst>
        </xdr:cNvPr>
        <xdr:cNvPicPr>
          <a:picLocks noChangeAspect="1"/>
        </xdr:cNvPicPr>
      </xdr:nvPicPr>
      <xdr:blipFill>
        <a:blip xmlns:r="http://schemas.openxmlformats.org/officeDocument/2006/relationships" r:embed="rId1" cstate="print"/>
        <a:stretch>
          <a:fillRect/>
        </a:stretch>
      </xdr:blipFill>
      <xdr:spPr>
        <a:xfrm>
          <a:off x="8525933" y="6836407"/>
          <a:ext cx="1972733" cy="2798661"/>
        </a:xfrm>
        <a:prstGeom prst="rect">
          <a:avLst/>
        </a:prstGeom>
      </xdr:spPr>
    </xdr:pic>
    <xdr:clientData/>
  </xdr:twoCellAnchor>
  <xdr:twoCellAnchor editAs="oneCell">
    <xdr:from>
      <xdr:col>17</xdr:col>
      <xdr:colOff>172963</xdr:colOff>
      <xdr:row>22</xdr:row>
      <xdr:rowOff>94343</xdr:rowOff>
    </xdr:from>
    <xdr:to>
      <xdr:col>20</xdr:col>
      <xdr:colOff>325087</xdr:colOff>
      <xdr:row>37</xdr:row>
      <xdr:rowOff>74867</xdr:rowOff>
    </xdr:to>
    <xdr:pic>
      <xdr:nvPicPr>
        <xdr:cNvPr id="3" name="Imagen 2">
          <a:extLst>
            <a:ext uri="{FF2B5EF4-FFF2-40B4-BE49-F238E27FC236}">
              <a16:creationId xmlns:a16="http://schemas.microsoft.com/office/drawing/2014/main" xmlns="" id="{82D52BAA-5FFE-41A5-BD7C-D6DCDE60FC7E}"/>
            </a:ext>
          </a:extLst>
        </xdr:cNvPr>
        <xdr:cNvPicPr>
          <a:picLocks noChangeAspect="1"/>
        </xdr:cNvPicPr>
      </xdr:nvPicPr>
      <xdr:blipFill>
        <a:blip xmlns:r="http://schemas.openxmlformats.org/officeDocument/2006/relationships" r:embed="rId2" cstate="print"/>
        <a:stretch>
          <a:fillRect/>
        </a:stretch>
      </xdr:blipFill>
      <xdr:spPr>
        <a:xfrm>
          <a:off x="11539463" y="6326414"/>
          <a:ext cx="2220410" cy="3382310"/>
        </a:xfrm>
        <a:prstGeom prst="rect">
          <a:avLst/>
        </a:prstGeom>
      </xdr:spPr>
    </xdr:pic>
    <xdr:clientData/>
  </xdr:twoCellAnchor>
  <xdr:twoCellAnchor editAs="oneCell">
    <xdr:from>
      <xdr:col>0</xdr:col>
      <xdr:colOff>0</xdr:colOff>
      <xdr:row>0</xdr:row>
      <xdr:rowOff>0</xdr:rowOff>
    </xdr:from>
    <xdr:to>
      <xdr:col>5</xdr:col>
      <xdr:colOff>1058</xdr:colOff>
      <xdr:row>0</xdr:row>
      <xdr:rowOff>1079843</xdr:rowOff>
    </xdr:to>
    <xdr:pic>
      <xdr:nvPicPr>
        <xdr:cNvPr id="10" name="Imagen 9">
          <a:extLst>
            <a:ext uri="{FF2B5EF4-FFF2-40B4-BE49-F238E27FC236}">
              <a16:creationId xmlns:a16="http://schemas.microsoft.com/office/drawing/2014/main" xmlns="" id="{244D1284-9A6A-494E-A289-27C32947B6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245533</xdr:colOff>
      <xdr:row>35</xdr:row>
      <xdr:rowOff>93133</xdr:rowOff>
    </xdr:from>
    <xdr:to>
      <xdr:col>6</xdr:col>
      <xdr:colOff>448733</xdr:colOff>
      <xdr:row>39</xdr:row>
      <xdr:rowOff>67733</xdr:rowOff>
    </xdr:to>
    <xdr:pic>
      <xdr:nvPicPr>
        <xdr:cNvPr id="8" name="Imagen 7">
          <a:extLst>
            <a:ext uri="{FF2B5EF4-FFF2-40B4-BE49-F238E27FC236}">
              <a16:creationId xmlns:a16="http://schemas.microsoft.com/office/drawing/2014/main" xmlns="" id="{BA4918D3-EE23-4356-A4B2-48065A407EA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3327400" y="9321800"/>
          <a:ext cx="889000" cy="889000"/>
        </a:xfrm>
        <a:prstGeom prst="rect">
          <a:avLst/>
        </a:prstGeom>
      </xdr:spPr>
    </xdr:pic>
    <xdr:clientData/>
  </xdr:twoCellAnchor>
  <xdr:twoCellAnchor editAs="oneCell">
    <xdr:from>
      <xdr:col>6</xdr:col>
      <xdr:colOff>575733</xdr:colOff>
      <xdr:row>35</xdr:row>
      <xdr:rowOff>116477</xdr:rowOff>
    </xdr:from>
    <xdr:to>
      <xdr:col>8</xdr:col>
      <xdr:colOff>84666</xdr:colOff>
      <xdr:row>39</xdr:row>
      <xdr:rowOff>78910</xdr:rowOff>
    </xdr:to>
    <xdr:pic>
      <xdr:nvPicPr>
        <xdr:cNvPr id="12" name="Imagen 11">
          <a:extLst>
            <a:ext uri="{FF2B5EF4-FFF2-40B4-BE49-F238E27FC236}">
              <a16:creationId xmlns:a16="http://schemas.microsoft.com/office/drawing/2014/main" xmlns="" id="{06B90DF3-A9D7-4C23-92CA-629EDF83FB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343400" y="9345144"/>
          <a:ext cx="880533" cy="876833"/>
        </a:xfrm>
        <a:prstGeom prst="rect">
          <a:avLst/>
        </a:prstGeom>
      </xdr:spPr>
    </xdr:pic>
    <xdr:clientData/>
  </xdr:twoCellAnchor>
  <xdr:twoCellAnchor editAs="oneCell">
    <xdr:from>
      <xdr:col>8</xdr:col>
      <xdr:colOff>220133</xdr:colOff>
      <xdr:row>35</xdr:row>
      <xdr:rowOff>104312</xdr:rowOff>
    </xdr:from>
    <xdr:to>
      <xdr:col>9</xdr:col>
      <xdr:colOff>423332</xdr:colOff>
      <xdr:row>39</xdr:row>
      <xdr:rowOff>78911</xdr:rowOff>
    </xdr:to>
    <xdr:pic>
      <xdr:nvPicPr>
        <xdr:cNvPr id="14" name="Imagen 13">
          <a:extLst>
            <a:ext uri="{FF2B5EF4-FFF2-40B4-BE49-F238E27FC236}">
              <a16:creationId xmlns:a16="http://schemas.microsoft.com/office/drawing/2014/main" xmlns="" id="{1DFC87E1-1A66-4C08-AFBB-4A0C44D9CB6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5359400" y="9332979"/>
          <a:ext cx="888999" cy="8889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203200</xdr:colOff>
      <xdr:row>21</xdr:row>
      <xdr:rowOff>113015</xdr:rowOff>
    </xdr:from>
    <xdr:to>
      <xdr:col>22</xdr:col>
      <xdr:colOff>50373</xdr:colOff>
      <xdr:row>31</xdr:row>
      <xdr:rowOff>165101</xdr:rowOff>
    </xdr:to>
    <xdr:pic>
      <xdr:nvPicPr>
        <xdr:cNvPr id="7" name="6 Imagen">
          <a:extLst>
            <a:ext uri="{FF2B5EF4-FFF2-40B4-BE49-F238E27FC236}">
              <a16:creationId xmlns:a16="http://schemas.microsoft.com/office/drawing/2014/main" xmlns="" id="{00000000-0008-0000-0600-000007000000}"/>
            </a:ext>
          </a:extLst>
        </xdr:cNvPr>
        <xdr:cNvPicPr>
          <a:picLocks noChangeAspect="1"/>
        </xdr:cNvPicPr>
      </xdr:nvPicPr>
      <xdr:blipFill>
        <a:blip xmlns:r="http://schemas.openxmlformats.org/officeDocument/2006/relationships" r:embed="rId1" cstate="print"/>
        <a:stretch>
          <a:fillRect/>
        </a:stretch>
      </xdr:blipFill>
      <xdr:spPr>
        <a:xfrm>
          <a:off x="11760200" y="6120115"/>
          <a:ext cx="2577673" cy="3519186"/>
        </a:xfrm>
        <a:prstGeom prst="rect">
          <a:avLst/>
        </a:prstGeom>
      </xdr:spPr>
    </xdr:pic>
    <xdr:clientData/>
  </xdr:twoCellAnchor>
  <xdr:twoCellAnchor editAs="oneCell">
    <xdr:from>
      <xdr:col>18</xdr:col>
      <xdr:colOff>66675</xdr:colOff>
      <xdr:row>0</xdr:row>
      <xdr:rowOff>1444440</xdr:rowOff>
    </xdr:from>
    <xdr:to>
      <xdr:col>22</xdr:col>
      <xdr:colOff>114671</xdr:colOff>
      <xdr:row>16</xdr:row>
      <xdr:rowOff>215900</xdr:rowOff>
    </xdr:to>
    <xdr:pic>
      <xdr:nvPicPr>
        <xdr:cNvPr id="5" name="4 Imagen">
          <a:extLst>
            <a:ext uri="{FF2B5EF4-FFF2-40B4-BE49-F238E27FC236}">
              <a16:creationId xmlns:a16="http://schemas.microsoft.com/office/drawing/2014/main" xmlns="" id="{00000000-0008-0000-0600-000005000000}"/>
            </a:ext>
          </a:extLst>
        </xdr:cNvPr>
        <xdr:cNvPicPr>
          <a:picLocks noChangeAspect="1"/>
        </xdr:cNvPicPr>
      </xdr:nvPicPr>
      <xdr:blipFill>
        <a:blip xmlns:r="http://schemas.openxmlformats.org/officeDocument/2006/relationships" r:embed="rId2" cstate="print"/>
        <a:stretch>
          <a:fillRect/>
        </a:stretch>
      </xdr:blipFill>
      <xdr:spPr>
        <a:xfrm>
          <a:off x="11623675" y="1444440"/>
          <a:ext cx="2778496" cy="3660960"/>
        </a:xfrm>
        <a:prstGeom prst="rect">
          <a:avLst/>
        </a:prstGeom>
      </xdr:spPr>
    </xdr:pic>
    <xdr:clientData/>
  </xdr:twoCellAnchor>
  <xdr:twoCellAnchor editAs="oneCell">
    <xdr:from>
      <xdr:col>5</xdr:col>
      <xdr:colOff>0</xdr:colOff>
      <xdr:row>11</xdr:row>
      <xdr:rowOff>76200</xdr:rowOff>
    </xdr:from>
    <xdr:to>
      <xdr:col>6</xdr:col>
      <xdr:colOff>127000</xdr:colOff>
      <xdr:row>14</xdr:row>
      <xdr:rowOff>203200</xdr:rowOff>
    </xdr:to>
    <xdr:pic>
      <xdr:nvPicPr>
        <xdr:cNvPr id="20" name="Imagen 19">
          <a:extLst>
            <a:ext uri="{FF2B5EF4-FFF2-40B4-BE49-F238E27FC236}">
              <a16:creationId xmlns:a16="http://schemas.microsoft.com/office/drawing/2014/main" xmlns="" id="{165767F4-60AC-4B36-9DE0-B3BC405F4C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081867" y="3826933"/>
          <a:ext cx="812800" cy="812800"/>
        </a:xfrm>
        <a:prstGeom prst="rect">
          <a:avLst/>
        </a:prstGeom>
      </xdr:spPr>
    </xdr:pic>
    <xdr:clientData/>
  </xdr:twoCellAnchor>
  <xdr:twoCellAnchor editAs="oneCell">
    <xdr:from>
      <xdr:col>7</xdr:col>
      <xdr:colOff>499534</xdr:colOff>
      <xdr:row>11</xdr:row>
      <xdr:rowOff>50658</xdr:rowOff>
    </xdr:from>
    <xdr:to>
      <xdr:col>9</xdr:col>
      <xdr:colOff>0</xdr:colOff>
      <xdr:row>14</xdr:row>
      <xdr:rowOff>207966</xdr:rowOff>
    </xdr:to>
    <xdr:pic>
      <xdr:nvPicPr>
        <xdr:cNvPr id="21" name="Imagen 20">
          <a:extLst>
            <a:ext uri="{FF2B5EF4-FFF2-40B4-BE49-F238E27FC236}">
              <a16:creationId xmlns:a16="http://schemas.microsoft.com/office/drawing/2014/main" xmlns="" id="{6B3C01DD-194A-41C7-8338-C9930C23C1B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4953001" y="3801391"/>
          <a:ext cx="846666" cy="843108"/>
        </a:xfrm>
        <a:prstGeom prst="rect">
          <a:avLst/>
        </a:prstGeom>
      </xdr:spPr>
    </xdr:pic>
    <xdr:clientData/>
  </xdr:twoCellAnchor>
  <xdr:twoCellAnchor editAs="oneCell">
    <xdr:from>
      <xdr:col>6</xdr:col>
      <xdr:colOff>245533</xdr:colOff>
      <xdr:row>11</xdr:row>
      <xdr:rowOff>69234</xdr:rowOff>
    </xdr:from>
    <xdr:to>
      <xdr:col>7</xdr:col>
      <xdr:colOff>397933</xdr:colOff>
      <xdr:row>14</xdr:row>
      <xdr:rowOff>221634</xdr:rowOff>
    </xdr:to>
    <xdr:pic>
      <xdr:nvPicPr>
        <xdr:cNvPr id="22" name="Imagen 21">
          <a:extLst>
            <a:ext uri="{FF2B5EF4-FFF2-40B4-BE49-F238E27FC236}">
              <a16:creationId xmlns:a16="http://schemas.microsoft.com/office/drawing/2014/main" xmlns="" id="{940667F9-76D0-4017-9397-E6B038FF1C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4013200" y="3819967"/>
          <a:ext cx="838200" cy="838200"/>
        </a:xfrm>
        <a:prstGeom prst="rect">
          <a:avLst/>
        </a:prstGeom>
      </xdr:spPr>
    </xdr:pic>
    <xdr:clientData/>
  </xdr:twoCellAnchor>
  <xdr:twoCellAnchor editAs="oneCell">
    <xdr:from>
      <xdr:col>9</xdr:col>
      <xdr:colOff>42334</xdr:colOff>
      <xdr:row>11</xdr:row>
      <xdr:rowOff>59266</xdr:rowOff>
    </xdr:from>
    <xdr:to>
      <xdr:col>10</xdr:col>
      <xdr:colOff>203199</xdr:colOff>
      <xdr:row>14</xdr:row>
      <xdr:rowOff>220131</xdr:rowOff>
    </xdr:to>
    <xdr:pic>
      <xdr:nvPicPr>
        <xdr:cNvPr id="23" name="Imagen 22">
          <a:extLst>
            <a:ext uri="{FF2B5EF4-FFF2-40B4-BE49-F238E27FC236}">
              <a16:creationId xmlns:a16="http://schemas.microsoft.com/office/drawing/2014/main" xmlns="" id="{F0AF0FC8-5905-44E1-BBD9-3E8AE0461C8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5867401" y="3809999"/>
          <a:ext cx="846665" cy="846665"/>
        </a:xfrm>
        <a:prstGeom prst="rect">
          <a:avLst/>
        </a:prstGeom>
      </xdr:spPr>
    </xdr:pic>
    <xdr:clientData/>
  </xdr:twoCellAnchor>
  <xdr:twoCellAnchor editAs="oneCell">
    <xdr:from>
      <xdr:col>5</xdr:col>
      <xdr:colOff>42334</xdr:colOff>
      <xdr:row>28</xdr:row>
      <xdr:rowOff>16934</xdr:rowOff>
    </xdr:from>
    <xdr:to>
      <xdr:col>6</xdr:col>
      <xdr:colOff>166983</xdr:colOff>
      <xdr:row>32</xdr:row>
      <xdr:rowOff>11177</xdr:rowOff>
    </xdr:to>
    <xdr:pic>
      <xdr:nvPicPr>
        <xdr:cNvPr id="4" name="Imagen 3">
          <a:extLst>
            <a:ext uri="{FF2B5EF4-FFF2-40B4-BE49-F238E27FC236}">
              <a16:creationId xmlns:a16="http://schemas.microsoft.com/office/drawing/2014/main" xmlns="" id="{B795C3B0-D556-4F55-92C7-9898AECFCDE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3124201" y="7941734"/>
          <a:ext cx="810449" cy="807043"/>
        </a:xfrm>
        <a:prstGeom prst="rect">
          <a:avLst/>
        </a:prstGeom>
      </xdr:spPr>
    </xdr:pic>
    <xdr:clientData/>
  </xdr:twoCellAnchor>
  <xdr:twoCellAnchor editAs="oneCell">
    <xdr:from>
      <xdr:col>6</xdr:col>
      <xdr:colOff>287867</xdr:colOff>
      <xdr:row>28</xdr:row>
      <xdr:rowOff>19645</xdr:rowOff>
    </xdr:from>
    <xdr:to>
      <xdr:col>7</xdr:col>
      <xdr:colOff>397933</xdr:colOff>
      <xdr:row>32</xdr:row>
      <xdr:rowOff>2711</xdr:rowOff>
    </xdr:to>
    <xdr:pic>
      <xdr:nvPicPr>
        <xdr:cNvPr id="6" name="Imagen 5">
          <a:extLst>
            <a:ext uri="{FF2B5EF4-FFF2-40B4-BE49-F238E27FC236}">
              <a16:creationId xmlns:a16="http://schemas.microsoft.com/office/drawing/2014/main" xmlns="" id="{7F62AA51-FD51-4BCB-AB70-E5EFDD6117B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a:off x="4055534" y="7944445"/>
          <a:ext cx="795866" cy="795866"/>
        </a:xfrm>
        <a:prstGeom prst="rect">
          <a:avLst/>
        </a:prstGeom>
      </xdr:spPr>
    </xdr:pic>
    <xdr:clientData/>
  </xdr:twoCellAnchor>
  <xdr:twoCellAnchor editAs="oneCell">
    <xdr:from>
      <xdr:col>7</xdr:col>
      <xdr:colOff>508001</xdr:colOff>
      <xdr:row>28</xdr:row>
      <xdr:rowOff>16577</xdr:rowOff>
    </xdr:from>
    <xdr:to>
      <xdr:col>8</xdr:col>
      <xdr:colOff>618067</xdr:colOff>
      <xdr:row>31</xdr:row>
      <xdr:rowOff>191032</xdr:rowOff>
    </xdr:to>
    <xdr:pic>
      <xdr:nvPicPr>
        <xdr:cNvPr id="15" name="Imagen 14">
          <a:extLst>
            <a:ext uri="{FF2B5EF4-FFF2-40B4-BE49-F238E27FC236}">
              <a16:creationId xmlns:a16="http://schemas.microsoft.com/office/drawing/2014/main" xmlns="" id="{8DA87BF4-005C-41B8-B54A-C076AD7FCD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4961468" y="7941377"/>
          <a:ext cx="795866" cy="792522"/>
        </a:xfrm>
        <a:prstGeom prst="rect">
          <a:avLst/>
        </a:prstGeom>
      </xdr:spPr>
    </xdr:pic>
    <xdr:clientData/>
  </xdr:twoCellAnchor>
  <xdr:twoCellAnchor editAs="oneCell">
    <xdr:from>
      <xdr:col>9</xdr:col>
      <xdr:colOff>25401</xdr:colOff>
      <xdr:row>28</xdr:row>
      <xdr:rowOff>36578</xdr:rowOff>
    </xdr:from>
    <xdr:to>
      <xdr:col>10</xdr:col>
      <xdr:colOff>118534</xdr:colOff>
      <xdr:row>32</xdr:row>
      <xdr:rowOff>2711</xdr:rowOff>
    </xdr:to>
    <xdr:pic>
      <xdr:nvPicPr>
        <xdr:cNvPr id="9" name="Imagen 8">
          <a:extLst>
            <a:ext uri="{FF2B5EF4-FFF2-40B4-BE49-F238E27FC236}">
              <a16:creationId xmlns:a16="http://schemas.microsoft.com/office/drawing/2014/main" xmlns="" id="{FD74C486-5F83-43CF-ADA2-11ECFB79596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5850468" y="7961378"/>
          <a:ext cx="778933" cy="778933"/>
        </a:xfrm>
        <a:prstGeom prst="rect">
          <a:avLst/>
        </a:prstGeom>
      </xdr:spPr>
    </xdr:pic>
    <xdr:clientData/>
  </xdr:twoCellAnchor>
  <xdr:twoCellAnchor editAs="oneCell">
    <xdr:from>
      <xdr:col>0</xdr:col>
      <xdr:colOff>0</xdr:colOff>
      <xdr:row>0</xdr:row>
      <xdr:rowOff>0</xdr:rowOff>
    </xdr:from>
    <xdr:to>
      <xdr:col>4</xdr:col>
      <xdr:colOff>656620</xdr:colOff>
      <xdr:row>0</xdr:row>
      <xdr:rowOff>1079843</xdr:rowOff>
    </xdr:to>
    <xdr:pic>
      <xdr:nvPicPr>
        <xdr:cNvPr id="24" name="Imagen 23">
          <a:extLst>
            <a:ext uri="{FF2B5EF4-FFF2-40B4-BE49-F238E27FC236}">
              <a16:creationId xmlns:a16="http://schemas.microsoft.com/office/drawing/2014/main" xmlns="" id="{8322A5EE-D221-4C87-BAAB-5921CB30E9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0" y="0"/>
          <a:ext cx="3081262" cy="107984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195742</xdr:colOff>
      <xdr:row>9</xdr:row>
      <xdr:rowOff>165704</xdr:rowOff>
    </xdr:from>
    <xdr:to>
      <xdr:col>18</xdr:col>
      <xdr:colOff>641621</xdr:colOff>
      <xdr:row>25</xdr:row>
      <xdr:rowOff>131126</xdr:rowOff>
    </xdr:to>
    <xdr:pic>
      <xdr:nvPicPr>
        <xdr:cNvPr id="3" name="2 Imagen">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1" cstate="print"/>
        <a:stretch>
          <a:fillRect/>
        </a:stretch>
      </xdr:blipFill>
      <xdr:spPr>
        <a:xfrm>
          <a:off x="9357885" y="3567490"/>
          <a:ext cx="2514165" cy="3561336"/>
        </a:xfrm>
        <a:prstGeom prst="rect">
          <a:avLst/>
        </a:prstGeom>
      </xdr:spPr>
    </xdr:pic>
    <xdr:clientData/>
  </xdr:twoCellAnchor>
  <xdr:twoCellAnchor editAs="oneCell">
    <xdr:from>
      <xdr:col>8</xdr:col>
      <xdr:colOff>27213</xdr:colOff>
      <xdr:row>23</xdr:row>
      <xdr:rowOff>42938</xdr:rowOff>
    </xdr:from>
    <xdr:to>
      <xdr:col>9</xdr:col>
      <xdr:colOff>353784</xdr:colOff>
      <xdr:row>27</xdr:row>
      <xdr:rowOff>6652</xdr:rowOff>
    </xdr:to>
    <xdr:pic>
      <xdr:nvPicPr>
        <xdr:cNvPr id="11" name="Imagen 10">
          <a:extLst>
            <a:ext uri="{FF2B5EF4-FFF2-40B4-BE49-F238E27FC236}">
              <a16:creationId xmlns:a16="http://schemas.microsoft.com/office/drawing/2014/main" xmlns="" id="{2ABB4D35-7952-4894-9F93-F828C988EC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5061856" y="7935081"/>
          <a:ext cx="870857" cy="870857"/>
        </a:xfrm>
        <a:prstGeom prst="rect">
          <a:avLst/>
        </a:prstGeom>
      </xdr:spPr>
    </xdr:pic>
    <xdr:clientData/>
  </xdr:twoCellAnchor>
  <xdr:twoCellAnchor editAs="oneCell">
    <xdr:from>
      <xdr:col>6</xdr:col>
      <xdr:colOff>235857</xdr:colOff>
      <xdr:row>23</xdr:row>
      <xdr:rowOff>45357</xdr:rowOff>
    </xdr:from>
    <xdr:to>
      <xdr:col>7</xdr:col>
      <xdr:colOff>426963</xdr:colOff>
      <xdr:row>27</xdr:row>
      <xdr:rowOff>18748</xdr:rowOff>
    </xdr:to>
    <xdr:pic>
      <xdr:nvPicPr>
        <xdr:cNvPr id="12" name="Imagen 11">
          <a:extLst>
            <a:ext uri="{FF2B5EF4-FFF2-40B4-BE49-F238E27FC236}">
              <a16:creationId xmlns:a16="http://schemas.microsoft.com/office/drawing/2014/main" xmlns="" id="{CC25FE5C-5D47-42EA-980F-F0017ED43D8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018643" y="7937500"/>
          <a:ext cx="880534" cy="880534"/>
        </a:xfrm>
        <a:prstGeom prst="rect">
          <a:avLst/>
        </a:prstGeom>
      </xdr:spPr>
    </xdr:pic>
    <xdr:clientData/>
  </xdr:twoCellAnchor>
  <xdr:twoCellAnchor editAs="oneCell">
    <xdr:from>
      <xdr:col>11</xdr:col>
      <xdr:colOff>498930</xdr:colOff>
      <xdr:row>23</xdr:row>
      <xdr:rowOff>39914</xdr:rowOff>
    </xdr:from>
    <xdr:to>
      <xdr:col>13</xdr:col>
      <xdr:colOff>149416</xdr:colOff>
      <xdr:row>27</xdr:row>
      <xdr:rowOff>18676</xdr:rowOff>
    </xdr:to>
    <xdr:pic>
      <xdr:nvPicPr>
        <xdr:cNvPr id="13" name="Imagen 12">
          <a:extLst>
            <a:ext uri="{FF2B5EF4-FFF2-40B4-BE49-F238E27FC236}">
              <a16:creationId xmlns:a16="http://schemas.microsoft.com/office/drawing/2014/main" xmlns="" id="{8ADBC035-85CB-451A-8CBA-252E884994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6201230" y="7990114"/>
          <a:ext cx="831586" cy="893162"/>
        </a:xfrm>
        <a:prstGeom prst="rect">
          <a:avLst/>
        </a:prstGeom>
      </xdr:spPr>
    </xdr:pic>
    <xdr:clientData/>
  </xdr:twoCellAnchor>
  <xdr:twoCellAnchor editAs="oneCell">
    <xdr:from>
      <xdr:col>9</xdr:col>
      <xdr:colOff>462644</xdr:colOff>
      <xdr:row>23</xdr:row>
      <xdr:rowOff>54428</xdr:rowOff>
    </xdr:from>
    <xdr:to>
      <xdr:col>11</xdr:col>
      <xdr:colOff>280006</xdr:colOff>
      <xdr:row>27</xdr:row>
      <xdr:rowOff>16932</xdr:rowOff>
    </xdr:to>
    <xdr:pic>
      <xdr:nvPicPr>
        <xdr:cNvPr id="14" name="Imagen 13">
          <a:extLst>
            <a:ext uri="{FF2B5EF4-FFF2-40B4-BE49-F238E27FC236}">
              <a16:creationId xmlns:a16="http://schemas.microsoft.com/office/drawing/2014/main" xmlns="" id="{ACC0EECD-C47C-4B55-B43D-CFB5AE57982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6041573" y="7946571"/>
          <a:ext cx="869647" cy="869647"/>
        </a:xfrm>
        <a:prstGeom prst="rect">
          <a:avLst/>
        </a:prstGeom>
      </xdr:spPr>
    </xdr:pic>
    <xdr:clientData/>
  </xdr:twoCellAnchor>
  <xdr:twoCellAnchor editAs="oneCell">
    <xdr:from>
      <xdr:col>0</xdr:col>
      <xdr:colOff>0</xdr:colOff>
      <xdr:row>0</xdr:row>
      <xdr:rowOff>0</xdr:rowOff>
    </xdr:from>
    <xdr:to>
      <xdr:col>4</xdr:col>
      <xdr:colOff>658283</xdr:colOff>
      <xdr:row>0</xdr:row>
      <xdr:rowOff>1079843</xdr:rowOff>
    </xdr:to>
    <xdr:pic>
      <xdr:nvPicPr>
        <xdr:cNvPr id="15" name="Imagen 14">
          <a:extLst>
            <a:ext uri="{FF2B5EF4-FFF2-40B4-BE49-F238E27FC236}">
              <a16:creationId xmlns:a16="http://schemas.microsoft.com/office/drawing/2014/main" xmlns="" id="{DD65241B-21D0-4DB0-A1BB-50AC4A8D0E2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a:off x="0" y="0"/>
          <a:ext cx="3081262" cy="10798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15</xdr:col>
      <xdr:colOff>191739</xdr:colOff>
      <xdr:row>16</xdr:row>
      <xdr:rowOff>230717</xdr:rowOff>
    </xdr:from>
    <xdr:to>
      <xdr:col>20</xdr:col>
      <xdr:colOff>72694</xdr:colOff>
      <xdr:row>32</xdr:row>
      <xdr:rowOff>141816</xdr:rowOff>
    </xdr:to>
    <xdr:pic>
      <xdr:nvPicPr>
        <xdr:cNvPr id="7" name="6 Imagen">
          <a:extLst>
            <a:ext uri="{FF2B5EF4-FFF2-40B4-BE49-F238E27FC236}">
              <a16:creationId xmlns:a16="http://schemas.microsoft.com/office/drawing/2014/main" xmlns="" id="{00000000-0008-0000-1700-000007000000}"/>
            </a:ext>
          </a:extLst>
        </xdr:cNvPr>
        <xdr:cNvPicPr>
          <a:picLocks noChangeAspect="1"/>
        </xdr:cNvPicPr>
      </xdr:nvPicPr>
      <xdr:blipFill>
        <a:blip xmlns:r="http://schemas.openxmlformats.org/officeDocument/2006/relationships" r:embed="rId1" cstate="print"/>
        <a:stretch>
          <a:fillRect/>
        </a:stretch>
      </xdr:blipFill>
      <xdr:spPr>
        <a:xfrm>
          <a:off x="10161239" y="5257800"/>
          <a:ext cx="3320538" cy="3636433"/>
        </a:xfrm>
        <a:prstGeom prst="rect">
          <a:avLst/>
        </a:prstGeom>
      </xdr:spPr>
    </xdr:pic>
    <xdr:clientData/>
  </xdr:twoCellAnchor>
  <xdr:oneCellAnchor>
    <xdr:from>
      <xdr:col>6</xdr:col>
      <xdr:colOff>181685</xdr:colOff>
      <xdr:row>19</xdr:row>
      <xdr:rowOff>121736</xdr:rowOff>
    </xdr:from>
    <xdr:ext cx="5076116" cy="1219436"/>
    <xdr:sp macro="" textlink="">
      <xdr:nvSpPr>
        <xdr:cNvPr id="5" name="4 Rectángulo">
          <a:extLst>
            <a:ext uri="{FF2B5EF4-FFF2-40B4-BE49-F238E27FC236}">
              <a16:creationId xmlns:a16="http://schemas.microsoft.com/office/drawing/2014/main" xmlns="" id="{00000000-0008-0000-1700-000005000000}"/>
            </a:ext>
          </a:extLst>
        </xdr:cNvPr>
        <xdr:cNvSpPr/>
      </xdr:nvSpPr>
      <xdr:spPr>
        <a:xfrm>
          <a:off x="3737685" y="5760536"/>
          <a:ext cx="5076116" cy="1219436"/>
        </a:xfrm>
        <a:prstGeom prst="rect">
          <a:avLst/>
        </a:prstGeom>
        <a:noFill/>
      </xdr:spPr>
      <xdr:txBody>
        <a:bodyPr wrap="square" lIns="91440" tIns="45720" rIns="91440" bIns="45720">
          <a:spAutoFit/>
        </a:bodyPr>
        <a:lstStyle/>
        <a:p>
          <a:pPr algn="ctr"/>
          <a:r>
            <a:rPr lang="es-ES" sz="36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rPr>
            <a:t>PATENTED MONITORING BUILT-IN</a:t>
          </a:r>
        </a:p>
      </xdr:txBody>
    </xdr:sp>
    <xdr:clientData/>
  </xdr:oneCellAnchor>
  <xdr:twoCellAnchor editAs="oneCell">
    <xdr:from>
      <xdr:col>0</xdr:col>
      <xdr:colOff>0</xdr:colOff>
      <xdr:row>0</xdr:row>
      <xdr:rowOff>0</xdr:rowOff>
    </xdr:from>
    <xdr:to>
      <xdr:col>4</xdr:col>
      <xdr:colOff>669471</xdr:colOff>
      <xdr:row>0</xdr:row>
      <xdr:rowOff>1079843</xdr:rowOff>
    </xdr:to>
    <xdr:pic>
      <xdr:nvPicPr>
        <xdr:cNvPr id="12" name="Imagen 11">
          <a:extLst>
            <a:ext uri="{FF2B5EF4-FFF2-40B4-BE49-F238E27FC236}">
              <a16:creationId xmlns:a16="http://schemas.microsoft.com/office/drawing/2014/main" xmlns="" id="{64E714E3-C445-4A84-8305-A27A65D90E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0"/>
          <a:ext cx="3073400" cy="1079843"/>
        </a:xfrm>
        <a:prstGeom prst="rect">
          <a:avLst/>
        </a:prstGeom>
      </xdr:spPr>
    </xdr:pic>
    <xdr:clientData/>
  </xdr:twoCellAnchor>
  <xdr:twoCellAnchor editAs="oneCell">
    <xdr:from>
      <xdr:col>5</xdr:col>
      <xdr:colOff>136070</xdr:colOff>
      <xdr:row>29</xdr:row>
      <xdr:rowOff>18142</xdr:rowOff>
    </xdr:from>
    <xdr:to>
      <xdr:col>6</xdr:col>
      <xdr:colOff>344714</xdr:colOff>
      <xdr:row>33</xdr:row>
      <xdr:rowOff>9072</xdr:rowOff>
    </xdr:to>
    <xdr:pic>
      <xdr:nvPicPr>
        <xdr:cNvPr id="3" name="Imagen 2">
          <a:extLst>
            <a:ext uri="{FF2B5EF4-FFF2-40B4-BE49-F238E27FC236}">
              <a16:creationId xmlns:a16="http://schemas.microsoft.com/office/drawing/2014/main" xmlns="" id="{F425ABA5-A46A-4703-A933-6727196A68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3229427" y="7901213"/>
          <a:ext cx="898073" cy="898073"/>
        </a:xfrm>
        <a:prstGeom prst="rect">
          <a:avLst/>
        </a:prstGeom>
      </xdr:spPr>
    </xdr:pic>
    <xdr:clientData/>
  </xdr:twoCellAnchor>
  <xdr:twoCellAnchor editAs="oneCell">
    <xdr:from>
      <xdr:col>6</xdr:col>
      <xdr:colOff>435428</xdr:colOff>
      <xdr:row>29</xdr:row>
      <xdr:rowOff>23879</xdr:rowOff>
    </xdr:from>
    <xdr:to>
      <xdr:col>7</xdr:col>
      <xdr:colOff>635000</xdr:colOff>
      <xdr:row>33</xdr:row>
      <xdr:rowOff>5736</xdr:rowOff>
    </xdr:to>
    <xdr:pic>
      <xdr:nvPicPr>
        <xdr:cNvPr id="13" name="Imagen 12">
          <a:extLst>
            <a:ext uri="{FF2B5EF4-FFF2-40B4-BE49-F238E27FC236}">
              <a16:creationId xmlns:a16="http://schemas.microsoft.com/office/drawing/2014/main" xmlns="" id="{95B516BD-B6A4-4227-BEC8-D2E2D3E2634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4218214" y="7906950"/>
          <a:ext cx="889000" cy="889000"/>
        </a:xfrm>
        <a:prstGeom prst="rect">
          <a:avLst/>
        </a:prstGeom>
      </xdr:spPr>
    </xdr:pic>
    <xdr:clientData/>
  </xdr:twoCellAnchor>
  <xdr:twoCellAnchor editAs="oneCell">
    <xdr:from>
      <xdr:col>8</xdr:col>
      <xdr:colOff>9071</xdr:colOff>
      <xdr:row>29</xdr:row>
      <xdr:rowOff>23878</xdr:rowOff>
    </xdr:from>
    <xdr:to>
      <xdr:col>9</xdr:col>
      <xdr:colOff>208642</xdr:colOff>
      <xdr:row>33</xdr:row>
      <xdr:rowOff>5734</xdr:rowOff>
    </xdr:to>
    <xdr:pic>
      <xdr:nvPicPr>
        <xdr:cNvPr id="15" name="Imagen 14">
          <a:extLst>
            <a:ext uri="{FF2B5EF4-FFF2-40B4-BE49-F238E27FC236}">
              <a16:creationId xmlns:a16="http://schemas.microsoft.com/office/drawing/2014/main" xmlns="" id="{BC8D8614-A185-454A-A387-3E943AE54C3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a:off x="5170714" y="7906949"/>
          <a:ext cx="888999" cy="888999"/>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mailto:dorcas@mail.ru"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O34"/>
  <sheetViews>
    <sheetView zoomScale="75" zoomScaleNormal="75" workbookViewId="0">
      <selection activeCell="A29" sqref="A29:O30"/>
    </sheetView>
  </sheetViews>
  <sheetFormatPr defaultColWidth="11.42578125" defaultRowHeight="15"/>
  <cols>
    <col min="1" max="15" width="9.85546875" style="198" customWidth="1"/>
    <col min="16" max="16384" width="11.42578125" style="198"/>
  </cols>
  <sheetData>
    <row r="1" spans="1:15" ht="18" customHeight="1">
      <c r="A1" s="743"/>
      <c r="B1" s="743"/>
      <c r="C1" s="743"/>
      <c r="D1" s="743"/>
      <c r="E1" s="743"/>
      <c r="F1" s="743"/>
      <c r="G1" s="743"/>
      <c r="H1" s="743"/>
      <c r="I1" s="743"/>
      <c r="J1" s="743"/>
      <c r="K1" s="743"/>
      <c r="L1" s="743"/>
      <c r="M1" s="743"/>
      <c r="N1" s="743"/>
      <c r="O1" s="743"/>
    </row>
    <row r="2" spans="1:15" ht="18" customHeight="1">
      <c r="A2" s="743"/>
      <c r="B2" s="743"/>
      <c r="C2" s="743"/>
      <c r="D2" s="743"/>
      <c r="E2" s="743"/>
      <c r="F2" s="743"/>
      <c r="G2" s="743"/>
      <c r="H2" s="743"/>
      <c r="I2" s="743"/>
      <c r="J2" s="743"/>
      <c r="K2" s="743"/>
      <c r="L2" s="743"/>
      <c r="M2" s="743"/>
      <c r="N2" s="743"/>
      <c r="O2" s="743"/>
    </row>
    <row r="3" spans="1:15" ht="18" customHeight="1">
      <c r="A3" s="743"/>
      <c r="B3" s="743"/>
      <c r="C3" s="743"/>
      <c r="D3" s="743"/>
      <c r="E3" s="743"/>
      <c r="F3" s="743"/>
      <c r="G3" s="743"/>
      <c r="H3" s="743"/>
      <c r="I3" s="743"/>
      <c r="J3" s="743"/>
      <c r="K3" s="743"/>
      <c r="L3" s="743"/>
      <c r="M3" s="743"/>
      <c r="N3" s="743"/>
      <c r="O3" s="743"/>
    </row>
    <row r="4" spans="1:15" ht="18" customHeight="1">
      <c r="A4" s="743"/>
      <c r="B4" s="743"/>
      <c r="C4" s="743"/>
      <c r="D4" s="743"/>
      <c r="E4" s="743"/>
      <c r="F4" s="743"/>
      <c r="G4" s="743"/>
      <c r="H4" s="743"/>
      <c r="I4" s="743"/>
      <c r="J4" s="743"/>
      <c r="K4" s="743"/>
      <c r="L4" s="743"/>
      <c r="M4" s="743"/>
      <c r="N4" s="743"/>
      <c r="O4" s="743"/>
    </row>
    <row r="5" spans="1:15" ht="18" customHeight="1">
      <c r="A5" s="743"/>
      <c r="B5" s="743"/>
      <c r="C5" s="743"/>
      <c r="D5" s="743"/>
      <c r="E5" s="743"/>
      <c r="F5" s="743"/>
      <c r="G5" s="743"/>
      <c r="H5" s="743"/>
      <c r="I5" s="743"/>
      <c r="J5" s="743"/>
      <c r="K5" s="743"/>
      <c r="L5" s="743"/>
      <c r="M5" s="743"/>
      <c r="N5" s="743"/>
      <c r="O5" s="743"/>
    </row>
    <row r="6" spans="1:15" ht="18" customHeight="1">
      <c r="A6" s="743"/>
      <c r="B6" s="743"/>
      <c r="C6" s="743"/>
      <c r="D6" s="743"/>
      <c r="E6" s="743"/>
      <c r="F6" s="743"/>
      <c r="G6" s="743"/>
      <c r="H6" s="743"/>
      <c r="I6" s="743"/>
      <c r="J6" s="743"/>
      <c r="K6" s="743"/>
      <c r="L6" s="743"/>
      <c r="M6" s="743"/>
      <c r="N6" s="743"/>
      <c r="O6" s="743"/>
    </row>
    <row r="7" spans="1:15" ht="18" customHeight="1">
      <c r="A7" s="743"/>
      <c r="B7" s="743"/>
      <c r="C7" s="743"/>
      <c r="D7" s="743"/>
      <c r="E7" s="743"/>
      <c r="F7" s="743"/>
      <c r="G7" s="743"/>
      <c r="H7" s="743"/>
      <c r="I7" s="743"/>
      <c r="J7" s="743"/>
      <c r="K7" s="743"/>
      <c r="L7" s="743"/>
      <c r="M7" s="743"/>
      <c r="N7" s="743"/>
      <c r="O7" s="743"/>
    </row>
    <row r="8" spans="1:15" ht="18" customHeight="1">
      <c r="A8" s="744"/>
      <c r="B8" s="744"/>
      <c r="C8" s="744"/>
      <c r="D8" s="744"/>
      <c r="E8" s="744"/>
      <c r="F8" s="744"/>
      <c r="G8" s="744"/>
      <c r="H8" s="744"/>
      <c r="I8" s="744"/>
      <c r="J8" s="744"/>
      <c r="K8" s="744"/>
      <c r="L8" s="744"/>
      <c r="M8" s="743"/>
      <c r="N8" s="743"/>
      <c r="O8" s="743"/>
    </row>
    <row r="9" spans="1:15" ht="18" customHeight="1">
      <c r="A9" s="744"/>
      <c r="B9" s="744"/>
      <c r="C9" s="744"/>
      <c r="D9" s="744"/>
      <c r="E9" s="744"/>
      <c r="F9" s="744"/>
      <c r="G9" s="744"/>
      <c r="H9" s="744"/>
      <c r="I9" s="744"/>
      <c r="J9" s="744"/>
      <c r="K9" s="744"/>
      <c r="L9" s="744"/>
      <c r="M9" s="743"/>
      <c r="N9" s="743"/>
      <c r="O9" s="743"/>
    </row>
    <row r="10" spans="1:15" ht="18" customHeight="1">
      <c r="A10" s="744"/>
      <c r="B10" s="744"/>
      <c r="C10" s="744"/>
      <c r="D10" s="744"/>
      <c r="E10" s="744"/>
      <c r="F10" s="744"/>
      <c r="G10" s="744"/>
      <c r="H10" s="744"/>
      <c r="I10" s="744"/>
      <c r="J10" s="744"/>
      <c r="K10" s="744"/>
      <c r="L10" s="744"/>
      <c r="M10" s="743"/>
      <c r="N10" s="743"/>
      <c r="O10" s="743"/>
    </row>
    <row r="11" spans="1:15" ht="18" customHeight="1">
      <c r="A11" s="744"/>
      <c r="B11" s="744"/>
      <c r="C11" s="744"/>
      <c r="D11" s="744"/>
      <c r="E11" s="744"/>
      <c r="F11" s="744"/>
      <c r="G11" s="744"/>
      <c r="H11" s="744"/>
      <c r="I11" s="744"/>
      <c r="J11" s="744"/>
      <c r="K11" s="744"/>
      <c r="L11" s="744"/>
      <c r="M11" s="743"/>
      <c r="N11" s="743"/>
      <c r="O11" s="743"/>
    </row>
    <row r="12" spans="1:15" ht="18" customHeight="1">
      <c r="A12" s="743"/>
      <c r="B12" s="743"/>
      <c r="C12" s="743"/>
      <c r="D12" s="743"/>
      <c r="E12" s="743"/>
      <c r="F12" s="743"/>
      <c r="G12" s="743"/>
      <c r="H12" s="743"/>
      <c r="I12" s="743"/>
      <c r="J12" s="743"/>
      <c r="K12" s="743"/>
      <c r="L12" s="743"/>
      <c r="M12" s="743"/>
      <c r="N12" s="743"/>
      <c r="O12" s="743"/>
    </row>
    <row r="13" spans="1:15" ht="18" customHeight="1">
      <c r="A13" s="743"/>
      <c r="B13" s="743"/>
      <c r="C13" s="743"/>
      <c r="D13" s="743"/>
      <c r="E13" s="743"/>
      <c r="F13" s="743"/>
      <c r="G13" s="743"/>
      <c r="H13" s="743"/>
      <c r="I13" s="743"/>
      <c r="J13" s="743"/>
      <c r="K13" s="743"/>
      <c r="L13" s="743"/>
      <c r="M13" s="743"/>
      <c r="N13" s="743"/>
      <c r="O13" s="743"/>
    </row>
    <row r="14" spans="1:15" ht="18" customHeight="1">
      <c r="A14" s="743"/>
      <c r="B14" s="743"/>
      <c r="C14" s="743"/>
      <c r="D14" s="743"/>
      <c r="E14" s="743"/>
      <c r="F14" s="743"/>
      <c r="G14" s="743"/>
      <c r="H14" s="743"/>
      <c r="I14" s="743"/>
      <c r="J14" s="743"/>
      <c r="K14" s="743"/>
      <c r="L14" s="743"/>
      <c r="M14" s="743"/>
      <c r="N14" s="743"/>
      <c r="O14" s="743"/>
    </row>
    <row r="15" spans="1:15" ht="18" customHeight="1">
      <c r="A15" s="743"/>
      <c r="B15" s="743"/>
      <c r="C15" s="743"/>
      <c r="D15" s="743"/>
      <c r="E15" s="743"/>
      <c r="F15" s="743"/>
      <c r="G15" s="743"/>
      <c r="H15" s="743"/>
      <c r="I15" s="743"/>
      <c r="J15" s="743"/>
      <c r="K15" s="743"/>
      <c r="L15" s="743"/>
      <c r="M15" s="743"/>
      <c r="N15" s="743"/>
      <c r="O15" s="743"/>
    </row>
    <row r="16" spans="1:15" ht="18" customHeight="1">
      <c r="A16" s="743"/>
      <c r="B16" s="743"/>
      <c r="C16" s="743"/>
      <c r="D16" s="743"/>
      <c r="E16" s="743"/>
      <c r="F16" s="743"/>
      <c r="G16" s="743"/>
      <c r="H16" s="743"/>
      <c r="I16" s="743"/>
      <c r="J16" s="743"/>
      <c r="K16" s="743"/>
      <c r="L16" s="743"/>
      <c r="M16" s="743"/>
      <c r="N16" s="743"/>
      <c r="O16" s="743"/>
    </row>
    <row r="17" spans="1:15" ht="18" customHeight="1">
      <c r="A17" s="743"/>
      <c r="B17" s="745"/>
      <c r="C17" s="745"/>
      <c r="D17" s="745"/>
      <c r="E17" s="745"/>
      <c r="F17" s="745"/>
      <c r="G17" s="745"/>
      <c r="H17" s="745"/>
      <c r="I17" s="745"/>
      <c r="J17" s="745"/>
      <c r="K17" s="745"/>
      <c r="L17" s="745"/>
      <c r="M17" s="745"/>
      <c r="N17" s="745"/>
      <c r="O17" s="745"/>
    </row>
    <row r="18" spans="1:15" ht="18" customHeight="1">
      <c r="A18" s="745"/>
      <c r="B18" s="745"/>
      <c r="C18" s="745"/>
      <c r="D18" s="745"/>
      <c r="E18" s="745"/>
      <c r="F18" s="745"/>
      <c r="G18" s="745"/>
      <c r="H18" s="745"/>
      <c r="I18" s="745"/>
      <c r="J18" s="745"/>
      <c r="K18" s="745"/>
      <c r="L18" s="745"/>
      <c r="M18" s="745"/>
      <c r="N18" s="745"/>
      <c r="O18" s="745"/>
    </row>
    <row r="19" spans="1:15" ht="18" customHeight="1">
      <c r="A19" s="745"/>
      <c r="B19" s="745"/>
      <c r="C19" s="745"/>
      <c r="D19" s="745"/>
      <c r="E19" s="745"/>
      <c r="F19" s="745"/>
      <c r="G19" s="745"/>
      <c r="H19" s="745"/>
      <c r="I19" s="745"/>
      <c r="J19" s="745"/>
      <c r="K19" s="745"/>
      <c r="L19" s="745"/>
      <c r="M19" s="745"/>
      <c r="N19" s="745"/>
      <c r="O19" s="745"/>
    </row>
    <row r="20" spans="1:15" ht="18" customHeight="1">
      <c r="A20" s="745"/>
      <c r="B20" s="745"/>
      <c r="C20" s="745"/>
      <c r="D20" s="745"/>
      <c r="E20" s="745"/>
      <c r="F20" s="745"/>
      <c r="G20" s="745"/>
      <c r="H20" s="745"/>
      <c r="I20" s="745"/>
      <c r="J20" s="745"/>
      <c r="K20" s="745"/>
      <c r="L20" s="745"/>
      <c r="M20" s="745"/>
      <c r="N20" s="745"/>
      <c r="O20" s="745"/>
    </row>
    <row r="21" spans="1:15" ht="18" customHeight="1">
      <c r="A21" s="743"/>
      <c r="B21" s="743"/>
      <c r="C21" s="743"/>
      <c r="D21" s="743"/>
      <c r="E21" s="743"/>
      <c r="F21" s="743"/>
      <c r="G21" s="743"/>
      <c r="H21" s="743"/>
      <c r="I21" s="743"/>
      <c r="J21" s="743"/>
      <c r="K21" s="743"/>
      <c r="L21" s="743"/>
      <c r="M21" s="743"/>
      <c r="N21" s="743"/>
      <c r="O21" s="743"/>
    </row>
    <row r="22" spans="1:15" ht="18" customHeight="1">
      <c r="A22" s="743"/>
      <c r="B22" s="743"/>
      <c r="C22" s="743"/>
      <c r="D22" s="743"/>
      <c r="E22" s="743"/>
      <c r="F22" s="743"/>
      <c r="G22" s="743"/>
      <c r="H22" s="743"/>
      <c r="I22" s="743"/>
      <c r="J22" s="743"/>
      <c r="K22" s="743"/>
      <c r="L22" s="743"/>
      <c r="M22" s="743"/>
      <c r="N22" s="743"/>
      <c r="O22" s="743"/>
    </row>
    <row r="23" spans="1:15" ht="18" customHeight="1">
      <c r="A23" s="743"/>
      <c r="B23" s="743"/>
      <c r="C23" s="743"/>
      <c r="D23" s="743"/>
      <c r="E23" s="743"/>
      <c r="F23" s="743"/>
      <c r="G23" s="743"/>
      <c r="H23" s="743"/>
      <c r="I23" s="743"/>
      <c r="J23" s="743"/>
      <c r="K23" s="743"/>
      <c r="L23" s="743"/>
      <c r="M23" s="743"/>
      <c r="N23" s="743"/>
      <c r="O23" s="743"/>
    </row>
    <row r="24" spans="1:15" ht="18" customHeight="1">
      <c r="A24" s="743"/>
      <c r="B24" s="743"/>
      <c r="C24" s="743"/>
      <c r="D24" s="743"/>
      <c r="E24" s="743"/>
      <c r="F24" s="743"/>
      <c r="G24" s="743"/>
      <c r="H24" s="743"/>
      <c r="I24" s="743"/>
      <c r="J24" s="743"/>
      <c r="K24" s="743"/>
      <c r="L24" s="743"/>
      <c r="M24" s="743"/>
      <c r="N24" s="743"/>
      <c r="O24" s="743"/>
    </row>
    <row r="25" spans="1:15" ht="18" customHeight="1">
      <c r="A25" s="743"/>
      <c r="B25" s="743"/>
      <c r="C25" s="743"/>
      <c r="D25" s="743"/>
      <c r="E25" s="743"/>
      <c r="F25" s="743"/>
      <c r="G25" s="743"/>
      <c r="H25" s="743"/>
      <c r="I25" s="743"/>
      <c r="J25" s="743"/>
      <c r="K25" s="743"/>
      <c r="L25" s="743"/>
      <c r="M25" s="743"/>
      <c r="N25" s="743"/>
      <c r="O25" s="743"/>
    </row>
    <row r="26" spans="1:15" ht="18" customHeight="1">
      <c r="A26" s="743"/>
      <c r="B26" s="743"/>
      <c r="C26" s="743"/>
      <c r="D26" s="743"/>
      <c r="E26" s="743"/>
      <c r="F26" s="743"/>
      <c r="G26" s="743"/>
      <c r="H26" s="743"/>
      <c r="I26" s="743"/>
      <c r="J26" s="743"/>
      <c r="K26" s="743"/>
      <c r="L26" s="743"/>
      <c r="M26" s="743"/>
      <c r="N26" s="743"/>
      <c r="O26" s="743"/>
    </row>
    <row r="27" spans="1:15" ht="18" customHeight="1">
      <c r="A27" s="743"/>
      <c r="B27" s="743"/>
      <c r="C27" s="743"/>
      <c r="D27" s="743"/>
      <c r="E27" s="743"/>
      <c r="F27" s="743"/>
      <c r="G27" s="743"/>
      <c r="H27" s="743"/>
      <c r="I27" s="743"/>
      <c r="J27" s="743"/>
      <c r="K27" s="743"/>
      <c r="L27" s="743"/>
      <c r="M27" s="743"/>
      <c r="N27" s="743"/>
      <c r="O27" s="743"/>
    </row>
    <row r="28" spans="1:15" ht="18" customHeight="1">
      <c r="A28" s="743"/>
      <c r="B28" s="743"/>
      <c r="C28" s="743"/>
      <c r="D28" s="743"/>
      <c r="E28" s="743"/>
      <c r="F28" s="743"/>
      <c r="G28" s="743"/>
      <c r="H28" s="743"/>
      <c r="I28" s="743"/>
      <c r="J28" s="743"/>
      <c r="K28" s="743"/>
      <c r="L28" s="743"/>
      <c r="M28" s="743"/>
      <c r="N28" s="743"/>
      <c r="O28" s="743"/>
    </row>
    <row r="29" spans="1:15" ht="18" customHeight="1">
      <c r="A29" s="1002" t="s">
        <v>267</v>
      </c>
      <c r="B29" s="1002"/>
      <c r="C29" s="1002"/>
      <c r="D29" s="1002"/>
      <c r="E29" s="1002"/>
      <c r="F29" s="1002"/>
      <c r="G29" s="1002"/>
      <c r="H29" s="1002"/>
      <c r="I29" s="1002"/>
      <c r="J29" s="1002"/>
      <c r="K29" s="1002"/>
      <c r="L29" s="1002"/>
      <c r="M29" s="1002"/>
      <c r="N29" s="1002"/>
      <c r="O29" s="1002"/>
    </row>
    <row r="30" spans="1:15" ht="18" customHeight="1">
      <c r="A30" s="1002"/>
      <c r="B30" s="1002"/>
      <c r="C30" s="1002"/>
      <c r="D30" s="1002"/>
      <c r="E30" s="1002"/>
      <c r="F30" s="1002"/>
      <c r="G30" s="1002"/>
      <c r="H30" s="1002"/>
      <c r="I30" s="1002"/>
      <c r="J30" s="1002"/>
      <c r="K30" s="1002"/>
      <c r="L30" s="1002"/>
      <c r="M30" s="1002"/>
      <c r="N30" s="1002"/>
      <c r="O30" s="1002"/>
    </row>
    <row r="31" spans="1:15" ht="18" customHeight="1">
      <c r="A31" s="1002">
        <v>2022</v>
      </c>
      <c r="B31" s="1002"/>
      <c r="C31" s="1002"/>
      <c r="D31" s="1002"/>
      <c r="E31" s="1002"/>
      <c r="F31" s="1002"/>
      <c r="G31" s="1002"/>
      <c r="H31" s="1002"/>
      <c r="I31" s="1002"/>
      <c r="J31" s="1002"/>
      <c r="K31" s="1002"/>
      <c r="L31" s="1002"/>
      <c r="M31" s="1002"/>
      <c r="N31" s="1002"/>
      <c r="O31" s="1002"/>
    </row>
    <row r="32" spans="1:15" ht="18" customHeight="1">
      <c r="A32" s="1002"/>
      <c r="B32" s="1002"/>
      <c r="C32" s="1002"/>
      <c r="D32" s="1002"/>
      <c r="E32" s="1002"/>
      <c r="F32" s="1002"/>
      <c r="G32" s="1002"/>
      <c r="H32" s="1002"/>
      <c r="I32" s="1002"/>
      <c r="J32" s="1002"/>
      <c r="K32" s="1002"/>
      <c r="L32" s="1002"/>
      <c r="M32" s="1002"/>
      <c r="N32" s="1002"/>
      <c r="O32" s="1002"/>
    </row>
    <row r="33" spans="1:15" ht="18" customHeight="1">
      <c r="A33" s="746"/>
      <c r="B33" s="746"/>
      <c r="C33" s="746"/>
      <c r="D33" s="746"/>
      <c r="E33" s="746"/>
      <c r="F33" s="746"/>
      <c r="G33" s="746"/>
      <c r="H33" s="746"/>
      <c r="I33" s="746"/>
      <c r="J33" s="746"/>
      <c r="K33" s="746"/>
      <c r="L33" s="746"/>
      <c r="M33" s="743"/>
      <c r="N33" s="743"/>
      <c r="O33" s="743"/>
    </row>
    <row r="34" spans="1:15" ht="18" customHeight="1">
      <c r="A34" s="743"/>
      <c r="B34" s="743"/>
      <c r="C34" s="743"/>
      <c r="D34" s="1003" t="s">
        <v>648</v>
      </c>
      <c r="E34" s="1003"/>
      <c r="F34" s="1003"/>
      <c r="G34" s="1003"/>
      <c r="H34" s="1003"/>
      <c r="I34" s="1003"/>
      <c r="J34" s="1003"/>
      <c r="K34" s="1003"/>
      <c r="L34" s="1003"/>
      <c r="M34" s="743"/>
      <c r="N34" s="743"/>
      <c r="O34" s="743"/>
    </row>
  </sheetData>
  <mergeCells count="3">
    <mergeCell ref="A29:O30"/>
    <mergeCell ref="A31:O32"/>
    <mergeCell ref="D34:L34"/>
  </mergeCells>
  <printOptions horizontalCentered="1" verticalCentered="1"/>
  <pageMargins left="0.19685039370078741" right="0.19685039370078741" top="0.19685039370078741" bottom="0.19685039370078741" header="0" footer="0"/>
  <pageSetup paperSize="9" scale="92" orientation="landscape" r:id="rId1"/>
  <drawing r:id="rId2"/>
</worksheet>
</file>

<file path=xl/worksheets/sheet10.xml><?xml version="1.0" encoding="utf-8"?>
<worksheet xmlns="http://schemas.openxmlformats.org/spreadsheetml/2006/main" xmlns:r="http://schemas.openxmlformats.org/officeDocument/2006/relationships">
  <sheetPr>
    <tabColor rgb="FFFF481D"/>
  </sheetPr>
  <dimension ref="A1:AG27"/>
  <sheetViews>
    <sheetView view="pageBreakPreview" zoomScale="75" zoomScaleNormal="70" zoomScaleSheetLayoutView="75" workbookViewId="0">
      <pane xSplit="30780"/>
      <selection activeCell="F16" sqref="F16"/>
      <selection pane="topRight" activeCell="K29" sqref="K29"/>
    </sheetView>
  </sheetViews>
  <sheetFormatPr defaultColWidth="4.140625" defaultRowHeight="15"/>
  <cols>
    <col min="1" max="1" width="4.85546875" style="51" customWidth="1"/>
    <col min="2" max="2" width="9.85546875" style="51" customWidth="1"/>
    <col min="3" max="9" width="9.85546875" style="198" customWidth="1"/>
    <col min="10" max="21" width="9.85546875" style="51" customWidth="1"/>
    <col min="22" max="22" width="14.5703125" style="51" customWidth="1"/>
    <col min="23" max="16384" width="4.140625" style="51"/>
  </cols>
  <sheetData>
    <row r="1" spans="1:33" ht="123" customHeight="1" thickBot="1">
      <c r="A1" s="1126" t="s">
        <v>75</v>
      </c>
      <c r="B1" s="1126"/>
      <c r="C1" s="1126"/>
      <c r="D1" s="1126"/>
      <c r="E1" s="1126"/>
      <c r="F1" s="1126"/>
      <c r="G1" s="1126"/>
      <c r="H1" s="1126"/>
      <c r="I1" s="1126"/>
      <c r="J1" s="629"/>
      <c r="K1" s="638" t="s">
        <v>598</v>
      </c>
      <c r="L1" s="636" t="s">
        <v>588</v>
      </c>
      <c r="M1" s="636" t="s">
        <v>593</v>
      </c>
      <c r="N1" s="636" t="s">
        <v>601</v>
      </c>
      <c r="O1" s="636" t="s">
        <v>3</v>
      </c>
      <c r="P1" s="636" t="s">
        <v>4</v>
      </c>
      <c r="Q1" s="636" t="s">
        <v>5</v>
      </c>
      <c r="R1" s="636" t="s">
        <v>6</v>
      </c>
      <c r="S1" s="636" t="s">
        <v>7</v>
      </c>
      <c r="T1" s="636" t="s">
        <v>9</v>
      </c>
      <c r="U1" s="637" t="s">
        <v>13</v>
      </c>
      <c r="V1" s="626"/>
      <c r="W1" s="626"/>
      <c r="X1" s="626"/>
      <c r="Y1" s="626"/>
      <c r="Z1" s="626"/>
      <c r="AA1" s="626"/>
      <c r="AB1" s="626"/>
      <c r="AC1" s="626"/>
      <c r="AD1" s="626"/>
      <c r="AE1" s="626"/>
      <c r="AF1" s="626"/>
      <c r="AG1" s="626"/>
    </row>
    <row r="2" spans="1:33" ht="18" customHeight="1">
      <c r="A2" s="1128" t="s">
        <v>389</v>
      </c>
      <c r="B2" s="1129"/>
      <c r="C2" s="1129"/>
      <c r="D2" s="1129"/>
      <c r="E2" s="1129"/>
      <c r="F2" s="1129"/>
      <c r="G2" s="1129"/>
      <c r="H2" s="1129"/>
      <c r="I2" s="1129"/>
      <c r="J2" s="1129"/>
      <c r="K2" s="88"/>
      <c r="L2" s="88"/>
      <c r="M2" s="88"/>
      <c r="N2" s="88"/>
      <c r="O2" s="88"/>
      <c r="P2" s="88"/>
      <c r="Q2" s="88"/>
      <c r="R2" s="52"/>
      <c r="S2" s="52"/>
      <c r="T2" s="53" t="s">
        <v>14</v>
      </c>
      <c r="U2" s="54" t="s">
        <v>14</v>
      </c>
    </row>
    <row r="3" spans="1:33" ht="18" customHeight="1">
      <c r="A3" s="91">
        <v>52</v>
      </c>
      <c r="B3" s="92" t="s">
        <v>21</v>
      </c>
      <c r="C3" s="92"/>
      <c r="D3" s="92"/>
      <c r="E3" s="92"/>
      <c r="F3" s="92"/>
      <c r="G3" s="92"/>
      <c r="H3" s="92"/>
      <c r="I3" s="92"/>
      <c r="J3" s="92"/>
      <c r="K3" s="205">
        <v>278.10000000000002</v>
      </c>
      <c r="L3" s="1106" t="s">
        <v>347</v>
      </c>
      <c r="M3" s="1106" t="s">
        <v>347</v>
      </c>
      <c r="N3" s="1106" t="s">
        <v>347</v>
      </c>
      <c r="O3" s="205">
        <v>348.18119999999999</v>
      </c>
      <c r="P3" s="205">
        <v>359.30520000000001</v>
      </c>
      <c r="Q3" s="207"/>
      <c r="R3" s="164"/>
      <c r="S3" s="164"/>
      <c r="T3" s="759" t="s">
        <v>125</v>
      </c>
      <c r="U3" s="1099" t="s">
        <v>347</v>
      </c>
    </row>
    <row r="4" spans="1:33" ht="18" customHeight="1" thickBot="1">
      <c r="A4" s="114">
        <v>52</v>
      </c>
      <c r="B4" s="115" t="s">
        <v>614</v>
      </c>
      <c r="C4" s="115"/>
      <c r="D4" s="115"/>
      <c r="E4" s="115"/>
      <c r="F4" s="115"/>
      <c r="G4" s="115"/>
      <c r="H4" s="115"/>
      <c r="I4" s="115"/>
      <c r="J4" s="115"/>
      <c r="K4" s="111">
        <v>409.36320000000001</v>
      </c>
      <c r="L4" s="1130"/>
      <c r="M4" s="1130"/>
      <c r="N4" s="1130"/>
      <c r="O4" s="111">
        <v>458.30880000000002</v>
      </c>
      <c r="P4" s="111">
        <v>472.77000000000004</v>
      </c>
      <c r="Q4" s="57">
        <v>409.36320000000001</v>
      </c>
      <c r="R4" s="149"/>
      <c r="S4" s="149"/>
      <c r="T4" s="760">
        <v>5.56</v>
      </c>
      <c r="U4" s="1101"/>
    </row>
    <row r="5" spans="1:33" s="198" customFormat="1" ht="18" customHeight="1">
      <c r="A5" s="82"/>
      <c r="B5" s="112"/>
      <c r="C5" s="112"/>
      <c r="D5" s="112"/>
      <c r="E5" s="112"/>
      <c r="F5" s="112"/>
      <c r="G5" s="112"/>
      <c r="H5" s="112"/>
      <c r="I5" s="112"/>
      <c r="J5" s="112"/>
      <c r="K5" s="99"/>
      <c r="L5" s="531"/>
      <c r="M5" s="531"/>
      <c r="N5" s="531"/>
      <c r="O5" s="99"/>
      <c r="P5" s="99"/>
      <c r="Q5" s="99"/>
      <c r="R5" s="121"/>
      <c r="S5" s="121"/>
      <c r="T5" s="749"/>
      <c r="U5" s="531"/>
    </row>
    <row r="6" spans="1:33" s="198" customFormat="1" ht="18" customHeight="1">
      <c r="A6" s="2" t="s">
        <v>15</v>
      </c>
      <c r="B6" s="94" t="s">
        <v>677</v>
      </c>
      <c r="F6" s="112"/>
      <c r="G6" s="112"/>
      <c r="H6" s="112"/>
      <c r="I6" s="112"/>
      <c r="J6" s="112"/>
      <c r="K6" s="99"/>
      <c r="L6" s="531"/>
      <c r="M6" s="531"/>
      <c r="N6" s="531"/>
      <c r="O6" s="99"/>
      <c r="P6" s="99"/>
      <c r="Q6" s="99"/>
      <c r="R6" s="121"/>
      <c r="S6" s="121"/>
      <c r="T6" s="749"/>
      <c r="U6" s="531"/>
    </row>
    <row r="7" spans="1:33" s="198" customFormat="1" ht="18" customHeight="1">
      <c r="A7" s="533" t="s">
        <v>36</v>
      </c>
      <c r="B7" s="534" t="s">
        <v>678</v>
      </c>
      <c r="C7" s="534"/>
      <c r="D7" s="534"/>
      <c r="E7" s="534"/>
      <c r="F7" s="112"/>
      <c r="G7" s="112"/>
      <c r="H7" s="112"/>
      <c r="I7" s="112"/>
      <c r="J7" s="112"/>
      <c r="K7" s="99"/>
      <c r="L7" s="531"/>
      <c r="M7" s="531"/>
      <c r="N7" s="531"/>
      <c r="O7" s="99"/>
      <c r="P7" s="99"/>
      <c r="Q7" s="99"/>
      <c r="R7" s="121"/>
      <c r="S7" s="121"/>
      <c r="T7" s="749"/>
      <c r="U7" s="531"/>
    </row>
    <row r="8" spans="1:33" s="198" customFormat="1" ht="18" customHeight="1">
      <c r="A8" s="533" t="s">
        <v>31</v>
      </c>
      <c r="B8" s="534" t="s">
        <v>679</v>
      </c>
      <c r="C8" s="534"/>
      <c r="D8" s="534"/>
      <c r="E8" s="534"/>
      <c r="F8" s="112"/>
      <c r="G8" s="112"/>
      <c r="H8" s="112"/>
      <c r="I8" s="112"/>
      <c r="J8" s="112"/>
      <c r="K8" s="99"/>
      <c r="L8" s="531"/>
      <c r="M8" s="531"/>
      <c r="N8" s="531"/>
      <c r="O8" s="99"/>
      <c r="P8" s="99"/>
      <c r="Q8" s="99"/>
      <c r="R8" s="121"/>
      <c r="S8" s="121"/>
      <c r="T8" s="749"/>
      <c r="U8" s="531"/>
    </row>
    <row r="9" spans="1:33" s="203" customFormat="1" ht="18" customHeight="1">
      <c r="A9" s="533" t="s">
        <v>17</v>
      </c>
      <c r="B9" s="534" t="s">
        <v>680</v>
      </c>
      <c r="C9" s="534"/>
      <c r="D9" s="534"/>
      <c r="E9" s="534"/>
      <c r="F9" s="120"/>
      <c r="G9" s="120"/>
      <c r="H9" s="120"/>
      <c r="I9" s="120"/>
      <c r="J9" s="120"/>
      <c r="K9" s="121"/>
      <c r="L9" s="121"/>
      <c r="M9" s="121"/>
      <c r="N9" s="121"/>
      <c r="O9" s="121"/>
      <c r="P9" s="121"/>
      <c r="Q9" s="121"/>
      <c r="R9" s="121"/>
      <c r="S9" s="121"/>
      <c r="T9" s="121"/>
      <c r="U9" s="121"/>
    </row>
    <row r="10" spans="1:33" s="203" customFormat="1" ht="18" customHeight="1">
      <c r="A10" s="533" t="s">
        <v>18</v>
      </c>
      <c r="B10" s="534" t="s">
        <v>681</v>
      </c>
      <c r="C10" s="534"/>
      <c r="D10" s="534"/>
      <c r="E10" s="534"/>
      <c r="F10" s="120"/>
      <c r="G10" s="120"/>
      <c r="H10" s="120"/>
      <c r="I10" s="120"/>
      <c r="J10" s="120"/>
      <c r="K10" s="121"/>
      <c r="L10" s="121"/>
      <c r="M10" s="121"/>
      <c r="N10" s="121"/>
      <c r="O10" s="121"/>
      <c r="P10" s="121"/>
      <c r="Q10" s="121"/>
      <c r="R10" s="121"/>
      <c r="S10" s="121"/>
      <c r="T10" s="121"/>
      <c r="U10" s="121"/>
    </row>
    <row r="11" spans="1:33" s="203" customFormat="1" ht="18" customHeight="1">
      <c r="A11" s="533" t="s">
        <v>34</v>
      </c>
      <c r="B11" s="534" t="s">
        <v>682</v>
      </c>
      <c r="C11" s="534"/>
      <c r="D11" s="534"/>
      <c r="E11" s="534"/>
      <c r="F11" s="120"/>
      <c r="G11" s="120"/>
      <c r="H11" s="120"/>
      <c r="I11" s="120"/>
      <c r="J11" s="120"/>
      <c r="K11" s="121"/>
      <c r="L11" s="121"/>
      <c r="M11" s="121"/>
      <c r="N11" s="121"/>
      <c r="O11" s="121"/>
      <c r="P11" s="121"/>
      <c r="Q11" s="121"/>
      <c r="R11" s="121"/>
      <c r="S11" s="121"/>
      <c r="T11" s="121"/>
      <c r="U11" s="121"/>
    </row>
    <row r="12" spans="1:33" s="203" customFormat="1" ht="18" customHeight="1">
      <c r="A12" s="533" t="s">
        <v>474</v>
      </c>
      <c r="B12" s="534" t="s">
        <v>683</v>
      </c>
      <c r="C12" s="534"/>
      <c r="D12" s="534"/>
      <c r="E12" s="534"/>
      <c r="F12" s="120"/>
      <c r="G12" s="120"/>
      <c r="H12" s="120"/>
      <c r="I12" s="120"/>
      <c r="J12" s="120"/>
      <c r="K12" s="121"/>
      <c r="L12" s="121"/>
      <c r="M12" s="121"/>
      <c r="N12" s="121"/>
      <c r="O12" s="121"/>
      <c r="P12" s="121"/>
      <c r="Q12" s="121"/>
      <c r="R12" s="121"/>
      <c r="S12" s="121"/>
      <c r="T12" s="121"/>
      <c r="U12" s="121"/>
    </row>
    <row r="13" spans="1:33" s="203" customFormat="1" ht="18" customHeight="1">
      <c r="A13" s="2" t="s">
        <v>35</v>
      </c>
      <c r="B13" s="94" t="s">
        <v>684</v>
      </c>
      <c r="C13" s="94"/>
      <c r="D13" s="94"/>
      <c r="E13" s="94"/>
      <c r="F13" s="120"/>
      <c r="G13" s="120"/>
      <c r="H13" s="120"/>
      <c r="I13" s="120"/>
      <c r="J13" s="120"/>
      <c r="K13" s="121"/>
      <c r="L13" s="121"/>
      <c r="M13" s="121"/>
      <c r="N13" s="121"/>
      <c r="O13" s="121"/>
      <c r="P13" s="121"/>
      <c r="Q13" s="121"/>
      <c r="R13" s="121"/>
      <c r="S13" s="121"/>
      <c r="T13" s="121"/>
      <c r="U13" s="121"/>
    </row>
    <row r="14" spans="1:33" s="203" customFormat="1" ht="15.75">
      <c r="A14" s="2">
        <v>400</v>
      </c>
      <c r="B14" s="94" t="s">
        <v>685</v>
      </c>
      <c r="C14" s="94"/>
      <c r="D14" s="94"/>
      <c r="E14" s="94"/>
      <c r="F14" s="120"/>
      <c r="G14" s="120"/>
      <c r="H14" s="120"/>
      <c r="I14" s="120"/>
      <c r="J14" s="120"/>
      <c r="K14" s="121"/>
      <c r="L14" s="121"/>
      <c r="M14" s="121"/>
      <c r="N14" s="121"/>
      <c r="O14" s="121"/>
      <c r="P14" s="121"/>
      <c r="Q14" s="121"/>
      <c r="R14" s="121"/>
      <c r="S14" s="121"/>
      <c r="T14" s="121"/>
      <c r="U14" s="121"/>
    </row>
    <row r="15" spans="1:33" s="61" customFormat="1" ht="18" customHeight="1">
      <c r="A15" s="2">
        <v>500</v>
      </c>
      <c r="B15" s="94" t="s">
        <v>686</v>
      </c>
      <c r="C15" s="94"/>
      <c r="D15" s="94"/>
      <c r="E15" s="94"/>
      <c r="F15" s="112"/>
      <c r="G15" s="112"/>
      <c r="H15" s="112"/>
      <c r="I15" s="112"/>
      <c r="J15" s="58"/>
      <c r="K15" s="60"/>
      <c r="L15" s="60"/>
      <c r="M15" s="60"/>
      <c r="N15" s="60"/>
      <c r="O15" s="60"/>
      <c r="P15" s="60"/>
      <c r="Q15" s="60"/>
      <c r="R15" s="60"/>
      <c r="S15" s="60"/>
      <c r="T15" s="60"/>
      <c r="U15" s="60"/>
    </row>
    <row r="16" spans="1:33" s="61" customFormat="1" ht="18" customHeight="1">
      <c r="A16" s="2">
        <v>305</v>
      </c>
      <c r="B16" s="94" t="s">
        <v>687</v>
      </c>
      <c r="C16" s="94"/>
      <c r="D16" s="94"/>
      <c r="E16" s="94"/>
      <c r="F16" s="112"/>
      <c r="G16" s="112"/>
      <c r="H16" s="112"/>
      <c r="I16" s="112"/>
      <c r="J16" s="58"/>
      <c r="K16" s="60"/>
      <c r="L16" s="60"/>
      <c r="M16" s="60"/>
      <c r="N16" s="60"/>
      <c r="O16" s="60"/>
      <c r="P16" s="60"/>
      <c r="Q16" s="60"/>
      <c r="R16" s="60"/>
      <c r="S16" s="60"/>
      <c r="T16" s="60"/>
      <c r="U16" s="60"/>
    </row>
    <row r="17" spans="1:22" s="61" customFormat="1" ht="18" customHeight="1">
      <c r="A17" s="59"/>
      <c r="B17" s="58"/>
      <c r="C17" s="112"/>
      <c r="D17" s="112"/>
      <c r="E17" s="112"/>
      <c r="F17" s="112"/>
      <c r="G17" s="112"/>
      <c r="H17" s="112"/>
      <c r="I17" s="112"/>
      <c r="J17" s="58"/>
      <c r="K17" s="60"/>
      <c r="L17" s="60"/>
      <c r="M17" s="60"/>
      <c r="N17" s="60"/>
      <c r="O17" s="60"/>
      <c r="P17" s="60"/>
      <c r="Q17" s="60"/>
      <c r="R17" s="60"/>
      <c r="S17" s="60"/>
      <c r="T17" s="60"/>
      <c r="U17" s="60"/>
    </row>
    <row r="18" spans="1:22" s="61" customFormat="1" ht="18" customHeight="1">
      <c r="A18" s="59"/>
      <c r="B18" s="58"/>
      <c r="C18" s="112"/>
      <c r="D18" s="112"/>
      <c r="E18" s="112"/>
      <c r="F18" s="112"/>
      <c r="G18" s="112"/>
      <c r="H18" s="112"/>
      <c r="I18" s="112"/>
      <c r="J18" s="58"/>
      <c r="K18" s="60"/>
      <c r="L18" s="60"/>
      <c r="M18" s="60"/>
      <c r="N18" s="60"/>
      <c r="O18" s="60"/>
      <c r="P18" s="60"/>
      <c r="Q18" s="60"/>
      <c r="R18" s="60"/>
      <c r="S18" s="60"/>
      <c r="T18" s="60"/>
      <c r="U18" s="60"/>
    </row>
    <row r="19" spans="1:22" s="61" customFormat="1" ht="18" customHeight="1">
      <c r="A19" s="59"/>
      <c r="B19" s="58"/>
      <c r="C19" s="112"/>
      <c r="D19" s="112"/>
      <c r="E19" s="112"/>
      <c r="F19" s="112"/>
      <c r="G19" s="112"/>
      <c r="H19" s="112"/>
      <c r="I19" s="112"/>
      <c r="J19" s="58"/>
      <c r="K19" s="60"/>
      <c r="L19" s="60"/>
      <c r="M19" s="60"/>
      <c r="N19" s="60"/>
      <c r="O19" s="60"/>
      <c r="P19" s="60"/>
      <c r="Q19" s="60"/>
      <c r="R19" s="60"/>
      <c r="S19" s="60"/>
      <c r="T19" s="60"/>
      <c r="U19" s="60"/>
    </row>
    <row r="20" spans="1:22" s="127" customFormat="1" ht="18" customHeight="1">
      <c r="C20" s="533"/>
      <c r="D20" s="534"/>
      <c r="E20" s="534"/>
      <c r="F20" s="534"/>
      <c r="G20" s="534"/>
      <c r="H20" s="534"/>
      <c r="I20" s="534"/>
    </row>
    <row r="21" spans="1:22" s="127" customFormat="1" ht="18" customHeight="1">
      <c r="C21" s="533"/>
      <c r="D21" s="534"/>
      <c r="E21" s="534"/>
      <c r="F21" s="534"/>
      <c r="G21" s="534"/>
      <c r="H21" s="534"/>
      <c r="I21" s="534"/>
    </row>
    <row r="22" spans="1:22" s="127" customFormat="1" ht="18" customHeight="1">
      <c r="A22" s="2"/>
      <c r="B22" s="94"/>
      <c r="C22" s="533"/>
      <c r="D22" s="534"/>
      <c r="E22" s="534"/>
      <c r="F22" s="534"/>
      <c r="G22" s="534"/>
      <c r="H22" s="534"/>
      <c r="I22" s="534"/>
    </row>
    <row r="23" spans="1:22" s="127" customFormat="1" ht="18" customHeight="1">
      <c r="A23" s="533"/>
      <c r="B23" s="534"/>
      <c r="C23" s="533"/>
      <c r="D23" s="534"/>
      <c r="E23" s="534"/>
      <c r="F23" s="534"/>
      <c r="G23" s="534"/>
      <c r="H23" s="534"/>
      <c r="I23" s="534"/>
    </row>
    <row r="24" spans="1:22" s="127" customFormat="1" ht="18" customHeight="1">
      <c r="C24" s="533"/>
      <c r="D24" s="534"/>
      <c r="E24" s="534"/>
      <c r="F24" s="534"/>
      <c r="G24" s="534"/>
      <c r="H24" s="534"/>
      <c r="I24" s="534"/>
    </row>
    <row r="25" spans="1:22" s="127" customFormat="1" ht="18" customHeight="1">
      <c r="C25" s="533"/>
      <c r="D25" s="534"/>
      <c r="E25" s="534"/>
      <c r="F25" s="534"/>
      <c r="G25" s="534"/>
      <c r="H25" s="534"/>
      <c r="I25" s="534"/>
    </row>
    <row r="26" spans="1:22" s="127" customFormat="1" ht="18" customHeight="1">
      <c r="A26" s="533"/>
      <c r="B26" s="534"/>
      <c r="C26" s="2"/>
      <c r="D26" s="94"/>
      <c r="E26" s="94"/>
      <c r="F26" s="94"/>
      <c r="G26" s="94"/>
      <c r="H26" s="94"/>
      <c r="I26" s="94"/>
    </row>
    <row r="27" spans="1:22" s="127" customFormat="1" ht="18" customHeight="1">
      <c r="A27" s="123"/>
      <c r="B27" s="123"/>
      <c r="C27" s="123"/>
      <c r="D27" s="123"/>
      <c r="E27" s="123"/>
      <c r="F27" s="123"/>
      <c r="G27" s="123"/>
      <c r="H27" s="123"/>
      <c r="I27" s="123"/>
      <c r="J27" s="123"/>
      <c r="K27" s="123"/>
      <c r="L27" s="123"/>
      <c r="M27" s="123"/>
      <c r="N27" s="123"/>
      <c r="O27" s="123"/>
      <c r="P27" s="123"/>
      <c r="Q27" s="123"/>
      <c r="R27" s="123"/>
      <c r="S27" s="123"/>
      <c r="T27" s="123"/>
      <c r="U27" s="123"/>
      <c r="V27" s="123">
        <v>25</v>
      </c>
    </row>
  </sheetData>
  <mergeCells count="6">
    <mergeCell ref="A1:I1"/>
    <mergeCell ref="A2:J2"/>
    <mergeCell ref="L3:L4"/>
    <mergeCell ref="U3:U4"/>
    <mergeCell ref="M3:M4"/>
    <mergeCell ref="N3:N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11.xml><?xml version="1.0" encoding="utf-8"?>
<worksheet xmlns="http://schemas.openxmlformats.org/spreadsheetml/2006/main" xmlns:r="http://schemas.openxmlformats.org/officeDocument/2006/relationships">
  <sheetPr>
    <tabColor rgb="FFFF481D"/>
  </sheetPr>
  <dimension ref="A1:AO32"/>
  <sheetViews>
    <sheetView view="pageBreakPreview" zoomScale="75" zoomScaleNormal="60" zoomScaleSheetLayoutView="75" workbookViewId="0">
      <pane xSplit="24090"/>
      <selection activeCell="M22" sqref="M22"/>
      <selection pane="topRight" activeCell="K29" sqref="K29"/>
    </sheetView>
  </sheetViews>
  <sheetFormatPr defaultColWidth="4.140625" defaultRowHeight="15"/>
  <cols>
    <col min="1" max="1" width="4.85546875" style="6" customWidth="1"/>
    <col min="2" max="2" width="9.85546875" style="6" customWidth="1"/>
    <col min="3" max="8" width="9.85546875" style="198" customWidth="1"/>
    <col min="9" max="9" width="0.140625" style="198" customWidth="1"/>
    <col min="10" max="10" width="8.140625" style="198" hidden="1" customWidth="1"/>
    <col min="11" max="11" width="9.85546875" style="198" hidden="1" customWidth="1"/>
    <col min="12" max="12" width="9.85546875" style="6" customWidth="1"/>
    <col min="13" max="13" width="9.85546875" style="126" customWidth="1"/>
    <col min="14" max="21" width="9.85546875" style="6" customWidth="1"/>
    <col min="22" max="22" width="14" style="6" customWidth="1"/>
    <col min="23" max="16384" width="4.140625" style="6"/>
  </cols>
  <sheetData>
    <row r="1" spans="1:41" ht="120" customHeight="1" thickBot="1">
      <c r="A1" s="624" t="s">
        <v>41</v>
      </c>
      <c r="B1" s="624"/>
      <c r="C1" s="624"/>
      <c r="D1" s="624"/>
      <c r="E1" s="624"/>
      <c r="F1" s="624"/>
      <c r="G1" s="627"/>
      <c r="H1" s="632"/>
      <c r="I1" s="632"/>
      <c r="J1" s="632"/>
      <c r="K1" s="632"/>
      <c r="L1" s="633"/>
      <c r="M1" s="636" t="s">
        <v>590</v>
      </c>
      <c r="N1" s="636" t="s">
        <v>350</v>
      </c>
      <c r="O1" s="636" t="s">
        <v>3</v>
      </c>
      <c r="P1" s="636" t="s">
        <v>4</v>
      </c>
      <c r="Q1" s="636" t="s">
        <v>5</v>
      </c>
      <c r="R1" s="636" t="s">
        <v>6</v>
      </c>
      <c r="S1" s="636" t="s">
        <v>7</v>
      </c>
      <c r="T1" s="636" t="s">
        <v>9</v>
      </c>
      <c r="U1" s="637" t="s">
        <v>12</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31" t="s">
        <v>353</v>
      </c>
      <c r="B2" s="1132"/>
      <c r="C2" s="1132"/>
      <c r="D2" s="1132"/>
      <c r="E2" s="1132"/>
      <c r="F2" s="1132"/>
      <c r="G2" s="1133"/>
      <c r="H2" s="1133"/>
      <c r="I2" s="1133"/>
      <c r="J2" s="1133"/>
      <c r="K2" s="1133"/>
      <c r="L2" s="1133"/>
      <c r="M2" s="88"/>
      <c r="N2" s="7"/>
      <c r="O2" s="7"/>
      <c r="P2" s="7"/>
      <c r="Q2" s="7"/>
      <c r="R2" s="7"/>
      <c r="S2" s="7"/>
      <c r="T2" s="162" t="s">
        <v>14</v>
      </c>
      <c r="U2" s="161" t="s">
        <v>125</v>
      </c>
    </row>
    <row r="3" spans="1:41" ht="33.75" customHeight="1">
      <c r="A3" s="8">
        <v>54</v>
      </c>
      <c r="B3" s="11" t="s">
        <v>21</v>
      </c>
      <c r="C3" s="92"/>
      <c r="D3" s="92"/>
      <c r="E3" s="92"/>
      <c r="F3" s="92"/>
      <c r="G3" s="92"/>
      <c r="H3" s="92"/>
      <c r="I3" s="92"/>
      <c r="J3" s="69"/>
      <c r="K3" s="841"/>
      <c r="L3" s="92"/>
      <c r="M3" s="93">
        <v>34.573392000000005</v>
      </c>
      <c r="N3" s="967" t="s">
        <v>347</v>
      </c>
      <c r="O3" s="93">
        <v>39.512448000000006</v>
      </c>
      <c r="P3" s="93">
        <v>40.747212000000005</v>
      </c>
      <c r="Q3" s="154"/>
      <c r="R3" s="93">
        <v>45.686268000000005</v>
      </c>
      <c r="S3" s="93">
        <v>54.329616000000001</v>
      </c>
      <c r="T3" s="897" t="s">
        <v>125</v>
      </c>
      <c r="U3" s="1114" t="s">
        <v>347</v>
      </c>
      <c r="W3" s="714">
        <f>1.03*1.08</f>
        <v>1.1124000000000001</v>
      </c>
    </row>
    <row r="4" spans="1:41" ht="18" customHeight="1">
      <c r="A4" s="9">
        <v>54</v>
      </c>
      <c r="B4" s="12" t="s">
        <v>22</v>
      </c>
      <c r="C4" s="201"/>
      <c r="D4" s="201"/>
      <c r="E4" s="201"/>
      <c r="F4" s="201"/>
      <c r="G4" s="201"/>
      <c r="H4" s="201"/>
      <c r="I4" s="201"/>
      <c r="J4" s="201"/>
      <c r="K4" s="842"/>
      <c r="L4" s="201"/>
      <c r="M4" s="202">
        <v>35.808156000000004</v>
      </c>
      <c r="N4" s="903"/>
      <c r="O4" s="202">
        <v>40.747212000000005</v>
      </c>
      <c r="P4" s="202">
        <v>41.98197600000001</v>
      </c>
      <c r="Q4" s="204"/>
      <c r="R4" s="202">
        <v>46.921032000000004</v>
      </c>
      <c r="S4" s="202">
        <v>55.564380000000007</v>
      </c>
      <c r="T4" s="898"/>
      <c r="U4" s="1115"/>
    </row>
    <row r="5" spans="1:41" ht="18" customHeight="1">
      <c r="A5" s="9">
        <v>54</v>
      </c>
      <c r="B5" s="12" t="s">
        <v>23</v>
      </c>
      <c r="C5" s="201"/>
      <c r="D5" s="201"/>
      <c r="E5" s="201"/>
      <c r="F5" s="201"/>
      <c r="G5" s="201"/>
      <c r="H5" s="201"/>
      <c r="I5" s="201"/>
      <c r="J5" s="201"/>
      <c r="K5" s="842"/>
      <c r="L5" s="201"/>
      <c r="M5" s="202">
        <v>39.512448000000006</v>
      </c>
      <c r="N5" s="903"/>
      <c r="O5" s="202">
        <v>44.451504000000007</v>
      </c>
      <c r="P5" s="202">
        <v>45.686268000000005</v>
      </c>
      <c r="Q5" s="204"/>
      <c r="R5" s="202">
        <v>50.625324000000006</v>
      </c>
      <c r="S5" s="202">
        <v>59.268672000000009</v>
      </c>
      <c r="T5" s="898"/>
      <c r="U5" s="1115"/>
    </row>
    <row r="6" spans="1:41" ht="18" customHeight="1">
      <c r="A6" s="9">
        <v>54</v>
      </c>
      <c r="B6" s="12" t="s">
        <v>24</v>
      </c>
      <c r="C6" s="201"/>
      <c r="D6" s="201"/>
      <c r="E6" s="201"/>
      <c r="F6" s="201"/>
      <c r="G6" s="201"/>
      <c r="H6" s="201"/>
      <c r="I6" s="201"/>
      <c r="J6" s="201"/>
      <c r="K6" s="842"/>
      <c r="L6" s="201"/>
      <c r="M6" s="202">
        <v>43.34021640000001</v>
      </c>
      <c r="N6" s="903"/>
      <c r="O6" s="204"/>
      <c r="P6" s="204"/>
      <c r="Q6" s="204"/>
      <c r="R6" s="204"/>
      <c r="S6" s="204"/>
      <c r="T6" s="898"/>
      <c r="U6" s="1115"/>
    </row>
    <row r="7" spans="1:41" s="126" customFormat="1" ht="18" customHeight="1">
      <c r="A7" s="9">
        <v>54</v>
      </c>
      <c r="B7" s="12" t="s">
        <v>25</v>
      </c>
      <c r="C7" s="201"/>
      <c r="D7" s="201"/>
      <c r="E7" s="201"/>
      <c r="F7" s="201"/>
      <c r="G7" s="201"/>
      <c r="H7" s="201"/>
      <c r="I7" s="201"/>
      <c r="J7" s="201"/>
      <c r="K7" s="842"/>
      <c r="L7" s="201"/>
      <c r="M7" s="202">
        <v>41.241117600000003</v>
      </c>
      <c r="N7" s="903"/>
      <c r="O7" s="202">
        <v>46.180173600000003</v>
      </c>
      <c r="P7" s="202">
        <v>47.414937600000009</v>
      </c>
      <c r="Q7" s="204"/>
      <c r="R7" s="202">
        <v>52.353993600000003</v>
      </c>
      <c r="S7" s="202">
        <v>60.997341600000006</v>
      </c>
      <c r="T7" s="899">
        <v>6.173820000000001</v>
      </c>
      <c r="U7" s="1115"/>
    </row>
    <row r="8" spans="1:41" ht="18" customHeight="1">
      <c r="A8" s="9">
        <v>54</v>
      </c>
      <c r="B8" s="12" t="s">
        <v>26</v>
      </c>
      <c r="C8" s="201"/>
      <c r="D8" s="201"/>
      <c r="E8" s="201"/>
      <c r="F8" s="201"/>
      <c r="G8" s="201"/>
      <c r="H8" s="201"/>
      <c r="I8" s="201"/>
      <c r="J8" s="201"/>
      <c r="K8" s="842"/>
      <c r="L8" s="201"/>
      <c r="M8" s="202">
        <v>45.068886000000006</v>
      </c>
      <c r="N8" s="903"/>
      <c r="O8" s="204"/>
      <c r="P8" s="204"/>
      <c r="Q8" s="204"/>
      <c r="R8" s="204"/>
      <c r="S8" s="204"/>
      <c r="T8" s="899"/>
      <c r="U8" s="1115"/>
    </row>
    <row r="9" spans="1:41" s="198" customFormat="1" ht="18" customHeight="1">
      <c r="A9" s="9">
        <v>54</v>
      </c>
      <c r="B9" s="12" t="s">
        <v>42</v>
      </c>
      <c r="C9" s="201"/>
      <c r="D9" s="201"/>
      <c r="E9" s="201"/>
      <c r="F9" s="201"/>
      <c r="G9" s="201"/>
      <c r="H9" s="201"/>
      <c r="I9" s="201"/>
      <c r="J9" s="201"/>
      <c r="K9" s="842"/>
      <c r="L9" s="201"/>
      <c r="M9" s="202">
        <v>41.98197600000001</v>
      </c>
      <c r="N9" s="903"/>
      <c r="O9" s="202">
        <v>46.921032000000004</v>
      </c>
      <c r="P9" s="202">
        <v>48.155796000000002</v>
      </c>
      <c r="Q9" s="204"/>
      <c r="R9" s="202">
        <v>53.09485200000001</v>
      </c>
      <c r="S9" s="202">
        <v>61.738200000000013</v>
      </c>
      <c r="T9" s="899"/>
      <c r="U9" s="1115"/>
    </row>
    <row r="10" spans="1:41" s="10" customFormat="1" ht="18" customHeight="1" thickBot="1">
      <c r="A10" s="13">
        <v>54</v>
      </c>
      <c r="B10" s="14" t="s">
        <v>40</v>
      </c>
      <c r="C10" s="56"/>
      <c r="D10" s="56"/>
      <c r="E10" s="56"/>
      <c r="F10" s="56"/>
      <c r="G10" s="56"/>
      <c r="H10" s="56"/>
      <c r="I10" s="56"/>
      <c r="J10" s="56"/>
      <c r="K10" s="843"/>
      <c r="L10" s="805"/>
      <c r="M10" s="111">
        <v>43.710645600000007</v>
      </c>
      <c r="N10" s="908"/>
      <c r="O10" s="111">
        <v>48.649701600000007</v>
      </c>
      <c r="P10" s="111">
        <v>49.884465600000006</v>
      </c>
      <c r="Q10" s="149"/>
      <c r="R10" s="111">
        <v>54.823521600000007</v>
      </c>
      <c r="S10" s="111">
        <v>63.466869600000003</v>
      </c>
      <c r="T10" s="901"/>
      <c r="U10" s="1117"/>
    </row>
    <row r="11" spans="1:41" s="10" customFormat="1" ht="18" customHeight="1">
      <c r="C11" s="198"/>
      <c r="D11" s="198"/>
      <c r="E11" s="198"/>
      <c r="F11" s="198"/>
      <c r="G11" s="198"/>
      <c r="H11" s="198"/>
      <c r="I11" s="198"/>
      <c r="J11" s="198"/>
      <c r="K11" s="198"/>
      <c r="M11" s="126"/>
    </row>
    <row r="12" spans="1:41" s="10" customFormat="1" ht="18" customHeight="1">
      <c r="A12" s="198"/>
      <c r="B12" s="198"/>
      <c r="C12" s="198"/>
      <c r="D12" s="198"/>
      <c r="E12" s="198"/>
      <c r="F12" s="198"/>
      <c r="G12" s="198"/>
      <c r="H12" s="198"/>
      <c r="I12" s="198"/>
      <c r="J12" s="198"/>
      <c r="K12" s="198"/>
      <c r="M12" s="126"/>
      <c r="N12" s="10">
        <v>1.1100000000000001</v>
      </c>
    </row>
    <row r="13" spans="1:41" s="198" customFormat="1" ht="18" customHeight="1">
      <c r="A13" s="2" t="s">
        <v>15</v>
      </c>
      <c r="B13" s="94" t="s">
        <v>677</v>
      </c>
    </row>
    <row r="14" spans="1:41" s="10" customFormat="1" ht="18" customHeight="1">
      <c r="A14" s="533" t="s">
        <v>36</v>
      </c>
      <c r="B14" s="534" t="s">
        <v>678</v>
      </c>
      <c r="C14" s="534"/>
      <c r="D14" s="534"/>
      <c r="E14" s="534"/>
      <c r="F14" s="198"/>
      <c r="G14" s="198"/>
      <c r="H14" s="198"/>
      <c r="I14" s="198"/>
      <c r="J14" s="198"/>
      <c r="K14" s="198"/>
      <c r="M14" s="126"/>
    </row>
    <row r="15" spans="1:41" s="10" customFormat="1" ht="18" customHeight="1">
      <c r="A15" s="533" t="s">
        <v>31</v>
      </c>
      <c r="B15" s="534" t="s">
        <v>679</v>
      </c>
      <c r="C15" s="534"/>
      <c r="D15" s="534"/>
      <c r="E15" s="534"/>
      <c r="F15" s="198"/>
      <c r="G15" s="198"/>
      <c r="H15" s="198"/>
      <c r="I15" s="198"/>
      <c r="J15" s="198"/>
      <c r="K15" s="198"/>
      <c r="M15" s="126"/>
    </row>
    <row r="16" spans="1:41" s="10" customFormat="1" ht="15.75">
      <c r="A16" s="533" t="s">
        <v>17</v>
      </c>
      <c r="B16" s="534" t="s">
        <v>680</v>
      </c>
      <c r="C16" s="534"/>
      <c r="D16" s="534"/>
      <c r="E16" s="534"/>
      <c r="F16" s="198"/>
      <c r="G16" s="198"/>
      <c r="H16" s="198"/>
      <c r="I16" s="198"/>
      <c r="J16" s="198"/>
      <c r="K16" s="198"/>
      <c r="M16" s="126"/>
    </row>
    <row r="17" spans="1:23" s="10" customFormat="1" ht="18" customHeight="1">
      <c r="A17" s="533" t="s">
        <v>18</v>
      </c>
      <c r="B17" s="534" t="s">
        <v>681</v>
      </c>
      <c r="C17" s="534"/>
      <c r="D17" s="534"/>
      <c r="E17" s="534"/>
      <c r="F17" s="198"/>
      <c r="G17" s="198"/>
      <c r="H17" s="198"/>
      <c r="I17" s="198"/>
      <c r="J17" s="198"/>
      <c r="K17" s="198"/>
      <c r="M17" s="126"/>
    </row>
    <row r="18" spans="1:23" s="10" customFormat="1" ht="18" customHeight="1">
      <c r="A18" s="533" t="s">
        <v>34</v>
      </c>
      <c r="B18" s="534" t="s">
        <v>682</v>
      </c>
      <c r="C18" s="534"/>
      <c r="D18" s="534"/>
      <c r="E18" s="534"/>
    </row>
    <row r="19" spans="1:23" s="198" customFormat="1" ht="18" customHeight="1">
      <c r="A19" s="533" t="s">
        <v>474</v>
      </c>
      <c r="B19" s="534" t="s">
        <v>683</v>
      </c>
      <c r="C19" s="534"/>
      <c r="D19" s="534"/>
      <c r="E19" s="534"/>
    </row>
    <row r="20" spans="1:23" s="10" customFormat="1" ht="18" customHeight="1">
      <c r="A20" s="2" t="s">
        <v>35</v>
      </c>
      <c r="B20" s="94" t="s">
        <v>684</v>
      </c>
      <c r="C20" s="94"/>
      <c r="D20" s="94"/>
      <c r="E20" s="94"/>
      <c r="F20" s="198"/>
      <c r="G20" s="198"/>
      <c r="H20" s="198"/>
      <c r="I20" s="198"/>
      <c r="J20" s="198"/>
      <c r="K20" s="198"/>
      <c r="M20" s="126"/>
    </row>
    <row r="21" spans="1:23" s="126" customFormat="1" ht="18" customHeight="1">
      <c r="A21" s="2">
        <v>400</v>
      </c>
      <c r="B21" s="94" t="s">
        <v>685</v>
      </c>
      <c r="C21" s="94"/>
      <c r="D21" s="94"/>
      <c r="E21" s="94"/>
      <c r="F21" s="198"/>
      <c r="G21" s="198"/>
      <c r="H21" s="198"/>
      <c r="I21" s="198"/>
      <c r="J21" s="198"/>
      <c r="K21" s="198"/>
    </row>
    <row r="22" spans="1:23" s="126" customFormat="1" ht="18" customHeight="1">
      <c r="A22" s="2">
        <v>500</v>
      </c>
      <c r="B22" s="94" t="s">
        <v>686</v>
      </c>
      <c r="C22" s="94"/>
      <c r="D22" s="94"/>
      <c r="E22" s="94"/>
      <c r="F22" s="198"/>
      <c r="G22" s="198"/>
      <c r="H22" s="198"/>
      <c r="I22" s="198"/>
      <c r="J22" s="198"/>
      <c r="K22" s="198"/>
    </row>
    <row r="23" spans="1:23" s="10" customFormat="1" ht="18" customHeight="1">
      <c r="A23" s="2">
        <v>305</v>
      </c>
      <c r="B23" s="94" t="s">
        <v>687</v>
      </c>
      <c r="C23" s="94"/>
      <c r="D23" s="94"/>
      <c r="E23" s="94"/>
      <c r="F23" s="198"/>
      <c r="G23" s="198"/>
      <c r="H23" s="198"/>
      <c r="I23" s="198"/>
      <c r="J23" s="198"/>
      <c r="K23" s="198"/>
      <c r="M23" s="126"/>
    </row>
    <row r="24" spans="1:23" s="198" customFormat="1" ht="18" customHeight="1"/>
    <row r="25" spans="1:23" s="127" customFormat="1" ht="18" customHeight="1">
      <c r="C25" s="534"/>
      <c r="D25" s="534"/>
      <c r="E25" s="534"/>
      <c r="F25" s="534"/>
      <c r="G25" s="534"/>
      <c r="H25" s="534"/>
      <c r="I25" s="534"/>
      <c r="J25" s="534"/>
      <c r="K25" s="534"/>
    </row>
    <row r="26" spans="1:23" s="127" customFormat="1" ht="18" customHeight="1">
      <c r="A26" s="2"/>
      <c r="B26" s="94"/>
      <c r="C26" s="534"/>
      <c r="D26" s="534"/>
      <c r="E26" s="534"/>
      <c r="F26" s="534"/>
      <c r="G26" s="534"/>
      <c r="H26" s="534"/>
      <c r="I26" s="534"/>
      <c r="J26" s="534"/>
      <c r="K26" s="534"/>
    </row>
    <row r="27" spans="1:23" s="127" customFormat="1" ht="18" customHeight="1">
      <c r="A27" s="533"/>
      <c r="B27" s="534"/>
      <c r="C27" s="534"/>
      <c r="D27" s="534"/>
      <c r="E27" s="534"/>
      <c r="F27" s="534"/>
      <c r="G27" s="534"/>
      <c r="H27" s="534"/>
      <c r="I27" s="534"/>
      <c r="J27" s="534"/>
      <c r="K27" s="534"/>
    </row>
    <row r="28" spans="1:23" s="127" customFormat="1" ht="18" customHeight="1">
      <c r="A28" s="533"/>
      <c r="B28" s="534"/>
      <c r="C28" s="534"/>
      <c r="D28" s="534"/>
      <c r="E28" s="534"/>
      <c r="F28" s="534"/>
      <c r="G28" s="534"/>
      <c r="H28" s="534"/>
      <c r="I28" s="534"/>
      <c r="J28" s="534"/>
      <c r="K28" s="534"/>
    </row>
    <row r="29" spans="1:23" s="127" customFormat="1" ht="18" customHeight="1">
      <c r="A29" s="533"/>
      <c r="B29" s="534"/>
      <c r="C29" s="534"/>
      <c r="D29" s="534"/>
      <c r="E29" s="534"/>
      <c r="F29" s="534"/>
      <c r="G29" s="534"/>
      <c r="H29" s="534"/>
      <c r="I29" s="534"/>
      <c r="J29" s="534"/>
      <c r="K29" s="534"/>
    </row>
    <row r="30" spans="1:23" s="127" customFormat="1" ht="18" customHeight="1">
      <c r="A30" s="533"/>
      <c r="B30" s="534"/>
      <c r="C30" s="534"/>
      <c r="D30" s="534"/>
      <c r="E30" s="534"/>
      <c r="F30" s="534"/>
      <c r="G30" s="534"/>
      <c r="H30" s="534"/>
      <c r="I30" s="534"/>
      <c r="J30" s="534"/>
      <c r="K30" s="534"/>
    </row>
    <row r="31" spans="1:23" ht="18" customHeight="1">
      <c r="A31" s="533"/>
      <c r="B31" s="534"/>
      <c r="C31" s="94"/>
      <c r="D31" s="94"/>
      <c r="E31" s="94"/>
      <c r="F31" s="94"/>
      <c r="G31" s="94"/>
      <c r="H31" s="94"/>
      <c r="I31" s="94"/>
      <c r="J31" s="94"/>
      <c r="K31" s="94"/>
    </row>
    <row r="32" spans="1:23" s="127" customFormat="1" ht="18" customHeight="1">
      <c r="A32" s="123"/>
      <c r="B32" s="123"/>
      <c r="C32" s="123"/>
      <c r="D32" s="123"/>
      <c r="E32" s="123"/>
      <c r="F32" s="123"/>
      <c r="G32" s="123"/>
      <c r="H32" s="123"/>
      <c r="I32" s="123"/>
      <c r="J32" s="123"/>
      <c r="K32" s="123"/>
      <c r="L32" s="123"/>
      <c r="M32" s="123"/>
      <c r="N32" s="123"/>
      <c r="O32" s="123"/>
      <c r="P32" s="123"/>
      <c r="Q32" s="123"/>
      <c r="R32" s="123"/>
      <c r="S32" s="123"/>
      <c r="T32" s="123"/>
      <c r="U32" s="123"/>
      <c r="V32" s="123"/>
      <c r="W32" s="123">
        <v>6</v>
      </c>
    </row>
  </sheetData>
  <mergeCells count="2">
    <mergeCell ref="U3:U10"/>
    <mergeCell ref="A2:L2"/>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12.xml><?xml version="1.0" encoding="utf-8"?>
<worksheet xmlns="http://schemas.openxmlformats.org/spreadsheetml/2006/main" xmlns:r="http://schemas.openxmlformats.org/officeDocument/2006/relationships">
  <sheetPr>
    <tabColor rgb="FFFF481D"/>
    <pageSetUpPr fitToPage="1"/>
  </sheetPr>
  <dimension ref="A1:AO35"/>
  <sheetViews>
    <sheetView zoomScale="75" zoomScaleNormal="75" zoomScaleSheetLayoutView="400" workbookViewId="0">
      <pane xSplit="25305"/>
      <selection activeCell="G3" sqref="G3"/>
      <selection pane="topRight" activeCell="G14" sqref="G14"/>
    </sheetView>
  </sheetViews>
  <sheetFormatPr defaultColWidth="4.140625" defaultRowHeight="15"/>
  <cols>
    <col min="1" max="1" width="4.85546875" style="16" customWidth="1"/>
    <col min="2" max="2" width="9.85546875" style="16" customWidth="1"/>
    <col min="3" max="5" width="9.85546875" style="198" customWidth="1"/>
    <col min="6" max="7" width="9.85546875" style="16" customWidth="1"/>
    <col min="8" max="8" width="9.85546875" style="126" customWidth="1"/>
    <col min="9" max="21" width="9.85546875" style="16" customWidth="1"/>
    <col min="22" max="22" width="14.85546875" style="16" customWidth="1"/>
    <col min="23" max="16384" width="4.140625" style="16"/>
  </cols>
  <sheetData>
    <row r="1" spans="1:41" ht="120" customHeight="1" thickBot="1">
      <c r="A1" s="1102" t="s">
        <v>44</v>
      </c>
      <c r="B1" s="1102"/>
      <c r="C1" s="1102"/>
      <c r="D1" s="1102"/>
      <c r="E1" s="1102"/>
      <c r="F1" s="1103"/>
      <c r="G1" s="636" t="s">
        <v>0</v>
      </c>
      <c r="H1" s="636" t="s">
        <v>554</v>
      </c>
      <c r="I1" s="636" t="s">
        <v>1</v>
      </c>
      <c r="J1" s="636" t="s">
        <v>2</v>
      </c>
      <c r="K1" s="636" t="s">
        <v>38</v>
      </c>
      <c r="L1" s="636" t="s">
        <v>3</v>
      </c>
      <c r="M1" s="636" t="s">
        <v>4</v>
      </c>
      <c r="N1" s="636" t="s">
        <v>5</v>
      </c>
      <c r="O1" s="636" t="s">
        <v>6</v>
      </c>
      <c r="P1" s="636" t="s">
        <v>7</v>
      </c>
      <c r="Q1" s="636" t="s">
        <v>9</v>
      </c>
      <c r="R1" s="636" t="s">
        <v>10</v>
      </c>
      <c r="S1" s="636" t="s">
        <v>370</v>
      </c>
      <c r="T1" s="636" t="s">
        <v>12</v>
      </c>
      <c r="U1" s="637" t="s">
        <v>13</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31" t="s">
        <v>371</v>
      </c>
      <c r="B2" s="1132"/>
      <c r="C2" s="1132"/>
      <c r="D2" s="1132"/>
      <c r="E2" s="1132"/>
      <c r="F2" s="1132"/>
      <c r="G2" s="251"/>
      <c r="H2" s="251"/>
      <c r="I2" s="251"/>
      <c r="J2" s="17"/>
      <c r="K2" s="17"/>
      <c r="L2" s="17"/>
      <c r="M2" s="17"/>
      <c r="N2" s="17"/>
      <c r="O2" s="17"/>
      <c r="P2" s="17"/>
      <c r="Q2" s="162" t="s">
        <v>14</v>
      </c>
      <c r="R2" s="162" t="s">
        <v>14</v>
      </c>
      <c r="S2" s="162" t="s">
        <v>14</v>
      </c>
      <c r="T2" s="162" t="s">
        <v>14</v>
      </c>
      <c r="U2" s="161" t="s">
        <v>14</v>
      </c>
    </row>
    <row r="3" spans="1:41" ht="18" customHeight="1">
      <c r="A3" s="71">
        <v>42</v>
      </c>
      <c r="B3" s="70" t="s">
        <v>21</v>
      </c>
      <c r="C3" s="70" t="s">
        <v>28</v>
      </c>
      <c r="D3" s="70"/>
      <c r="E3" s="70"/>
      <c r="F3" s="69"/>
      <c r="G3" s="93">
        <f>'99'!M3+('99'!M3*20/100)</f>
        <v>59.268672000000009</v>
      </c>
      <c r="H3" s="1111" t="s">
        <v>347</v>
      </c>
      <c r="I3" s="1111" t="s">
        <v>347</v>
      </c>
      <c r="J3" s="1111" t="s">
        <v>347</v>
      </c>
      <c r="K3" s="1111" t="s">
        <v>347</v>
      </c>
      <c r="L3" s="93">
        <v>52.5</v>
      </c>
      <c r="M3" s="93">
        <f>'99'!N3+('99'!N3*20/100)</f>
        <v>72.604123200000004</v>
      </c>
      <c r="N3" s="154"/>
      <c r="O3" s="93">
        <f>'99'!P3+('99'!P3*20/100)</f>
        <v>117.05562720000002</v>
      </c>
      <c r="P3" s="93">
        <f>'99'!Q3+('99'!Q3*20/100)</f>
        <v>130.3910784</v>
      </c>
      <c r="Q3" s="1134" t="s">
        <v>125</v>
      </c>
      <c r="R3" s="1134" t="s">
        <v>125</v>
      </c>
      <c r="S3" s="1111" t="s">
        <v>347</v>
      </c>
      <c r="T3" s="1111" t="s">
        <v>347</v>
      </c>
      <c r="U3" s="1114" t="s">
        <v>347</v>
      </c>
      <c r="W3" s="16">
        <v>1.03</v>
      </c>
    </row>
    <row r="4" spans="1:41" ht="18" customHeight="1">
      <c r="A4" s="108">
        <v>42</v>
      </c>
      <c r="B4" s="109" t="s">
        <v>22</v>
      </c>
      <c r="C4" s="201" t="s">
        <v>28</v>
      </c>
      <c r="D4" s="201"/>
      <c r="E4" s="201"/>
      <c r="F4" s="109"/>
      <c r="G4" s="202">
        <f>'99'!M4+('99'!M4*20/100)</f>
        <v>66.677256000000014</v>
      </c>
      <c r="H4" s="1112"/>
      <c r="I4" s="1112"/>
      <c r="J4" s="1112"/>
      <c r="K4" s="1112"/>
      <c r="L4" s="110">
        <f>L3+54-48</f>
        <v>58.5</v>
      </c>
      <c r="M4" s="202">
        <f>M3+54-48</f>
        <v>78.604123200000004</v>
      </c>
      <c r="N4" s="148"/>
      <c r="O4" s="202">
        <f>O3+54-48</f>
        <v>123.0556272</v>
      </c>
      <c r="P4" s="202">
        <f>P3+54-48</f>
        <v>136.3910784</v>
      </c>
      <c r="Q4" s="1135"/>
      <c r="R4" s="1135"/>
      <c r="S4" s="1112"/>
      <c r="T4" s="1112"/>
      <c r="U4" s="1115"/>
    </row>
    <row r="5" spans="1:41" ht="18" customHeight="1">
      <c r="A5" s="108">
        <v>42</v>
      </c>
      <c r="B5" s="109" t="s">
        <v>23</v>
      </c>
      <c r="C5" s="201" t="s">
        <v>28</v>
      </c>
      <c r="D5" s="201"/>
      <c r="E5" s="201"/>
      <c r="F5" s="109"/>
      <c r="G5" s="202">
        <f>'99'!M5+('99'!M5*20/100)</f>
        <v>69.640689600000002</v>
      </c>
      <c r="H5" s="1112"/>
      <c r="I5" s="1112"/>
      <c r="J5" s="1112"/>
      <c r="K5" s="1112"/>
      <c r="L5" s="110">
        <f>L3+56.4-48</f>
        <v>60.900000000000006</v>
      </c>
      <c r="M5" s="202">
        <f>M3+56.4-48</f>
        <v>81.004123200000009</v>
      </c>
      <c r="N5" s="148"/>
      <c r="O5" s="204"/>
      <c r="P5" s="204"/>
      <c r="Q5" s="1135"/>
      <c r="R5" s="1135"/>
      <c r="S5" s="1112"/>
      <c r="T5" s="1112"/>
      <c r="U5" s="1115"/>
    </row>
    <row r="6" spans="1:41" ht="18" customHeight="1">
      <c r="A6" s="108">
        <v>42</v>
      </c>
      <c r="B6" s="109" t="s">
        <v>24</v>
      </c>
      <c r="C6" s="201" t="s">
        <v>28</v>
      </c>
      <c r="D6" s="201"/>
      <c r="E6" s="201"/>
      <c r="F6" s="109"/>
      <c r="G6" s="202">
        <v>61.7</v>
      </c>
      <c r="H6" s="1112"/>
      <c r="I6" s="1112"/>
      <c r="J6" s="1112"/>
      <c r="K6" s="1112"/>
      <c r="L6" s="204"/>
      <c r="M6" s="204"/>
      <c r="N6" s="148"/>
      <c r="O6" s="204"/>
      <c r="P6" s="204"/>
      <c r="Q6" s="661">
        <v>5</v>
      </c>
      <c r="R6" s="661">
        <v>6</v>
      </c>
      <c r="S6" s="1112"/>
      <c r="T6" s="1112"/>
      <c r="U6" s="1115"/>
    </row>
    <row r="7" spans="1:41" ht="18" customHeight="1">
      <c r="A7" s="108">
        <v>42</v>
      </c>
      <c r="B7" s="109" t="s">
        <v>25</v>
      </c>
      <c r="C7" s="201" t="s">
        <v>28</v>
      </c>
      <c r="D7" s="201"/>
      <c r="E7" s="201"/>
      <c r="F7" s="109"/>
      <c r="G7" s="202">
        <f>'99'!M8+('99'!M8*20/100)</f>
        <v>77.049273600000021</v>
      </c>
      <c r="H7" s="1112"/>
      <c r="I7" s="1112"/>
      <c r="J7" s="1112"/>
      <c r="K7" s="1112"/>
      <c r="L7" s="110">
        <f>L3+62.4-48</f>
        <v>66.900000000000006</v>
      </c>
      <c r="M7" s="202">
        <f>M3+62.4-48</f>
        <v>87.004123200000009</v>
      </c>
      <c r="N7" s="148"/>
      <c r="O7" s="204"/>
      <c r="P7" s="204"/>
      <c r="Q7" s="661"/>
      <c r="R7" s="661"/>
      <c r="S7" s="1112"/>
      <c r="T7" s="1112"/>
      <c r="U7" s="1115"/>
    </row>
    <row r="8" spans="1:41" ht="18" customHeight="1">
      <c r="A8" s="95">
        <v>42</v>
      </c>
      <c r="B8" s="96" t="s">
        <v>26</v>
      </c>
      <c r="C8" s="96" t="s">
        <v>28</v>
      </c>
      <c r="D8" s="96"/>
      <c r="E8" s="96"/>
      <c r="F8" s="96"/>
      <c r="G8" s="202">
        <f>G6+6</f>
        <v>67.7</v>
      </c>
      <c r="H8" s="1113"/>
      <c r="I8" s="1113"/>
      <c r="J8" s="1113"/>
      <c r="K8" s="1113"/>
      <c r="L8" s="164"/>
      <c r="M8" s="164"/>
      <c r="N8" s="164"/>
      <c r="O8" s="164"/>
      <c r="P8" s="164"/>
      <c r="Q8" s="662"/>
      <c r="R8" s="662"/>
      <c r="S8" s="1113"/>
      <c r="T8" s="1113"/>
      <c r="U8" s="1116"/>
    </row>
    <row r="9" spans="1:41" ht="18" customHeight="1">
      <c r="A9" s="91">
        <v>42</v>
      </c>
      <c r="B9" s="92" t="s">
        <v>21</v>
      </c>
      <c r="C9" s="92" t="s">
        <v>29</v>
      </c>
      <c r="D9" s="92"/>
      <c r="E9" s="92"/>
      <c r="F9" s="92"/>
      <c r="G9" s="93">
        <v>48</v>
      </c>
      <c r="H9" s="1111" t="s">
        <v>347</v>
      </c>
      <c r="I9" s="1111" t="s">
        <v>347</v>
      </c>
      <c r="J9" s="1111" t="s">
        <v>347</v>
      </c>
      <c r="K9" s="1111" t="s">
        <v>347</v>
      </c>
      <c r="L9" s="93">
        <v>52.5</v>
      </c>
      <c r="M9" s="93">
        <v>58.8</v>
      </c>
      <c r="N9" s="154"/>
      <c r="O9" s="93">
        <v>94.8</v>
      </c>
      <c r="P9" s="93">
        <v>105.6</v>
      </c>
      <c r="Q9" s="1134" t="s">
        <v>125</v>
      </c>
      <c r="R9" s="1134" t="s">
        <v>125</v>
      </c>
      <c r="S9" s="1111" t="s">
        <v>347</v>
      </c>
      <c r="T9" s="1111" t="s">
        <v>347</v>
      </c>
      <c r="U9" s="1114" t="s">
        <v>347</v>
      </c>
    </row>
    <row r="10" spans="1:41" ht="18" customHeight="1">
      <c r="A10" s="108">
        <v>42</v>
      </c>
      <c r="B10" s="109" t="s">
        <v>22</v>
      </c>
      <c r="C10" s="201" t="s">
        <v>29</v>
      </c>
      <c r="D10" s="201"/>
      <c r="E10" s="201"/>
      <c r="F10" s="109"/>
      <c r="G10" s="202">
        <v>54</v>
      </c>
      <c r="H10" s="1112"/>
      <c r="I10" s="1112"/>
      <c r="J10" s="1112"/>
      <c r="K10" s="1112"/>
      <c r="L10" s="202">
        <f>L9+54-48</f>
        <v>58.5</v>
      </c>
      <c r="M10" s="202">
        <v>64.8</v>
      </c>
      <c r="N10" s="204"/>
      <c r="O10" s="202">
        <v>100.80000000000001</v>
      </c>
      <c r="P10" s="202">
        <v>111.6</v>
      </c>
      <c r="Q10" s="1135"/>
      <c r="R10" s="1135"/>
      <c r="S10" s="1112"/>
      <c r="T10" s="1112"/>
      <c r="U10" s="1115"/>
    </row>
    <row r="11" spans="1:41" ht="18" customHeight="1">
      <c r="A11" s="108">
        <v>42</v>
      </c>
      <c r="B11" s="109" t="s">
        <v>23</v>
      </c>
      <c r="C11" s="201" t="s">
        <v>29</v>
      </c>
      <c r="D11" s="201"/>
      <c r="E11" s="201"/>
      <c r="F11" s="109"/>
      <c r="G11" s="202">
        <v>56.4</v>
      </c>
      <c r="H11" s="1112"/>
      <c r="I11" s="1112"/>
      <c r="J11" s="1112"/>
      <c r="K11" s="1112"/>
      <c r="L11" s="202">
        <f>L9+56.4-48</f>
        <v>60.900000000000006</v>
      </c>
      <c r="M11" s="202">
        <v>67.199999999999989</v>
      </c>
      <c r="N11" s="204"/>
      <c r="O11" s="204"/>
      <c r="P11" s="204"/>
      <c r="Q11" s="1135"/>
      <c r="R11" s="1135"/>
      <c r="S11" s="1112"/>
      <c r="T11" s="1112"/>
      <c r="U11" s="1115"/>
    </row>
    <row r="12" spans="1:41" ht="18" customHeight="1">
      <c r="A12" s="200">
        <v>42</v>
      </c>
      <c r="B12" s="201" t="s">
        <v>24</v>
      </c>
      <c r="C12" s="201" t="s">
        <v>29</v>
      </c>
      <c r="D12" s="201"/>
      <c r="E12" s="201"/>
      <c r="F12" s="201"/>
      <c r="G12" s="202">
        <v>61.7</v>
      </c>
      <c r="H12" s="1112"/>
      <c r="I12" s="1112"/>
      <c r="J12" s="1112"/>
      <c r="K12" s="1112"/>
      <c r="L12" s="204"/>
      <c r="M12" s="204"/>
      <c r="N12" s="204"/>
      <c r="O12" s="204"/>
      <c r="P12" s="204"/>
      <c r="Q12" s="661">
        <v>5</v>
      </c>
      <c r="R12" s="661">
        <v>6</v>
      </c>
      <c r="S12" s="1112"/>
      <c r="T12" s="1112"/>
      <c r="U12" s="1115"/>
    </row>
    <row r="13" spans="1:41" ht="18" customHeight="1">
      <c r="A13" s="200">
        <v>42</v>
      </c>
      <c r="B13" s="201" t="s">
        <v>25</v>
      </c>
      <c r="C13" s="201" t="s">
        <v>29</v>
      </c>
      <c r="D13" s="201"/>
      <c r="E13" s="201"/>
      <c r="F13" s="201"/>
      <c r="G13" s="202">
        <v>62.4</v>
      </c>
      <c r="H13" s="1112"/>
      <c r="I13" s="1112"/>
      <c r="J13" s="1112"/>
      <c r="K13" s="1112"/>
      <c r="L13" s="202">
        <f>L9+62.4-48</f>
        <v>66.900000000000006</v>
      </c>
      <c r="M13" s="202">
        <v>73.199999999999989</v>
      </c>
      <c r="N13" s="204"/>
      <c r="O13" s="204"/>
      <c r="P13" s="204"/>
      <c r="Q13" s="661"/>
      <c r="R13" s="661"/>
      <c r="S13" s="1112"/>
      <c r="T13" s="1112"/>
      <c r="U13" s="1115"/>
    </row>
    <row r="14" spans="1:41" s="28" customFormat="1" ht="18" customHeight="1" thickBot="1">
      <c r="A14" s="55">
        <v>42</v>
      </c>
      <c r="B14" s="56" t="s">
        <v>26</v>
      </c>
      <c r="C14" s="56" t="s">
        <v>29</v>
      </c>
      <c r="D14" s="56"/>
      <c r="E14" s="56"/>
      <c r="F14" s="56"/>
      <c r="G14" s="111">
        <v>67.7</v>
      </c>
      <c r="H14" s="1118"/>
      <c r="I14" s="1118"/>
      <c r="J14" s="1118"/>
      <c r="K14" s="1118"/>
      <c r="L14" s="149"/>
      <c r="M14" s="149"/>
      <c r="N14" s="149"/>
      <c r="O14" s="149"/>
      <c r="P14" s="149"/>
      <c r="Q14" s="169"/>
      <c r="R14" s="169"/>
      <c r="S14" s="1118"/>
      <c r="T14" s="1118"/>
      <c r="U14" s="1117"/>
    </row>
    <row r="15" spans="1:41" s="18" customFormat="1" ht="18" customHeight="1">
      <c r="C15" s="198"/>
      <c r="D15" s="198"/>
      <c r="E15" s="198"/>
      <c r="H15" s="126"/>
    </row>
    <row r="16" spans="1:41" ht="15.75">
      <c r="B16" s="19"/>
      <c r="C16" s="20"/>
      <c r="D16" s="20"/>
      <c r="E16" s="20"/>
      <c r="N16" s="20"/>
    </row>
    <row r="17" spans="1:8" ht="18" customHeight="1"/>
    <row r="18" spans="1:8" ht="18" customHeight="1">
      <c r="C18" s="16"/>
      <c r="D18" s="16"/>
      <c r="E18" s="16"/>
      <c r="H18" s="16"/>
    </row>
    <row r="19" spans="1:8" s="198" customFormat="1" ht="18" customHeight="1"/>
    <row r="20" spans="1:8" ht="18" customHeight="1"/>
    <row r="21" spans="1:8" ht="18" customHeight="1"/>
    <row r="22" spans="1:8" ht="18" customHeight="1"/>
    <row r="23" spans="1:8" ht="18" customHeight="1"/>
    <row r="24" spans="1:8" ht="18" customHeight="1"/>
    <row r="25" spans="1:8" ht="18" customHeight="1"/>
    <row r="26" spans="1:8" s="198" customFormat="1" ht="18" customHeight="1"/>
    <row r="27" spans="1:8" ht="18" customHeight="1">
      <c r="A27" s="2" t="s">
        <v>15</v>
      </c>
      <c r="B27" s="94" t="s">
        <v>30</v>
      </c>
    </row>
    <row r="28" spans="1:8" s="127" customFormat="1" ht="18" customHeight="1">
      <c r="A28" s="533" t="s">
        <v>36</v>
      </c>
      <c r="B28" s="534" t="s">
        <v>505</v>
      </c>
      <c r="C28" s="534"/>
      <c r="D28" s="534"/>
      <c r="E28" s="534"/>
    </row>
    <row r="29" spans="1:8" s="127" customFormat="1" ht="18" customHeight="1">
      <c r="A29" s="533" t="s">
        <v>31</v>
      </c>
      <c r="B29" s="534" t="s">
        <v>504</v>
      </c>
      <c r="C29" s="534"/>
      <c r="D29" s="534"/>
      <c r="E29" s="534"/>
    </row>
    <row r="30" spans="1:8" s="127" customFormat="1" ht="18" customHeight="1">
      <c r="A30" s="533" t="s">
        <v>17</v>
      </c>
      <c r="B30" s="534" t="s">
        <v>32</v>
      </c>
      <c r="C30" s="534"/>
      <c r="D30" s="534"/>
      <c r="E30" s="534"/>
    </row>
    <row r="31" spans="1:8" s="127" customFormat="1" ht="18" customHeight="1">
      <c r="A31" s="533" t="s">
        <v>18</v>
      </c>
      <c r="B31" s="534" t="s">
        <v>33</v>
      </c>
      <c r="C31" s="534"/>
      <c r="D31" s="534"/>
      <c r="E31" s="534"/>
    </row>
    <row r="32" spans="1:8" s="127" customFormat="1" ht="18" customHeight="1">
      <c r="A32" s="533" t="s">
        <v>34</v>
      </c>
      <c r="B32" s="534" t="s">
        <v>511</v>
      </c>
      <c r="C32" s="534"/>
      <c r="D32" s="534"/>
      <c r="E32" s="534"/>
    </row>
    <row r="33" spans="1:22" s="127" customFormat="1" ht="18" customHeight="1">
      <c r="A33" s="533" t="s">
        <v>474</v>
      </c>
      <c r="B33" s="534" t="s">
        <v>512</v>
      </c>
      <c r="C33" s="534"/>
      <c r="D33" s="534"/>
      <c r="E33" s="534"/>
    </row>
    <row r="34" spans="1:22" s="127" customFormat="1" ht="18" customHeight="1">
      <c r="A34" s="2" t="s">
        <v>35</v>
      </c>
      <c r="B34" s="94" t="s">
        <v>513</v>
      </c>
      <c r="C34" s="94"/>
      <c r="D34" s="94"/>
      <c r="E34" s="94"/>
    </row>
    <row r="35" spans="1:22"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v>10</v>
      </c>
    </row>
  </sheetData>
  <mergeCells count="20">
    <mergeCell ref="S9:S14"/>
    <mergeCell ref="T9:T14"/>
    <mergeCell ref="U9:U14"/>
    <mergeCell ref="Q9:Q11"/>
    <mergeCell ref="R9:R11"/>
    <mergeCell ref="S3:S8"/>
    <mergeCell ref="T3:T8"/>
    <mergeCell ref="U3:U8"/>
    <mergeCell ref="Q3:Q5"/>
    <mergeCell ref="R3:R5"/>
    <mergeCell ref="J3:J8"/>
    <mergeCell ref="K3:K8"/>
    <mergeCell ref="I9:I14"/>
    <mergeCell ref="J9:J14"/>
    <mergeCell ref="K9:K14"/>
    <mergeCell ref="A1:F1"/>
    <mergeCell ref="A2:F2"/>
    <mergeCell ref="H3:H8"/>
    <mergeCell ref="H9:H14"/>
    <mergeCell ref="I3:I8"/>
  </mergeCells>
  <printOptions horizontalCentered="1" verticalCentered="1"/>
  <pageMargins left="0.19685039370078741" right="0.19685039370078741" top="0.19685039370078741" bottom="0.19685039370078741" header="0" footer="0"/>
  <pageSetup paperSize="9" scale="66" orientation="landscape" r:id="rId1"/>
  <drawing r:id="rId2"/>
</worksheet>
</file>

<file path=xl/worksheets/sheet13.xml><?xml version="1.0" encoding="utf-8"?>
<worksheet xmlns="http://schemas.openxmlformats.org/spreadsheetml/2006/main" xmlns:r="http://schemas.openxmlformats.org/officeDocument/2006/relationships">
  <sheetPr>
    <tabColor rgb="FFE64F0C"/>
    <pageSetUpPr fitToPage="1"/>
  </sheetPr>
  <dimension ref="A1:AO35"/>
  <sheetViews>
    <sheetView zoomScale="75" zoomScaleNormal="75" zoomScaleSheetLayoutView="400" workbookViewId="0">
      <pane xSplit="25305"/>
      <selection activeCell="N11" sqref="N11"/>
      <selection pane="topRight" activeCell="G14" sqref="G14"/>
    </sheetView>
  </sheetViews>
  <sheetFormatPr defaultColWidth="4.140625" defaultRowHeight="15"/>
  <cols>
    <col min="1" max="1" width="4.85546875" style="126" customWidth="1"/>
    <col min="2" max="2" width="9.85546875" style="126" customWidth="1"/>
    <col min="3" max="5" width="9.85546875" style="198" customWidth="1"/>
    <col min="6" max="21" width="9.85546875" style="126" customWidth="1"/>
    <col min="22" max="22" width="11.140625" style="126" customWidth="1"/>
    <col min="23" max="16384" width="4.140625" style="126"/>
  </cols>
  <sheetData>
    <row r="1" spans="1:41" ht="120" customHeight="1" thickBot="1">
      <c r="A1" s="1102" t="s">
        <v>45</v>
      </c>
      <c r="B1" s="1102"/>
      <c r="C1" s="1102"/>
      <c r="D1" s="1102"/>
      <c r="E1" s="1102"/>
      <c r="F1" s="1103"/>
      <c r="G1" s="636" t="s">
        <v>0</v>
      </c>
      <c r="H1" s="636" t="s">
        <v>554</v>
      </c>
      <c r="I1" s="636" t="s">
        <v>1</v>
      </c>
      <c r="J1" s="636" t="s">
        <v>2</v>
      </c>
      <c r="K1" s="636" t="s">
        <v>38</v>
      </c>
      <c r="L1" s="636" t="s">
        <v>3</v>
      </c>
      <c r="M1" s="636" t="s">
        <v>4</v>
      </c>
      <c r="N1" s="636" t="s">
        <v>5</v>
      </c>
      <c r="O1" s="636" t="s">
        <v>6</v>
      </c>
      <c r="P1" s="636" t="s">
        <v>7</v>
      </c>
      <c r="Q1" s="636" t="s">
        <v>9</v>
      </c>
      <c r="R1" s="636" t="s">
        <v>10</v>
      </c>
      <c r="S1" s="636" t="s">
        <v>370</v>
      </c>
      <c r="T1" s="636" t="s">
        <v>12</v>
      </c>
      <c r="U1" s="637" t="s">
        <v>13</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31" t="s">
        <v>372</v>
      </c>
      <c r="B2" s="1132"/>
      <c r="C2" s="1132"/>
      <c r="D2" s="1132"/>
      <c r="E2" s="1132"/>
      <c r="F2" s="1132"/>
      <c r="G2" s="251"/>
      <c r="H2" s="251"/>
      <c r="I2" s="251"/>
      <c r="J2" s="88"/>
      <c r="K2" s="88"/>
      <c r="L2" s="88"/>
      <c r="M2" s="88"/>
      <c r="N2" s="88"/>
      <c r="O2" s="88"/>
      <c r="P2" s="88"/>
      <c r="Q2" s="162" t="s">
        <v>14</v>
      </c>
      <c r="R2" s="162" t="s">
        <v>14</v>
      </c>
      <c r="S2" s="162" t="s">
        <v>14</v>
      </c>
      <c r="T2" s="162" t="s">
        <v>14</v>
      </c>
      <c r="U2" s="161" t="s">
        <v>14</v>
      </c>
    </row>
    <row r="3" spans="1:41" ht="18" customHeight="1">
      <c r="A3" s="71">
        <v>43</v>
      </c>
      <c r="B3" s="70" t="s">
        <v>21</v>
      </c>
      <c r="C3" s="70" t="s">
        <v>28</v>
      </c>
      <c r="D3" s="70"/>
      <c r="E3" s="70"/>
      <c r="F3" s="69"/>
      <c r="G3" s="93">
        <f>'99'!M3+('99'!M3*30/100)</f>
        <v>64.207728000000003</v>
      </c>
      <c r="H3" s="1111" t="s">
        <v>347</v>
      </c>
      <c r="I3" s="1111" t="s">
        <v>347</v>
      </c>
      <c r="J3" s="1111" t="s">
        <v>347</v>
      </c>
      <c r="K3" s="1111" t="s">
        <v>347</v>
      </c>
      <c r="L3" s="93">
        <f>M3-4.4</f>
        <v>74.254466800000003</v>
      </c>
      <c r="M3" s="93">
        <f>'99'!N3+('99'!N3*30/100)</f>
        <v>78.654466800000009</v>
      </c>
      <c r="N3" s="154"/>
      <c r="O3" s="93">
        <f>'99'!P3+('99'!P3*30/100)</f>
        <v>126.81026280000002</v>
      </c>
      <c r="P3" s="93">
        <f>'99'!Q3+('99'!Q3*30/100)</f>
        <v>141.2570016</v>
      </c>
      <c r="Q3" s="1136" t="s">
        <v>125</v>
      </c>
      <c r="R3" s="1136" t="s">
        <v>125</v>
      </c>
      <c r="S3" s="1111" t="s">
        <v>347</v>
      </c>
      <c r="T3" s="1111" t="s">
        <v>347</v>
      </c>
      <c r="U3" s="1114" t="s">
        <v>347</v>
      </c>
    </row>
    <row r="4" spans="1:41" ht="18" customHeight="1">
      <c r="A4" s="108">
        <v>43</v>
      </c>
      <c r="B4" s="109" t="s">
        <v>22</v>
      </c>
      <c r="C4" s="201" t="s">
        <v>28</v>
      </c>
      <c r="D4" s="201"/>
      <c r="E4" s="201"/>
      <c r="F4" s="109"/>
      <c r="G4" s="110">
        <f>'99'!M4+('99'!M4*30/100)</f>
        <v>72.233694000000014</v>
      </c>
      <c r="H4" s="1112"/>
      <c r="I4" s="1112"/>
      <c r="J4" s="1112"/>
      <c r="K4" s="1112"/>
      <c r="L4" s="110">
        <f>L3+58.5-52</f>
        <v>80.754466799999989</v>
      </c>
      <c r="M4" s="202">
        <f>M3+58.5-52</f>
        <v>85.154466800000023</v>
      </c>
      <c r="N4" s="148"/>
      <c r="O4" s="110">
        <f>O3+58.5-52</f>
        <v>133.31026280000003</v>
      </c>
      <c r="P4" s="202">
        <f>P3+58.5-52</f>
        <v>147.7570016</v>
      </c>
      <c r="Q4" s="1137"/>
      <c r="R4" s="1137"/>
      <c r="S4" s="1112"/>
      <c r="T4" s="1112"/>
      <c r="U4" s="1115"/>
    </row>
    <row r="5" spans="1:41" ht="18" customHeight="1">
      <c r="A5" s="108">
        <v>43</v>
      </c>
      <c r="B5" s="109" t="s">
        <v>23</v>
      </c>
      <c r="C5" s="201" t="s">
        <v>28</v>
      </c>
      <c r="D5" s="201"/>
      <c r="E5" s="201"/>
      <c r="F5" s="109"/>
      <c r="G5" s="110">
        <f>'99'!M5+('99'!M5*30/100)</f>
        <v>75.444080400000004</v>
      </c>
      <c r="H5" s="1112"/>
      <c r="I5" s="1112"/>
      <c r="J5" s="1112"/>
      <c r="K5" s="1112"/>
      <c r="L5" s="110">
        <f>L3+61.1-52</f>
        <v>83.354466800000012</v>
      </c>
      <c r="M5" s="202">
        <f>M3+61.1-52</f>
        <v>87.754466800000017</v>
      </c>
      <c r="N5" s="148"/>
      <c r="O5" s="204"/>
      <c r="P5" s="204"/>
      <c r="Q5" s="1137"/>
      <c r="R5" s="1137"/>
      <c r="S5" s="1112"/>
      <c r="T5" s="1112"/>
      <c r="U5" s="1115"/>
    </row>
    <row r="6" spans="1:41" ht="18" customHeight="1">
      <c r="A6" s="108">
        <v>43</v>
      </c>
      <c r="B6" s="109" t="s">
        <v>24</v>
      </c>
      <c r="C6" s="201" t="s">
        <v>28</v>
      </c>
      <c r="D6" s="201"/>
      <c r="E6" s="201"/>
      <c r="F6" s="109"/>
      <c r="G6" s="110">
        <v>66.900000000000006</v>
      </c>
      <c r="H6" s="1112"/>
      <c r="I6" s="1112"/>
      <c r="J6" s="1112"/>
      <c r="K6" s="1112"/>
      <c r="L6" s="204"/>
      <c r="M6" s="204"/>
      <c r="N6" s="148"/>
      <c r="O6" s="148"/>
      <c r="P6" s="148"/>
      <c r="Q6" s="661">
        <v>5</v>
      </c>
      <c r="R6" s="661">
        <v>6</v>
      </c>
      <c r="S6" s="1112"/>
      <c r="T6" s="1112"/>
      <c r="U6" s="1115"/>
    </row>
    <row r="7" spans="1:41" ht="18" customHeight="1">
      <c r="A7" s="108">
        <v>43</v>
      </c>
      <c r="B7" s="109" t="s">
        <v>25</v>
      </c>
      <c r="C7" s="201" t="s">
        <v>28</v>
      </c>
      <c r="D7" s="201"/>
      <c r="E7" s="201"/>
      <c r="F7" s="109"/>
      <c r="G7" s="110">
        <f>'99'!M8+('99'!M8*30/100)</f>
        <v>83.47004640000003</v>
      </c>
      <c r="H7" s="1112"/>
      <c r="I7" s="1112"/>
      <c r="J7" s="1112"/>
      <c r="K7" s="1112"/>
      <c r="L7" s="202">
        <f>L3+67.6-52</f>
        <v>89.854466800000012</v>
      </c>
      <c r="M7" s="202">
        <f>M3+67.6-52</f>
        <v>94.254466799999989</v>
      </c>
      <c r="N7" s="148"/>
      <c r="O7" s="204"/>
      <c r="P7" s="204"/>
      <c r="Q7" s="661"/>
      <c r="R7" s="661"/>
      <c r="S7" s="1112"/>
      <c r="T7" s="1112"/>
      <c r="U7" s="1115"/>
    </row>
    <row r="8" spans="1:41" ht="18" customHeight="1">
      <c r="A8" s="95">
        <v>43</v>
      </c>
      <c r="B8" s="96" t="s">
        <v>26</v>
      </c>
      <c r="C8" s="96" t="s">
        <v>28</v>
      </c>
      <c r="D8" s="96"/>
      <c r="E8" s="96"/>
      <c r="F8" s="96"/>
      <c r="G8" s="97">
        <f>G6+6.5</f>
        <v>73.400000000000006</v>
      </c>
      <c r="H8" s="1113"/>
      <c r="I8" s="1113"/>
      <c r="J8" s="1113"/>
      <c r="K8" s="1113"/>
      <c r="L8" s="164"/>
      <c r="M8" s="164"/>
      <c r="N8" s="164"/>
      <c r="O8" s="164"/>
      <c r="P8" s="164"/>
      <c r="Q8" s="662"/>
      <c r="R8" s="662"/>
      <c r="S8" s="1113"/>
      <c r="T8" s="1113"/>
      <c r="U8" s="1116"/>
    </row>
    <row r="9" spans="1:41" ht="18" customHeight="1">
      <c r="A9" s="91">
        <v>43</v>
      </c>
      <c r="B9" s="92" t="s">
        <v>21</v>
      </c>
      <c r="C9" s="92" t="s">
        <v>29</v>
      </c>
      <c r="D9" s="92"/>
      <c r="E9" s="92"/>
      <c r="F9" s="92"/>
      <c r="G9" s="163">
        <v>52</v>
      </c>
      <c r="H9" s="1111" t="s">
        <v>347</v>
      </c>
      <c r="I9" s="1111" t="s">
        <v>347</v>
      </c>
      <c r="J9" s="1111" t="s">
        <v>347</v>
      </c>
      <c r="K9" s="1111" t="s">
        <v>347</v>
      </c>
      <c r="L9" s="93">
        <f>M9-4.4</f>
        <v>59.300000000000004</v>
      </c>
      <c r="M9" s="163">
        <v>63.7</v>
      </c>
      <c r="N9" s="155"/>
      <c r="O9" s="163">
        <v>102.7</v>
      </c>
      <c r="P9" s="163">
        <v>114.4</v>
      </c>
      <c r="Q9" s="1136" t="s">
        <v>125</v>
      </c>
      <c r="R9" s="1136" t="s">
        <v>125</v>
      </c>
      <c r="S9" s="1111" t="s">
        <v>347</v>
      </c>
      <c r="T9" s="1111" t="s">
        <v>347</v>
      </c>
      <c r="U9" s="1114" t="s">
        <v>347</v>
      </c>
    </row>
    <row r="10" spans="1:41" ht="18" customHeight="1">
      <c r="A10" s="108">
        <v>43</v>
      </c>
      <c r="B10" s="109" t="s">
        <v>22</v>
      </c>
      <c r="C10" s="201" t="s">
        <v>29</v>
      </c>
      <c r="D10" s="201"/>
      <c r="E10" s="201"/>
      <c r="F10" s="109"/>
      <c r="G10" s="110">
        <v>58.5</v>
      </c>
      <c r="H10" s="1112"/>
      <c r="I10" s="1112"/>
      <c r="J10" s="1112"/>
      <c r="K10" s="1112"/>
      <c r="L10" s="202">
        <f>L9+58.5-52</f>
        <v>65.800000000000011</v>
      </c>
      <c r="M10" s="202">
        <f>M9+58.5-52</f>
        <v>70.2</v>
      </c>
      <c r="N10" s="148"/>
      <c r="O10" s="202">
        <f>O9+58.5-52</f>
        <v>109.19999999999999</v>
      </c>
      <c r="P10" s="202">
        <f>P9+58.5-52</f>
        <v>120.9</v>
      </c>
      <c r="Q10" s="1137"/>
      <c r="R10" s="1137"/>
      <c r="S10" s="1112"/>
      <c r="T10" s="1112"/>
      <c r="U10" s="1115"/>
    </row>
    <row r="11" spans="1:41" ht="18" customHeight="1">
      <c r="A11" s="108">
        <v>43</v>
      </c>
      <c r="B11" s="109" t="s">
        <v>23</v>
      </c>
      <c r="C11" s="201" t="s">
        <v>29</v>
      </c>
      <c r="D11" s="201"/>
      <c r="E11" s="201"/>
      <c r="F11" s="109"/>
      <c r="G11" s="110">
        <v>61.1</v>
      </c>
      <c r="H11" s="1112"/>
      <c r="I11" s="1112"/>
      <c r="J11" s="1112"/>
      <c r="K11" s="1112"/>
      <c r="L11" s="202">
        <f>L9+61.1-52</f>
        <v>68.400000000000006</v>
      </c>
      <c r="M11" s="202">
        <f>M9+61.1-52</f>
        <v>72.800000000000011</v>
      </c>
      <c r="N11" s="148"/>
      <c r="O11" s="204"/>
      <c r="P11" s="204"/>
      <c r="Q11" s="1137"/>
      <c r="R11" s="1137"/>
      <c r="S11" s="1112"/>
      <c r="T11" s="1112"/>
      <c r="U11" s="1115"/>
    </row>
    <row r="12" spans="1:41" ht="18" customHeight="1">
      <c r="A12" s="200">
        <v>43</v>
      </c>
      <c r="B12" s="201" t="s">
        <v>24</v>
      </c>
      <c r="C12" s="201" t="s">
        <v>29</v>
      </c>
      <c r="D12" s="201"/>
      <c r="E12" s="201"/>
      <c r="F12" s="201"/>
      <c r="G12" s="110">
        <v>66.900000000000006</v>
      </c>
      <c r="H12" s="1112"/>
      <c r="I12" s="1112"/>
      <c r="J12" s="1112"/>
      <c r="K12" s="1112"/>
      <c r="L12" s="204"/>
      <c r="M12" s="204"/>
      <c r="N12" s="148"/>
      <c r="O12" s="204"/>
      <c r="P12" s="204"/>
      <c r="Q12" s="661">
        <v>5</v>
      </c>
      <c r="R12" s="661">
        <v>6</v>
      </c>
      <c r="S12" s="1112"/>
      <c r="T12" s="1112"/>
      <c r="U12" s="1115"/>
    </row>
    <row r="13" spans="1:41" ht="18" customHeight="1">
      <c r="A13" s="200">
        <v>43</v>
      </c>
      <c r="B13" s="201" t="s">
        <v>25</v>
      </c>
      <c r="C13" s="201" t="s">
        <v>29</v>
      </c>
      <c r="D13" s="201"/>
      <c r="E13" s="201"/>
      <c r="F13" s="201"/>
      <c r="G13" s="110">
        <v>67.599999999999994</v>
      </c>
      <c r="H13" s="1112"/>
      <c r="I13" s="1112"/>
      <c r="J13" s="1112"/>
      <c r="K13" s="1112"/>
      <c r="L13" s="202">
        <f>L9+67.6-52</f>
        <v>74.900000000000006</v>
      </c>
      <c r="M13" s="202">
        <f>M9+67.6-52</f>
        <v>79.300000000000011</v>
      </c>
      <c r="N13" s="148"/>
      <c r="O13" s="204"/>
      <c r="P13" s="204"/>
      <c r="Q13" s="661"/>
      <c r="R13" s="661"/>
      <c r="S13" s="1112"/>
      <c r="T13" s="1112"/>
      <c r="U13" s="1115"/>
    </row>
    <row r="14" spans="1:41" ht="18" customHeight="1" thickBot="1">
      <c r="A14" s="55">
        <v>43</v>
      </c>
      <c r="B14" s="56" t="s">
        <v>26</v>
      </c>
      <c r="C14" s="56" t="s">
        <v>29</v>
      </c>
      <c r="D14" s="56"/>
      <c r="E14" s="56"/>
      <c r="F14" s="56"/>
      <c r="G14" s="111">
        <v>73.400000000000006</v>
      </c>
      <c r="H14" s="1118"/>
      <c r="I14" s="1118"/>
      <c r="J14" s="1118"/>
      <c r="K14" s="1118"/>
      <c r="L14" s="149"/>
      <c r="M14" s="149"/>
      <c r="N14" s="149"/>
      <c r="O14" s="149"/>
      <c r="P14" s="149"/>
      <c r="Q14" s="663"/>
      <c r="R14" s="663"/>
      <c r="S14" s="1118"/>
      <c r="T14" s="1118"/>
      <c r="U14" s="1117"/>
    </row>
    <row r="15" spans="1:41" ht="18" customHeight="1"/>
    <row r="16" spans="1:41" ht="15.75">
      <c r="B16" s="20"/>
      <c r="C16" s="20"/>
      <c r="D16" s="20"/>
      <c r="E16" s="20"/>
      <c r="J16" s="198"/>
      <c r="K16" s="198"/>
      <c r="L16" s="198"/>
      <c r="M16" s="198"/>
      <c r="N16" s="198"/>
      <c r="O16" s="198"/>
    </row>
    <row r="17" spans="1:15" ht="18" customHeight="1">
      <c r="J17" s="20"/>
      <c r="K17" s="198"/>
      <c r="L17" s="198"/>
      <c r="M17" s="198"/>
      <c r="N17" s="198"/>
      <c r="O17" s="198"/>
    </row>
    <row r="18" spans="1:15" ht="18" customHeight="1">
      <c r="C18" s="126"/>
      <c r="D18" s="126"/>
      <c r="E18" s="126"/>
      <c r="J18" s="198"/>
      <c r="K18" s="198"/>
      <c r="L18" s="198"/>
      <c r="M18" s="198"/>
      <c r="N18" s="198"/>
      <c r="O18" s="198"/>
    </row>
    <row r="19" spans="1:15" s="198" customFormat="1" ht="18" customHeight="1"/>
    <row r="20" spans="1:15" ht="18" customHeight="1">
      <c r="J20" s="198"/>
      <c r="K20" s="198"/>
      <c r="L20" s="198"/>
      <c r="M20" s="198"/>
      <c r="N20" s="198"/>
      <c r="O20" s="198"/>
    </row>
    <row r="21" spans="1:15" ht="18" customHeight="1">
      <c r="J21" s="198"/>
      <c r="K21" s="198"/>
      <c r="L21" s="198"/>
      <c r="M21" s="198"/>
      <c r="N21" s="198"/>
      <c r="O21" s="198"/>
    </row>
    <row r="22" spans="1:15" ht="18" customHeight="1">
      <c r="J22" s="198"/>
      <c r="K22" s="198"/>
      <c r="L22" s="198"/>
      <c r="M22" s="198"/>
      <c r="N22" s="198"/>
      <c r="O22" s="198"/>
    </row>
    <row r="23" spans="1:15" ht="18" customHeight="1">
      <c r="J23" s="198"/>
      <c r="K23" s="198"/>
      <c r="L23" s="198"/>
      <c r="M23" s="198"/>
      <c r="N23" s="198"/>
      <c r="O23" s="198"/>
    </row>
    <row r="24" spans="1:15" ht="18" customHeight="1">
      <c r="J24" s="198"/>
      <c r="K24" s="198"/>
      <c r="L24" s="198"/>
      <c r="M24" s="198"/>
      <c r="N24" s="198"/>
      <c r="O24" s="198"/>
    </row>
    <row r="25" spans="1:15" s="198" customFormat="1" ht="18" customHeight="1"/>
    <row r="26" spans="1:15" ht="18" customHeight="1">
      <c r="J26" s="198"/>
      <c r="K26" s="198"/>
      <c r="L26" s="198"/>
      <c r="M26" s="198"/>
      <c r="N26" s="198"/>
      <c r="O26" s="198"/>
    </row>
    <row r="27" spans="1:15" ht="18" customHeight="1">
      <c r="A27" s="2" t="s">
        <v>15</v>
      </c>
      <c r="B27" s="94" t="s">
        <v>30</v>
      </c>
      <c r="J27" s="198"/>
      <c r="K27" s="198"/>
      <c r="L27" s="198"/>
      <c r="M27" s="198"/>
      <c r="N27" s="198"/>
      <c r="O27" s="198"/>
    </row>
    <row r="28" spans="1:15" s="127" customFormat="1" ht="18" customHeight="1">
      <c r="A28" s="533" t="s">
        <v>36</v>
      </c>
      <c r="B28" s="534" t="s">
        <v>505</v>
      </c>
      <c r="C28" s="534"/>
      <c r="D28" s="534"/>
      <c r="E28" s="534"/>
      <c r="J28" s="198"/>
      <c r="K28" s="198"/>
      <c r="L28" s="198"/>
      <c r="M28" s="198"/>
      <c r="N28" s="198"/>
      <c r="O28" s="198"/>
    </row>
    <row r="29" spans="1:15" s="127" customFormat="1" ht="18" customHeight="1">
      <c r="A29" s="533" t="s">
        <v>31</v>
      </c>
      <c r="B29" s="534" t="s">
        <v>504</v>
      </c>
      <c r="C29" s="534"/>
      <c r="D29" s="534"/>
      <c r="E29" s="534"/>
    </row>
    <row r="30" spans="1:15" s="127" customFormat="1" ht="18" customHeight="1">
      <c r="A30" s="533" t="s">
        <v>17</v>
      </c>
      <c r="B30" s="534" t="s">
        <v>32</v>
      </c>
      <c r="C30" s="534"/>
      <c r="D30" s="534"/>
      <c r="E30" s="534"/>
    </row>
    <row r="31" spans="1:15" s="127" customFormat="1" ht="18" customHeight="1">
      <c r="A31" s="533" t="s">
        <v>18</v>
      </c>
      <c r="B31" s="534" t="s">
        <v>33</v>
      </c>
      <c r="C31" s="534"/>
      <c r="D31" s="534"/>
      <c r="E31" s="534"/>
    </row>
    <row r="32" spans="1:15" s="127" customFormat="1" ht="18" customHeight="1">
      <c r="A32" s="533" t="s">
        <v>34</v>
      </c>
      <c r="B32" s="534" t="s">
        <v>511</v>
      </c>
      <c r="C32" s="534"/>
      <c r="D32" s="534"/>
      <c r="E32" s="534"/>
    </row>
    <row r="33" spans="1:22" s="127" customFormat="1" ht="18" customHeight="1">
      <c r="A33" s="533" t="s">
        <v>474</v>
      </c>
      <c r="B33" s="534" t="s">
        <v>512</v>
      </c>
      <c r="C33" s="534"/>
      <c r="D33" s="534"/>
      <c r="E33" s="534"/>
    </row>
    <row r="34" spans="1:22" s="127" customFormat="1" ht="18" customHeight="1">
      <c r="A34" s="2" t="s">
        <v>35</v>
      </c>
      <c r="B34" s="94" t="s">
        <v>513</v>
      </c>
      <c r="C34" s="94"/>
      <c r="D34" s="94"/>
      <c r="E34" s="94"/>
    </row>
    <row r="35" spans="1:22"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v>11</v>
      </c>
    </row>
  </sheetData>
  <mergeCells count="20">
    <mergeCell ref="S3:S8"/>
    <mergeCell ref="T3:T8"/>
    <mergeCell ref="U3:U8"/>
    <mergeCell ref="Q3:Q5"/>
    <mergeCell ref="R3:R5"/>
    <mergeCell ref="S9:S14"/>
    <mergeCell ref="T9:T14"/>
    <mergeCell ref="U9:U14"/>
    <mergeCell ref="Q9:Q11"/>
    <mergeCell ref="R9:R11"/>
    <mergeCell ref="A1:F1"/>
    <mergeCell ref="A2:F2"/>
    <mergeCell ref="H3:H8"/>
    <mergeCell ref="I3:I8"/>
    <mergeCell ref="J3:J8"/>
    <mergeCell ref="H9:H14"/>
    <mergeCell ref="I9:I14"/>
    <mergeCell ref="J9:J14"/>
    <mergeCell ref="K9:K14"/>
    <mergeCell ref="K3:K8"/>
  </mergeCells>
  <printOptions horizontalCentered="1" verticalCentered="1"/>
  <pageMargins left="0.19685039370078741" right="0.19685039370078741" top="0.19685039370078741" bottom="0.19685039370078741" header="0" footer="0"/>
  <pageSetup paperSize="9" scale="67" orientation="landscape" r:id="rId1"/>
  <drawing r:id="rId2"/>
</worksheet>
</file>

<file path=xl/worksheets/sheet14.xml><?xml version="1.0" encoding="utf-8"?>
<worksheet xmlns="http://schemas.openxmlformats.org/spreadsheetml/2006/main" xmlns:r="http://schemas.openxmlformats.org/officeDocument/2006/relationships">
  <sheetPr>
    <tabColor rgb="FFE64F0C"/>
    <pageSetUpPr fitToPage="1"/>
  </sheetPr>
  <dimension ref="A1:AO35"/>
  <sheetViews>
    <sheetView zoomScale="75" zoomScaleNormal="75" zoomScaleSheetLayoutView="400" workbookViewId="0">
      <pane xSplit="30585"/>
      <selection activeCell="Y3" sqref="Y3"/>
      <selection pane="topRight" activeCell="B36" sqref="B36"/>
    </sheetView>
  </sheetViews>
  <sheetFormatPr defaultColWidth="4.140625" defaultRowHeight="15"/>
  <cols>
    <col min="1" max="1" width="4.85546875" style="198" customWidth="1"/>
    <col min="2" max="21" width="9.85546875" style="198" customWidth="1"/>
    <col min="22" max="22" width="14.85546875" style="198" customWidth="1"/>
    <col min="23" max="16384" width="4.140625" style="198"/>
  </cols>
  <sheetData>
    <row r="1" spans="1:41" ht="120" customHeight="1" thickBot="1">
      <c r="A1" s="1126" t="s">
        <v>57</v>
      </c>
      <c r="B1" s="1126"/>
      <c r="C1" s="1126"/>
      <c r="D1" s="1126"/>
      <c r="E1" s="1126"/>
      <c r="F1" s="1126"/>
      <c r="G1" s="1126"/>
      <c r="H1" s="1126"/>
      <c r="I1" s="1126"/>
      <c r="J1" s="1126"/>
      <c r="K1" s="1127"/>
      <c r="L1" s="638" t="s">
        <v>0</v>
      </c>
      <c r="M1" s="636" t="s">
        <v>553</v>
      </c>
      <c r="N1" s="636" t="s">
        <v>38</v>
      </c>
      <c r="O1" s="636" t="s">
        <v>3</v>
      </c>
      <c r="P1" s="636" t="s">
        <v>4</v>
      </c>
      <c r="Q1" s="636" t="s">
        <v>5</v>
      </c>
      <c r="R1" s="636" t="s">
        <v>6</v>
      </c>
      <c r="S1" s="636" t="s">
        <v>7</v>
      </c>
      <c r="T1" s="636" t="s">
        <v>9</v>
      </c>
      <c r="U1" s="637" t="s">
        <v>366</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31" t="s">
        <v>382</v>
      </c>
      <c r="B2" s="1132"/>
      <c r="C2" s="1132"/>
      <c r="D2" s="1132"/>
      <c r="E2" s="1132"/>
      <c r="F2" s="1132"/>
      <c r="G2" s="1132"/>
      <c r="H2" s="1132"/>
      <c r="I2" s="1132"/>
      <c r="J2" s="1132"/>
      <c r="K2" s="1132"/>
      <c r="L2" s="251"/>
      <c r="M2" s="251"/>
      <c r="N2" s="251"/>
      <c r="O2" s="88"/>
      <c r="P2" s="88"/>
      <c r="Q2" s="88"/>
      <c r="R2" s="88"/>
      <c r="S2" s="88"/>
      <c r="T2" s="89" t="s">
        <v>14</v>
      </c>
      <c r="U2" s="90" t="s">
        <v>14</v>
      </c>
    </row>
    <row r="3" spans="1:41" ht="18" customHeight="1">
      <c r="A3" s="156">
        <v>65</v>
      </c>
      <c r="B3" s="69" t="s">
        <v>15</v>
      </c>
      <c r="C3" s="69" t="s">
        <v>28</v>
      </c>
      <c r="D3" s="69"/>
      <c r="E3" s="69"/>
      <c r="F3" s="69"/>
      <c r="G3" s="69"/>
      <c r="H3" s="69"/>
      <c r="I3" s="69"/>
      <c r="J3" s="69"/>
      <c r="K3" s="69"/>
      <c r="L3" s="93">
        <f>79*Y3</f>
        <v>81.37</v>
      </c>
      <c r="M3" s="1111" t="s">
        <v>347</v>
      </c>
      <c r="N3" s="1111" t="s">
        <v>347</v>
      </c>
      <c r="O3" s="93">
        <f>83.5*Y3</f>
        <v>86.004999999999995</v>
      </c>
      <c r="P3" s="93">
        <f>84.6*Y3</f>
        <v>87.137999999999991</v>
      </c>
      <c r="Q3" s="154"/>
      <c r="R3" s="93">
        <f>89*Y3</f>
        <v>91.67</v>
      </c>
      <c r="S3" s="93">
        <f>96.7*Y3</f>
        <v>99.600999999999999</v>
      </c>
      <c r="T3" s="1138">
        <v>5</v>
      </c>
      <c r="U3" s="1114" t="s">
        <v>347</v>
      </c>
      <c r="Y3" s="198">
        <v>1.03</v>
      </c>
    </row>
    <row r="4" spans="1:41" ht="18" customHeight="1">
      <c r="A4" s="95">
        <v>65</v>
      </c>
      <c r="B4" s="96" t="s">
        <v>18</v>
      </c>
      <c r="C4" s="96" t="s">
        <v>28</v>
      </c>
      <c r="D4" s="96"/>
      <c r="E4" s="96"/>
      <c r="F4" s="96"/>
      <c r="G4" s="96"/>
      <c r="H4" s="96"/>
      <c r="I4" s="96"/>
      <c r="J4" s="96"/>
      <c r="K4" s="96"/>
      <c r="L4" s="97">
        <f>85*Y3</f>
        <v>87.55</v>
      </c>
      <c r="M4" s="1112"/>
      <c r="N4" s="1112"/>
      <c r="O4" s="164"/>
      <c r="P4" s="164"/>
      <c r="Q4" s="164"/>
      <c r="R4" s="164"/>
      <c r="S4" s="164"/>
      <c r="T4" s="1139"/>
      <c r="U4" s="1115"/>
    </row>
    <row r="5" spans="1:41" ht="18" customHeight="1">
      <c r="A5" s="91">
        <v>65</v>
      </c>
      <c r="B5" s="92" t="s">
        <v>15</v>
      </c>
      <c r="C5" s="92" t="s">
        <v>29</v>
      </c>
      <c r="D5" s="92"/>
      <c r="E5" s="92"/>
      <c r="F5" s="92"/>
      <c r="G5" s="92"/>
      <c r="H5" s="92"/>
      <c r="I5" s="92"/>
      <c r="J5" s="92"/>
      <c r="K5" s="92"/>
      <c r="L5" s="205">
        <f>79*Y3</f>
        <v>81.37</v>
      </c>
      <c r="M5" s="1112"/>
      <c r="N5" s="1112"/>
      <c r="O5" s="177">
        <f>83.5*Y3</f>
        <v>86.004999999999995</v>
      </c>
      <c r="P5" s="177">
        <f>84.6*Y3</f>
        <v>87.137999999999991</v>
      </c>
      <c r="Q5" s="155"/>
      <c r="R5" s="177">
        <f>R3*Y3</f>
        <v>94.420100000000005</v>
      </c>
      <c r="S5" s="177">
        <f>S3</f>
        <v>99.600999999999999</v>
      </c>
      <c r="T5" s="1139"/>
      <c r="U5" s="1115"/>
    </row>
    <row r="6" spans="1:41" ht="18" customHeight="1" thickBot="1">
      <c r="A6" s="55">
        <v>65</v>
      </c>
      <c r="B6" s="56" t="s">
        <v>18</v>
      </c>
      <c r="C6" s="56" t="s">
        <v>29</v>
      </c>
      <c r="D6" s="56"/>
      <c r="E6" s="56"/>
      <c r="F6" s="56"/>
      <c r="G6" s="56"/>
      <c r="H6" s="56"/>
      <c r="I6" s="56"/>
      <c r="J6" s="56"/>
      <c r="K6" s="56"/>
      <c r="L6" s="111">
        <f>85*Y3</f>
        <v>87.55</v>
      </c>
      <c r="M6" s="1118"/>
      <c r="N6" s="1118"/>
      <c r="O6" s="149"/>
      <c r="P6" s="149"/>
      <c r="Q6" s="149"/>
      <c r="R6" s="149"/>
      <c r="S6" s="149"/>
      <c r="T6" s="1140"/>
      <c r="U6" s="1117"/>
    </row>
    <row r="7" spans="1:41" ht="18" customHeight="1"/>
    <row r="8" spans="1:41" ht="18" customHeight="1"/>
    <row r="9" spans="1:41" ht="18" customHeight="1"/>
    <row r="10" spans="1:41" ht="18" customHeight="1"/>
    <row r="11" spans="1:41" ht="18" customHeight="1"/>
    <row r="12" spans="1:41" ht="18" customHeight="1"/>
    <row r="13" spans="1:41" ht="18" customHeight="1"/>
    <row r="14" spans="1:41" ht="18" customHeight="1"/>
    <row r="15" spans="1:41" ht="18" customHeight="1"/>
    <row r="17" spans="1:15" ht="18" customHeight="1">
      <c r="F17" s="128"/>
    </row>
    <row r="18" spans="1:15" ht="18" customHeight="1"/>
    <row r="19" spans="1:15" ht="18" customHeight="1"/>
    <row r="20" spans="1:15" ht="18" customHeight="1"/>
    <row r="21" spans="1:15" ht="18" customHeight="1"/>
    <row r="22" spans="1:15" ht="18" customHeight="1"/>
    <row r="23" spans="1:15" ht="18" customHeight="1">
      <c r="I23" s="128" t="s">
        <v>28</v>
      </c>
      <c r="O23" s="198" t="s">
        <v>29</v>
      </c>
    </row>
    <row r="24" spans="1:15" ht="18" customHeight="1"/>
    <row r="25" spans="1:15" ht="18" customHeight="1"/>
    <row r="26" spans="1:15" ht="18" customHeight="1"/>
    <row r="27" spans="1:15" ht="18" customHeight="1">
      <c r="A27" s="2" t="s">
        <v>15</v>
      </c>
      <c r="B27" s="94" t="s">
        <v>30</v>
      </c>
    </row>
    <row r="28" spans="1:15" s="127" customFormat="1" ht="18" customHeight="1">
      <c r="A28" s="533" t="s">
        <v>36</v>
      </c>
      <c r="B28" s="534" t="s">
        <v>505</v>
      </c>
      <c r="C28" s="534"/>
      <c r="D28" s="534"/>
      <c r="E28" s="534"/>
      <c r="F28" s="534"/>
      <c r="G28" s="534"/>
      <c r="H28" s="534"/>
      <c r="I28" s="534"/>
      <c r="J28" s="534"/>
    </row>
    <row r="29" spans="1:15" s="127" customFormat="1" ht="18" customHeight="1">
      <c r="A29" s="533" t="s">
        <v>31</v>
      </c>
      <c r="B29" s="534" t="s">
        <v>504</v>
      </c>
      <c r="C29" s="534"/>
      <c r="D29" s="534"/>
      <c r="E29" s="534"/>
      <c r="F29" s="534"/>
      <c r="G29" s="534"/>
      <c r="H29" s="534"/>
      <c r="I29" s="534"/>
      <c r="J29" s="534"/>
    </row>
    <row r="30" spans="1:15" s="127" customFormat="1" ht="18" customHeight="1">
      <c r="A30" s="533" t="s">
        <v>17</v>
      </c>
      <c r="B30" s="534" t="s">
        <v>32</v>
      </c>
      <c r="C30" s="534"/>
      <c r="D30" s="534"/>
      <c r="E30" s="534"/>
      <c r="F30" s="534"/>
      <c r="G30" s="534"/>
      <c r="H30" s="534"/>
      <c r="I30" s="534"/>
      <c r="J30" s="534"/>
    </row>
    <row r="31" spans="1:15" s="127" customFormat="1" ht="18" customHeight="1">
      <c r="A31" s="533" t="s">
        <v>577</v>
      </c>
      <c r="B31" s="534" t="s">
        <v>33</v>
      </c>
      <c r="C31" s="534"/>
      <c r="D31" s="534"/>
      <c r="E31" s="534"/>
      <c r="F31" s="534"/>
      <c r="G31" s="534"/>
      <c r="H31" s="534"/>
      <c r="I31" s="534"/>
      <c r="J31" s="534"/>
    </row>
    <row r="32" spans="1:15" s="127" customFormat="1" ht="18" customHeight="1">
      <c r="A32" s="533" t="s">
        <v>34</v>
      </c>
      <c r="B32" s="534" t="s">
        <v>511</v>
      </c>
      <c r="C32" s="534"/>
      <c r="D32" s="534"/>
      <c r="E32" s="534"/>
      <c r="F32" s="534"/>
      <c r="G32" s="534"/>
      <c r="H32" s="534"/>
      <c r="I32" s="534"/>
      <c r="J32" s="534"/>
    </row>
    <row r="33" spans="1:22" s="127" customFormat="1" ht="18" customHeight="1">
      <c r="A33" s="533" t="s">
        <v>474</v>
      </c>
      <c r="B33" s="534" t="s">
        <v>512</v>
      </c>
      <c r="C33" s="534"/>
      <c r="D33" s="534"/>
      <c r="E33" s="534"/>
      <c r="F33" s="534"/>
      <c r="G33" s="534"/>
      <c r="H33" s="534"/>
      <c r="I33" s="534"/>
      <c r="J33" s="534"/>
    </row>
    <row r="34" spans="1:22" s="127" customFormat="1" ht="18" customHeight="1">
      <c r="A34" s="2" t="s">
        <v>35</v>
      </c>
      <c r="B34" s="94" t="s">
        <v>513</v>
      </c>
      <c r="C34" s="94"/>
      <c r="D34" s="94"/>
      <c r="E34" s="94"/>
      <c r="F34" s="94"/>
      <c r="G34" s="94"/>
      <c r="H34" s="94"/>
      <c r="I34" s="94"/>
      <c r="J34" s="94"/>
    </row>
    <row r="35" spans="1:22">
      <c r="A35" s="123"/>
      <c r="B35" s="123"/>
      <c r="C35" s="123"/>
      <c r="D35" s="123"/>
      <c r="E35" s="123"/>
      <c r="F35" s="123"/>
      <c r="G35" s="123"/>
      <c r="H35" s="123"/>
      <c r="I35" s="123"/>
      <c r="J35" s="123"/>
      <c r="K35" s="123"/>
      <c r="L35" s="123"/>
      <c r="M35" s="123"/>
      <c r="N35" s="123"/>
      <c r="O35" s="123"/>
      <c r="P35" s="123"/>
      <c r="Q35" s="123"/>
      <c r="R35" s="123"/>
      <c r="S35" s="123"/>
      <c r="T35" s="123"/>
      <c r="U35" s="123"/>
      <c r="V35" s="123">
        <v>14</v>
      </c>
    </row>
  </sheetData>
  <mergeCells count="6">
    <mergeCell ref="A1:K1"/>
    <mergeCell ref="U3:U6"/>
    <mergeCell ref="A2:K2"/>
    <mergeCell ref="M3:M6"/>
    <mergeCell ref="N3:N6"/>
    <mergeCell ref="T3:T6"/>
  </mergeCells>
  <printOptions horizontalCentered="1" verticalCentered="1"/>
  <pageMargins left="0.19685039370078741" right="0.19685039370078741" top="0.19685039370078741" bottom="0.19685039370078741" header="0" footer="0"/>
  <pageSetup paperSize="9" scale="65" orientation="landscape" r:id="rId1"/>
  <drawing r:id="rId2"/>
</worksheet>
</file>

<file path=xl/worksheets/sheet15.xml><?xml version="1.0" encoding="utf-8"?>
<worksheet xmlns="http://schemas.openxmlformats.org/spreadsheetml/2006/main" xmlns:r="http://schemas.openxmlformats.org/officeDocument/2006/relationships">
  <sheetPr>
    <tabColor rgb="FFFF481D"/>
  </sheetPr>
  <dimension ref="A1:AG32"/>
  <sheetViews>
    <sheetView view="pageBreakPreview" zoomScaleNormal="50" zoomScaleSheetLayoutView="100" workbookViewId="0">
      <pane xSplit="32220"/>
      <selection activeCell="P25" sqref="P25"/>
      <selection pane="topRight" activeCell="K29" sqref="K29"/>
    </sheetView>
  </sheetViews>
  <sheetFormatPr defaultColWidth="4.140625" defaultRowHeight="15"/>
  <cols>
    <col min="1" max="1" width="4.85546875" style="29" customWidth="1"/>
    <col min="2" max="2" width="9.85546875" style="29" customWidth="1"/>
    <col min="3" max="5" width="9.85546875" style="198" customWidth="1"/>
    <col min="6" max="6" width="4.28515625" style="198" customWidth="1"/>
    <col min="7" max="7" width="4" style="198" hidden="1" customWidth="1"/>
    <col min="8" max="8" width="8.28515625" style="198" hidden="1" customWidth="1"/>
    <col min="9" max="10" width="9.85546875" style="198" hidden="1" customWidth="1"/>
    <col min="11" max="11" width="9.85546875" style="29" hidden="1" customWidth="1"/>
    <col min="12" max="19" width="9.85546875" style="29" customWidth="1"/>
    <col min="20" max="20" width="9.85546875" style="198" customWidth="1"/>
    <col min="21" max="21" width="9.85546875" style="29" customWidth="1"/>
    <col min="22" max="22" width="15.85546875" style="29" customWidth="1"/>
    <col min="23" max="23" width="5.7109375" style="29" customWidth="1"/>
    <col min="24" max="16384" width="4.140625" style="29"/>
  </cols>
  <sheetData>
    <row r="1" spans="1:33" ht="123" customHeight="1" thickBot="1">
      <c r="A1" s="624" t="s">
        <v>65</v>
      </c>
      <c r="B1" s="624"/>
      <c r="C1" s="624"/>
      <c r="D1" s="624"/>
      <c r="E1" s="624"/>
      <c r="F1" s="624"/>
      <c r="G1" s="634"/>
      <c r="H1" s="634"/>
      <c r="I1" s="634"/>
      <c r="J1" s="634"/>
      <c r="K1" s="630"/>
      <c r="L1" s="638" t="s">
        <v>595</v>
      </c>
      <c r="M1" s="636" t="s">
        <v>596</v>
      </c>
      <c r="N1" s="636" t="s">
        <v>582</v>
      </c>
      <c r="O1" s="636" t="s">
        <v>5</v>
      </c>
      <c r="P1" s="636" t="s">
        <v>583</v>
      </c>
      <c r="Q1" s="636" t="s">
        <v>584</v>
      </c>
      <c r="R1" s="636" t="s">
        <v>9</v>
      </c>
      <c r="S1" s="636" t="s">
        <v>10</v>
      </c>
      <c r="T1" s="636" t="s">
        <v>346</v>
      </c>
      <c r="U1" s="640" t="s">
        <v>121</v>
      </c>
      <c r="V1" s="626"/>
      <c r="W1" s="626"/>
      <c r="X1" s="626"/>
      <c r="Y1" s="626"/>
      <c r="Z1" s="626"/>
      <c r="AA1" s="626"/>
      <c r="AB1" s="626"/>
      <c r="AC1" s="626"/>
      <c r="AD1" s="626"/>
      <c r="AE1" s="626"/>
      <c r="AF1" s="626"/>
      <c r="AG1" s="626"/>
    </row>
    <row r="2" spans="1:33" s="32" customFormat="1" ht="18" customHeight="1">
      <c r="A2" s="1141" t="s">
        <v>533</v>
      </c>
      <c r="B2" s="1142"/>
      <c r="C2" s="1142"/>
      <c r="D2" s="1142"/>
      <c r="E2" s="1142"/>
      <c r="F2" s="1142"/>
      <c r="G2" s="1142"/>
      <c r="H2" s="1142"/>
      <c r="I2" s="1142"/>
      <c r="J2" s="1142"/>
      <c r="K2" s="1142"/>
      <c r="L2" s="150"/>
      <c r="M2" s="150"/>
      <c r="N2" s="150"/>
      <c r="O2" s="150"/>
      <c r="P2" s="150"/>
      <c r="Q2" s="150"/>
      <c r="R2" s="151" t="s">
        <v>125</v>
      </c>
      <c r="S2" s="151" t="s">
        <v>125</v>
      </c>
      <c r="T2" s="151" t="s">
        <v>125</v>
      </c>
      <c r="U2" s="152" t="s">
        <v>125</v>
      </c>
    </row>
    <row r="3" spans="1:33" s="32" customFormat="1" ht="18" customHeight="1">
      <c r="A3" s="33" t="s">
        <v>599</v>
      </c>
      <c r="B3" s="34" t="s">
        <v>21</v>
      </c>
      <c r="C3" s="92"/>
      <c r="D3" s="92"/>
      <c r="E3" s="92"/>
      <c r="F3" s="92"/>
      <c r="G3" s="92"/>
      <c r="H3" s="92"/>
      <c r="I3" s="92"/>
      <c r="J3" s="92"/>
      <c r="K3" s="1"/>
      <c r="L3" s="1111" t="s">
        <v>347</v>
      </c>
      <c r="M3" s="93">
        <v>49.390560000000008</v>
      </c>
      <c r="N3" s="93">
        <v>60.503436000000008</v>
      </c>
      <c r="O3" s="748">
        <v>122.24163600000001</v>
      </c>
      <c r="P3" s="93">
        <v>97.546356000000017</v>
      </c>
      <c r="Q3" s="93">
        <v>108.659232</v>
      </c>
      <c r="R3" s="897" t="s">
        <v>125</v>
      </c>
      <c r="S3" s="673" t="s">
        <v>125</v>
      </c>
      <c r="T3" s="902" t="s">
        <v>347</v>
      </c>
      <c r="U3" s="936" t="s">
        <v>125</v>
      </c>
      <c r="V3" s="716">
        <f>1.03*1.08</f>
        <v>1.1124000000000001</v>
      </c>
    </row>
    <row r="4" spans="1:33" ht="18" customHeight="1">
      <c r="A4" s="35" t="s">
        <v>599</v>
      </c>
      <c r="B4" s="36" t="s">
        <v>22</v>
      </c>
      <c r="C4" s="201"/>
      <c r="D4" s="201"/>
      <c r="E4" s="201"/>
      <c r="F4" s="201"/>
      <c r="G4" s="201"/>
      <c r="H4" s="201"/>
      <c r="I4" s="201"/>
      <c r="J4" s="201"/>
      <c r="K4" s="36"/>
      <c r="L4" s="1112"/>
      <c r="M4" s="202">
        <v>55.564380000000007</v>
      </c>
      <c r="N4" s="202">
        <v>66.677256000000014</v>
      </c>
      <c r="O4" s="202">
        <v>128.41545600000003</v>
      </c>
      <c r="P4" s="202">
        <v>110.22300000000001</v>
      </c>
      <c r="Q4" s="202">
        <v>119.52480000000001</v>
      </c>
      <c r="R4" s="898"/>
      <c r="S4" s="665">
        <v>7.3815000000000008</v>
      </c>
      <c r="T4" s="903"/>
      <c r="U4" s="937">
        <v>0</v>
      </c>
    </row>
    <row r="5" spans="1:33" ht="18" customHeight="1">
      <c r="A5" s="91" t="s">
        <v>599</v>
      </c>
      <c r="B5" s="36" t="s">
        <v>23</v>
      </c>
      <c r="C5" s="201"/>
      <c r="D5" s="201"/>
      <c r="E5" s="201"/>
      <c r="F5" s="201"/>
      <c r="G5" s="201"/>
      <c r="H5" s="201"/>
      <c r="I5" s="201"/>
      <c r="J5" s="201"/>
      <c r="K5" s="36"/>
      <c r="L5" s="1112"/>
      <c r="M5" s="202">
        <v>58.033908000000004</v>
      </c>
      <c r="N5" s="202">
        <v>69.146784000000011</v>
      </c>
      <c r="O5" s="204"/>
      <c r="P5" s="204"/>
      <c r="Q5" s="204"/>
      <c r="R5" s="898"/>
      <c r="S5" s="204"/>
      <c r="T5" s="903"/>
      <c r="U5" s="937">
        <v>0</v>
      </c>
    </row>
    <row r="6" spans="1:33" s="32" customFormat="1" ht="18" customHeight="1">
      <c r="A6" s="200" t="s">
        <v>599</v>
      </c>
      <c r="B6" s="36" t="s">
        <v>42</v>
      </c>
      <c r="C6" s="201" t="s">
        <v>586</v>
      </c>
      <c r="D6" s="201"/>
      <c r="E6" s="201"/>
      <c r="F6" s="201"/>
      <c r="G6" s="201"/>
      <c r="H6" s="201"/>
      <c r="I6" s="201"/>
      <c r="J6" s="201"/>
      <c r="K6" s="36"/>
      <c r="L6" s="1112"/>
      <c r="M6" s="202">
        <v>61.738200000000013</v>
      </c>
      <c r="N6" s="202">
        <v>72.851076000000006</v>
      </c>
      <c r="O6" s="204"/>
      <c r="P6" s="204"/>
      <c r="Q6" s="204"/>
      <c r="R6" s="898"/>
      <c r="S6" s="204"/>
      <c r="T6" s="903"/>
      <c r="U6" s="937">
        <v>0</v>
      </c>
    </row>
    <row r="7" spans="1:33" s="198" customFormat="1" ht="18" customHeight="1">
      <c r="A7" s="91" t="s">
        <v>599</v>
      </c>
      <c r="B7" s="201" t="s">
        <v>475</v>
      </c>
      <c r="C7" s="201"/>
      <c r="D7" s="201"/>
      <c r="E7" s="201"/>
      <c r="F7" s="201"/>
      <c r="G7" s="201"/>
      <c r="H7" s="201"/>
      <c r="I7" s="201"/>
      <c r="J7" s="201"/>
      <c r="K7" s="201"/>
      <c r="L7" s="1112"/>
      <c r="M7" s="202">
        <v>66.677256000000014</v>
      </c>
      <c r="N7" s="202">
        <v>77.790132</v>
      </c>
      <c r="O7" s="204"/>
      <c r="P7" s="204"/>
      <c r="Q7" s="204"/>
      <c r="R7" s="898"/>
      <c r="S7" s="204"/>
      <c r="T7" s="903"/>
      <c r="U7" s="937">
        <v>0</v>
      </c>
    </row>
    <row r="8" spans="1:33" s="198" customFormat="1" ht="18" customHeight="1">
      <c r="A8" s="200" t="s">
        <v>599</v>
      </c>
      <c r="B8" s="36" t="s">
        <v>25</v>
      </c>
      <c r="C8" s="201"/>
      <c r="D8" s="201"/>
      <c r="E8" s="201"/>
      <c r="F8" s="201"/>
      <c r="G8" s="201"/>
      <c r="H8" s="201"/>
      <c r="I8" s="201"/>
      <c r="J8" s="201"/>
      <c r="K8" s="201"/>
      <c r="L8" s="1112"/>
      <c r="M8" s="202">
        <v>64.207728000000017</v>
      </c>
      <c r="N8" s="202">
        <v>75.320604000000017</v>
      </c>
      <c r="O8" s="204"/>
      <c r="P8" s="204"/>
      <c r="Q8" s="204"/>
      <c r="R8" s="963">
        <v>6.1715999999999998</v>
      </c>
      <c r="S8" s="204"/>
      <c r="T8" s="903"/>
      <c r="U8" s="938">
        <v>61.738200000000013</v>
      </c>
    </row>
    <row r="9" spans="1:33" s="32" customFormat="1" ht="18" customHeight="1">
      <c r="A9" s="91" t="s">
        <v>599</v>
      </c>
      <c r="B9" s="36" t="s">
        <v>40</v>
      </c>
      <c r="C9" s="201"/>
      <c r="D9" s="201"/>
      <c r="E9" s="201"/>
      <c r="F9" s="201"/>
      <c r="G9" s="201"/>
      <c r="H9" s="201"/>
      <c r="I9" s="201"/>
      <c r="J9" s="201"/>
      <c r="K9" s="36"/>
      <c r="L9" s="1112"/>
      <c r="M9" s="202">
        <v>67.912020000000012</v>
      </c>
      <c r="N9" s="202">
        <v>79.024896000000012</v>
      </c>
      <c r="O9" s="204"/>
      <c r="P9" s="204"/>
      <c r="Q9" s="204"/>
      <c r="R9" s="666"/>
      <c r="S9" s="204"/>
      <c r="T9" s="903"/>
      <c r="U9" s="938"/>
    </row>
    <row r="10" spans="1:33" s="198" customFormat="1" ht="18" customHeight="1">
      <c r="A10" s="200" t="s">
        <v>599</v>
      </c>
      <c r="B10" s="158" t="s">
        <v>476</v>
      </c>
      <c r="C10" s="158"/>
      <c r="D10" s="158"/>
      <c r="E10" s="158"/>
      <c r="F10" s="158"/>
      <c r="G10" s="158"/>
      <c r="H10" s="158"/>
      <c r="I10" s="158"/>
      <c r="J10" s="158"/>
      <c r="K10" s="158"/>
      <c r="L10" s="1112"/>
      <c r="M10" s="159">
        <v>72.851076000000006</v>
      </c>
      <c r="N10" s="159">
        <v>83.96395200000002</v>
      </c>
      <c r="O10" s="204"/>
      <c r="P10" s="204"/>
      <c r="Q10" s="204"/>
      <c r="R10" s="666"/>
      <c r="S10" s="170"/>
      <c r="T10" s="903"/>
      <c r="U10" s="938"/>
    </row>
    <row r="11" spans="1:33" s="127" customFormat="1" ht="18" customHeight="1" thickBot="1">
      <c r="A11" s="55" t="s">
        <v>599</v>
      </c>
      <c r="B11" s="538" t="s">
        <v>614</v>
      </c>
      <c r="C11" s="538"/>
      <c r="D11" s="538"/>
      <c r="E11" s="538"/>
      <c r="F11" s="538"/>
      <c r="G11" s="538"/>
      <c r="H11" s="538"/>
      <c r="I11" s="538"/>
      <c r="J11" s="538"/>
      <c r="K11" s="538"/>
      <c r="L11" s="1118"/>
      <c r="M11" s="539">
        <v>122.24163600000001</v>
      </c>
      <c r="N11" s="539">
        <v>133.35451200000003</v>
      </c>
      <c r="O11" s="539">
        <v>122.24163600000001</v>
      </c>
      <c r="P11" s="539">
        <v>183.97983600000003</v>
      </c>
      <c r="Q11" s="539">
        <v>195.09271200000003</v>
      </c>
      <c r="R11" s="169"/>
      <c r="S11" s="149"/>
      <c r="T11" s="908"/>
      <c r="U11" s="939"/>
    </row>
    <row r="12" spans="1:33" s="127" customFormat="1" ht="18" customHeight="1"/>
    <row r="13" spans="1:33" s="127" customFormat="1" ht="18" customHeight="1">
      <c r="A13" s="2" t="s">
        <v>15</v>
      </c>
      <c r="B13" s="94" t="s">
        <v>677</v>
      </c>
      <c r="C13" s="198"/>
      <c r="D13" s="198"/>
      <c r="E13" s="198"/>
    </row>
    <row r="14" spans="1:33" s="127" customFormat="1" ht="18" customHeight="1">
      <c r="A14" s="533" t="s">
        <v>36</v>
      </c>
      <c r="B14" s="534" t="s">
        <v>678</v>
      </c>
      <c r="C14" s="534"/>
      <c r="D14" s="534"/>
      <c r="E14" s="534"/>
    </row>
    <row r="15" spans="1:33" s="127" customFormat="1" ht="18" customHeight="1">
      <c r="A15" s="533" t="s">
        <v>31</v>
      </c>
      <c r="B15" s="534" t="s">
        <v>679</v>
      </c>
      <c r="C15" s="534"/>
      <c r="D15" s="534"/>
      <c r="E15" s="534"/>
    </row>
    <row r="16" spans="1:33" s="127" customFormat="1" ht="14.45" customHeight="1">
      <c r="A16" s="533" t="s">
        <v>17</v>
      </c>
      <c r="B16" s="534" t="s">
        <v>680</v>
      </c>
      <c r="C16" s="534"/>
      <c r="D16" s="534"/>
      <c r="E16" s="534"/>
    </row>
    <row r="17" spans="1:22" ht="18" customHeight="1">
      <c r="A17" s="533" t="s">
        <v>18</v>
      </c>
      <c r="B17" s="534" t="s">
        <v>681</v>
      </c>
      <c r="C17" s="534"/>
      <c r="D17" s="534"/>
      <c r="E17" s="534"/>
    </row>
    <row r="18" spans="1:22" s="126" customFormat="1" ht="18" customHeight="1">
      <c r="A18" s="533" t="s">
        <v>34</v>
      </c>
      <c r="B18" s="534" t="s">
        <v>682</v>
      </c>
      <c r="C18" s="534"/>
      <c r="D18" s="534"/>
      <c r="E18" s="534"/>
      <c r="F18" s="198"/>
      <c r="G18" s="198"/>
      <c r="H18" s="198"/>
      <c r="I18" s="198"/>
      <c r="J18" s="198"/>
    </row>
    <row r="19" spans="1:22" s="126" customFormat="1" ht="18" customHeight="1">
      <c r="A19" s="533" t="s">
        <v>474</v>
      </c>
      <c r="B19" s="534" t="s">
        <v>683</v>
      </c>
      <c r="C19" s="534"/>
      <c r="D19" s="534"/>
      <c r="E19" s="534"/>
      <c r="F19" s="198"/>
      <c r="G19" s="198"/>
      <c r="H19" s="198"/>
      <c r="I19" s="198"/>
      <c r="J19" s="198"/>
    </row>
    <row r="20" spans="1:22" ht="18" customHeight="1">
      <c r="A20" s="2" t="s">
        <v>35</v>
      </c>
      <c r="B20" s="94" t="s">
        <v>684</v>
      </c>
      <c r="C20" s="94"/>
      <c r="D20" s="94"/>
      <c r="E20" s="94"/>
      <c r="K20" s="153" t="s">
        <v>348</v>
      </c>
      <c r="Q20" s="37" t="s">
        <v>349</v>
      </c>
    </row>
    <row r="21" spans="1:22" ht="18" customHeight="1">
      <c r="A21" s="2">
        <v>400</v>
      </c>
      <c r="B21" s="94" t="s">
        <v>685</v>
      </c>
      <c r="C21" s="94"/>
      <c r="D21" s="94"/>
      <c r="E21" s="94"/>
    </row>
    <row r="22" spans="1:22" ht="18" customHeight="1">
      <c r="A22" s="2">
        <v>500</v>
      </c>
      <c r="B22" s="94" t="s">
        <v>686</v>
      </c>
      <c r="C22" s="94"/>
      <c r="D22" s="94"/>
      <c r="E22" s="94"/>
    </row>
    <row r="23" spans="1:22" ht="18" customHeight="1">
      <c r="A23" s="2">
        <v>305</v>
      </c>
      <c r="B23" s="94" t="s">
        <v>687</v>
      </c>
      <c r="C23" s="94"/>
      <c r="D23" s="94"/>
      <c r="E23" s="94"/>
      <c r="F23" s="94"/>
      <c r="G23" s="94"/>
      <c r="H23" s="94"/>
      <c r="I23" s="94"/>
      <c r="J23" s="94"/>
    </row>
    <row r="24" spans="1:22" s="126" customFormat="1" ht="18" customHeight="1">
      <c r="D24" s="94"/>
      <c r="E24" s="94"/>
      <c r="F24" s="94"/>
      <c r="G24" s="94"/>
      <c r="H24" s="94"/>
      <c r="I24" s="94"/>
      <c r="J24" s="94"/>
    </row>
    <row r="25" spans="1:22" s="127" customFormat="1" ht="18" customHeight="1">
      <c r="C25" s="94"/>
      <c r="D25" s="534"/>
      <c r="E25" s="534"/>
      <c r="F25" s="534"/>
      <c r="G25" s="534"/>
      <c r="H25" s="534"/>
      <c r="I25" s="534"/>
      <c r="J25" s="534"/>
    </row>
    <row r="26" spans="1:22" s="127" customFormat="1" ht="18" customHeight="1">
      <c r="A26" s="2"/>
      <c r="B26" s="94"/>
      <c r="C26" s="534"/>
      <c r="D26" s="534"/>
      <c r="E26" s="534"/>
      <c r="F26" s="534"/>
      <c r="G26" s="534"/>
      <c r="H26" s="534"/>
      <c r="I26" s="534"/>
      <c r="J26" s="534"/>
    </row>
    <row r="27" spans="1:22" s="127" customFormat="1" ht="18" customHeight="1">
      <c r="A27" s="533"/>
      <c r="B27" s="534"/>
      <c r="C27" s="534"/>
      <c r="D27" s="534"/>
      <c r="E27" s="534"/>
      <c r="F27" s="534"/>
      <c r="G27" s="534"/>
      <c r="H27" s="534"/>
      <c r="I27" s="534"/>
      <c r="J27" s="534"/>
    </row>
    <row r="28" spans="1:22" s="127" customFormat="1" ht="18" customHeight="1">
      <c r="A28" s="533"/>
      <c r="B28" s="534"/>
      <c r="C28" s="534"/>
      <c r="D28" s="534"/>
      <c r="E28" s="534"/>
      <c r="F28" s="534"/>
      <c r="G28" s="534"/>
      <c r="H28" s="534"/>
      <c r="I28" s="534"/>
      <c r="J28" s="534"/>
    </row>
    <row r="29" spans="1:22" s="127" customFormat="1" ht="18" customHeight="1">
      <c r="A29" s="533"/>
      <c r="B29" s="534"/>
      <c r="C29" s="534"/>
      <c r="D29" s="534"/>
      <c r="E29" s="534"/>
      <c r="F29" s="534"/>
      <c r="G29" s="534"/>
      <c r="H29" s="534"/>
      <c r="I29" s="534"/>
      <c r="J29" s="534"/>
    </row>
    <row r="30" spans="1:22" s="127" customFormat="1" ht="18" customHeight="1">
      <c r="A30" s="533"/>
      <c r="B30" s="534"/>
      <c r="C30" s="534"/>
      <c r="D30" s="534"/>
      <c r="E30" s="534"/>
      <c r="F30" s="534"/>
      <c r="G30" s="534"/>
      <c r="H30" s="534"/>
      <c r="I30" s="534"/>
      <c r="J30" s="534"/>
    </row>
    <row r="31" spans="1:22" ht="18" customHeight="1">
      <c r="A31" s="533"/>
      <c r="B31" s="534"/>
      <c r="C31" s="534"/>
      <c r="D31" s="94"/>
      <c r="E31" s="94"/>
      <c r="F31" s="94"/>
      <c r="G31" s="94"/>
      <c r="H31" s="94"/>
      <c r="I31" s="94"/>
      <c r="J31" s="94"/>
      <c r="T31" s="127"/>
    </row>
    <row r="32" spans="1:22" s="127" customFormat="1" ht="18" customHeight="1">
      <c r="A32" s="123"/>
      <c r="B32" s="123"/>
      <c r="C32" s="123"/>
      <c r="D32" s="123"/>
      <c r="E32" s="123"/>
      <c r="F32" s="123"/>
      <c r="G32" s="123"/>
      <c r="H32" s="123"/>
      <c r="I32" s="123"/>
      <c r="J32" s="123"/>
      <c r="K32" s="123"/>
      <c r="L32" s="123"/>
      <c r="M32" s="123"/>
      <c r="N32" s="123"/>
      <c r="O32" s="123"/>
      <c r="P32" s="123"/>
      <c r="Q32" s="123"/>
      <c r="R32" s="123"/>
      <c r="S32" s="123"/>
      <c r="T32" s="123"/>
      <c r="U32" s="123"/>
      <c r="V32" s="123">
        <v>14</v>
      </c>
    </row>
  </sheetData>
  <mergeCells count="2">
    <mergeCell ref="A2:K2"/>
    <mergeCell ref="L3:L11"/>
  </mergeCells>
  <phoneticPr fontId="38" type="noConversion"/>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16.xml><?xml version="1.0" encoding="utf-8"?>
<worksheet xmlns="http://schemas.openxmlformats.org/spreadsheetml/2006/main" xmlns:r="http://schemas.openxmlformats.org/officeDocument/2006/relationships">
  <sheetPr>
    <tabColor rgb="FFE64F0C"/>
  </sheetPr>
  <dimension ref="A1:AG52"/>
  <sheetViews>
    <sheetView showGridLines="0" view="pageBreakPreview" zoomScale="75" zoomScaleNormal="75" zoomScaleSheetLayoutView="75" workbookViewId="0">
      <pane xSplit="24615"/>
      <selection activeCell="D32" sqref="D32"/>
      <selection pane="topRight" activeCell="K29" sqref="K29"/>
    </sheetView>
  </sheetViews>
  <sheetFormatPr defaultColWidth="4.140625" defaultRowHeight="15"/>
  <cols>
    <col min="1" max="1" width="4.85546875" style="38" customWidth="1"/>
    <col min="2" max="2" width="9.85546875" style="38" customWidth="1"/>
    <col min="3" max="7" width="9.85546875" style="198" customWidth="1"/>
    <col min="8" max="8" width="9.85546875" style="198" hidden="1" customWidth="1"/>
    <col min="9" max="9" width="0.7109375" style="38" hidden="1" customWidth="1"/>
    <col min="10" max="18" width="9.85546875" style="38" customWidth="1"/>
    <col min="19" max="20" width="9.85546875" style="126" customWidth="1"/>
    <col min="21" max="21" width="9.85546875" style="38" customWidth="1"/>
    <col min="22" max="22" width="11.140625" style="38" customWidth="1"/>
    <col min="23" max="16384" width="4.140625" style="38"/>
  </cols>
  <sheetData>
    <row r="1" spans="1:33" ht="123" customHeight="1" thickBot="1">
      <c r="A1" s="624" t="s">
        <v>64</v>
      </c>
      <c r="B1" s="624"/>
      <c r="C1" s="624"/>
      <c r="D1" s="624"/>
      <c r="E1" s="624"/>
      <c r="F1" s="624"/>
      <c r="G1" s="634"/>
      <c r="H1" s="634"/>
      <c r="I1" s="630"/>
      <c r="J1" s="638" t="s">
        <v>597</v>
      </c>
      <c r="K1" s="636" t="s">
        <v>596</v>
      </c>
      <c r="L1" s="636" t="s">
        <v>585</v>
      </c>
      <c r="M1" s="636" t="s">
        <v>5</v>
      </c>
      <c r="N1" s="636" t="s">
        <v>583</v>
      </c>
      <c r="O1" s="636" t="s">
        <v>584</v>
      </c>
      <c r="P1" s="636" t="s">
        <v>9</v>
      </c>
      <c r="Q1" s="636" t="s">
        <v>10</v>
      </c>
      <c r="R1" s="636" t="s">
        <v>345</v>
      </c>
      <c r="S1" s="641" t="s">
        <v>121</v>
      </c>
      <c r="T1" s="642" t="s">
        <v>368</v>
      </c>
      <c r="U1" s="637" t="s">
        <v>369</v>
      </c>
      <c r="V1" s="626"/>
      <c r="W1" s="626"/>
      <c r="X1" s="626"/>
      <c r="Y1" s="626"/>
      <c r="Z1" s="626"/>
      <c r="AA1" s="626"/>
      <c r="AB1" s="626"/>
      <c r="AC1" s="626"/>
      <c r="AD1" s="626"/>
      <c r="AE1" s="626"/>
      <c r="AF1" s="626"/>
      <c r="AG1" s="626"/>
    </row>
    <row r="2" spans="1:33" ht="18" customHeight="1">
      <c r="A2" s="1128" t="s">
        <v>362</v>
      </c>
      <c r="B2" s="1129"/>
      <c r="C2" s="1129"/>
      <c r="D2" s="1129"/>
      <c r="E2" s="1129"/>
      <c r="F2" s="1129"/>
      <c r="G2" s="1129"/>
      <c r="H2" s="1129"/>
      <c r="I2" s="1129"/>
      <c r="J2" s="88"/>
      <c r="K2" s="88"/>
      <c r="L2" s="88"/>
      <c r="M2" s="88"/>
      <c r="N2" s="88"/>
      <c r="O2" s="88"/>
      <c r="P2" s="258" t="s">
        <v>14</v>
      </c>
      <c r="Q2" s="162" t="s">
        <v>14</v>
      </c>
      <c r="R2" s="162" t="s">
        <v>14</v>
      </c>
      <c r="S2" s="162" t="s">
        <v>125</v>
      </c>
      <c r="T2" s="162" t="s">
        <v>125</v>
      </c>
      <c r="U2" s="161" t="s">
        <v>14</v>
      </c>
    </row>
    <row r="3" spans="1:33" ht="36.75" customHeight="1">
      <c r="A3" s="43" t="s">
        <v>600</v>
      </c>
      <c r="B3" s="42" t="s">
        <v>21</v>
      </c>
      <c r="C3" s="112" t="s">
        <v>62</v>
      </c>
      <c r="D3" s="112"/>
      <c r="E3" s="112"/>
      <c r="F3" s="112"/>
      <c r="G3" s="112"/>
      <c r="H3" s="112"/>
      <c r="I3" s="39"/>
      <c r="J3" s="1111" t="s">
        <v>347</v>
      </c>
      <c r="K3" s="93">
        <v>61.738200000000013</v>
      </c>
      <c r="L3" s="93">
        <v>72.851076000000006</v>
      </c>
      <c r="M3" s="748">
        <v>134.58927600000001</v>
      </c>
      <c r="N3" s="93">
        <v>109.89399600000002</v>
      </c>
      <c r="O3" s="93">
        <v>121.00687200000002</v>
      </c>
      <c r="P3" s="897" t="s">
        <v>125</v>
      </c>
      <c r="Q3" s="673" t="s">
        <v>125</v>
      </c>
      <c r="R3" s="967" t="s">
        <v>347</v>
      </c>
      <c r="S3" s="897" t="s">
        <v>125</v>
      </c>
      <c r="T3" s="897" t="s">
        <v>125</v>
      </c>
      <c r="U3" s="940" t="s">
        <v>125</v>
      </c>
      <c r="X3" s="715">
        <f>1.03*1.08</f>
        <v>1.1124000000000001</v>
      </c>
    </row>
    <row r="4" spans="1:33" ht="18" customHeight="1">
      <c r="A4" s="40" t="s">
        <v>600</v>
      </c>
      <c r="B4" s="41" t="s">
        <v>22</v>
      </c>
      <c r="C4" s="201" t="s">
        <v>62</v>
      </c>
      <c r="D4" s="201"/>
      <c r="E4" s="201"/>
      <c r="F4" s="201"/>
      <c r="G4" s="201"/>
      <c r="H4" s="201"/>
      <c r="I4" s="41"/>
      <c r="J4" s="1112"/>
      <c r="K4" s="202">
        <v>67.912020000000012</v>
      </c>
      <c r="L4" s="202">
        <v>79.024896000000012</v>
      </c>
      <c r="M4" s="202">
        <v>140.76309600000002</v>
      </c>
      <c r="N4" s="202">
        <v>119.7801</v>
      </c>
      <c r="O4" s="202">
        <v>130.69140000000002</v>
      </c>
      <c r="P4" s="898"/>
      <c r="Q4" s="665">
        <v>14.385600000000002</v>
      </c>
      <c r="R4" s="903"/>
      <c r="S4" s="898"/>
      <c r="T4" s="898"/>
      <c r="U4" s="941"/>
    </row>
    <row r="5" spans="1:33" ht="18" customHeight="1">
      <c r="A5" s="113" t="s">
        <v>600</v>
      </c>
      <c r="B5" s="41" t="s">
        <v>23</v>
      </c>
      <c r="C5" s="201" t="s">
        <v>62</v>
      </c>
      <c r="D5" s="201"/>
      <c r="E5" s="201"/>
      <c r="F5" s="201"/>
      <c r="G5" s="201"/>
      <c r="H5" s="201"/>
      <c r="I5" s="41"/>
      <c r="J5" s="1112"/>
      <c r="K5" s="202">
        <v>70.381548000000009</v>
      </c>
      <c r="L5" s="202">
        <v>81.494424000000009</v>
      </c>
      <c r="M5" s="204"/>
      <c r="N5" s="204"/>
      <c r="O5" s="204"/>
      <c r="P5" s="898"/>
      <c r="Q5" s="824"/>
      <c r="R5" s="903"/>
      <c r="S5" s="898"/>
      <c r="T5" s="898"/>
      <c r="U5" s="941"/>
    </row>
    <row r="6" spans="1:33" ht="18" customHeight="1">
      <c r="A6" s="200" t="s">
        <v>600</v>
      </c>
      <c r="B6" s="201" t="s">
        <v>42</v>
      </c>
      <c r="C6" s="201" t="s">
        <v>62</v>
      </c>
      <c r="D6" s="201" t="s">
        <v>587</v>
      </c>
      <c r="E6" s="201"/>
      <c r="F6" s="201"/>
      <c r="G6" s="201"/>
      <c r="H6" s="201"/>
      <c r="I6" s="41"/>
      <c r="J6" s="1112"/>
      <c r="K6" s="202">
        <v>74.085840000000005</v>
      </c>
      <c r="L6" s="202">
        <v>85.198716000000005</v>
      </c>
      <c r="M6" s="204"/>
      <c r="N6" s="204"/>
      <c r="O6" s="204"/>
      <c r="P6" s="898"/>
      <c r="Q6" s="824"/>
      <c r="R6" s="903"/>
      <c r="S6" s="898"/>
      <c r="T6" s="898"/>
      <c r="U6" s="941"/>
    </row>
    <row r="7" spans="1:33" s="198" customFormat="1" ht="18" customHeight="1">
      <c r="A7" s="113" t="s">
        <v>600</v>
      </c>
      <c r="B7" s="201" t="s">
        <v>475</v>
      </c>
      <c r="C7" s="201" t="s">
        <v>62</v>
      </c>
      <c r="D7" s="201"/>
      <c r="E7" s="201"/>
      <c r="F7" s="201"/>
      <c r="G7" s="201"/>
      <c r="H7" s="201"/>
      <c r="I7" s="201"/>
      <c r="J7" s="1112"/>
      <c r="K7" s="202">
        <v>79.024896000000012</v>
      </c>
      <c r="L7" s="202">
        <v>90.137772000000012</v>
      </c>
      <c r="M7" s="204"/>
      <c r="N7" s="204"/>
      <c r="O7" s="204"/>
      <c r="P7" s="898"/>
      <c r="Q7" s="824"/>
      <c r="R7" s="903"/>
      <c r="S7" s="898"/>
      <c r="T7" s="898"/>
      <c r="U7" s="941"/>
    </row>
    <row r="8" spans="1:33" s="198" customFormat="1" ht="18" customHeight="1">
      <c r="A8" s="200" t="s">
        <v>600</v>
      </c>
      <c r="B8" s="41" t="s">
        <v>25</v>
      </c>
      <c r="C8" s="201" t="s">
        <v>62</v>
      </c>
      <c r="D8" s="201"/>
      <c r="E8" s="201"/>
      <c r="F8" s="201"/>
      <c r="G8" s="201"/>
      <c r="H8" s="201"/>
      <c r="I8" s="201"/>
      <c r="J8" s="1112"/>
      <c r="K8" s="202">
        <v>76.555368000000016</v>
      </c>
      <c r="L8" s="202">
        <v>87.668244000000016</v>
      </c>
      <c r="M8" s="204"/>
      <c r="N8" s="204"/>
      <c r="O8" s="204"/>
      <c r="P8" s="963">
        <v>6.1715999999999998</v>
      </c>
      <c r="Q8" s="824"/>
      <c r="R8" s="903"/>
      <c r="S8" s="963">
        <v>61.738200000000013</v>
      </c>
      <c r="T8" s="963">
        <v>14.817168000000002</v>
      </c>
      <c r="U8" s="922">
        <v>17.286696000000003</v>
      </c>
    </row>
    <row r="9" spans="1:33" ht="18" customHeight="1">
      <c r="A9" s="113" t="s">
        <v>600</v>
      </c>
      <c r="B9" s="201" t="s">
        <v>40</v>
      </c>
      <c r="C9" s="201" t="s">
        <v>62</v>
      </c>
      <c r="D9" s="201"/>
      <c r="E9" s="201"/>
      <c r="F9" s="201"/>
      <c r="G9" s="201"/>
      <c r="H9" s="201"/>
      <c r="I9" s="41"/>
      <c r="J9" s="1112"/>
      <c r="K9" s="202">
        <v>80.259660000000011</v>
      </c>
      <c r="L9" s="202">
        <v>91.372536000000011</v>
      </c>
      <c r="M9" s="204"/>
      <c r="N9" s="204"/>
      <c r="O9" s="204"/>
      <c r="P9" s="963"/>
      <c r="Q9" s="824"/>
      <c r="R9" s="903"/>
      <c r="S9" s="963"/>
      <c r="T9" s="963"/>
      <c r="U9" s="922"/>
    </row>
    <row r="10" spans="1:33" s="198" customFormat="1" ht="18" customHeight="1">
      <c r="A10" s="200" t="s">
        <v>600</v>
      </c>
      <c r="B10" s="158" t="s">
        <v>476</v>
      </c>
      <c r="C10" s="201" t="s">
        <v>62</v>
      </c>
      <c r="D10" s="158"/>
      <c r="E10" s="158"/>
      <c r="F10" s="158"/>
      <c r="G10" s="158"/>
      <c r="H10" s="158"/>
      <c r="I10" s="158"/>
      <c r="J10" s="1112"/>
      <c r="K10" s="159">
        <v>85.198716000000005</v>
      </c>
      <c r="L10" s="159">
        <v>96.311592000000005</v>
      </c>
      <c r="M10" s="204"/>
      <c r="N10" s="204"/>
      <c r="O10" s="204"/>
      <c r="P10" s="963"/>
      <c r="Q10" s="825"/>
      <c r="R10" s="903"/>
      <c r="S10" s="963"/>
      <c r="T10" s="963"/>
      <c r="U10" s="922"/>
    </row>
    <row r="11" spans="1:33" s="127" customFormat="1" ht="18" customHeight="1" thickBot="1">
      <c r="A11" s="55" t="s">
        <v>600</v>
      </c>
      <c r="B11" s="538" t="s">
        <v>614</v>
      </c>
      <c r="C11" s="538" t="s">
        <v>62</v>
      </c>
      <c r="D11" s="538"/>
      <c r="E11" s="538"/>
      <c r="F11" s="538"/>
      <c r="G11" s="538"/>
      <c r="H11" s="538"/>
      <c r="I11" s="538"/>
      <c r="J11" s="1118"/>
      <c r="K11" s="539">
        <v>134.58927600000001</v>
      </c>
      <c r="L11" s="539">
        <v>145.70215200000001</v>
      </c>
      <c r="M11" s="539">
        <v>134.58927600000001</v>
      </c>
      <c r="N11" s="539">
        <v>196.32747600000002</v>
      </c>
      <c r="O11" s="539">
        <v>207.44035200000005</v>
      </c>
      <c r="P11" s="935"/>
      <c r="Q11" s="835"/>
      <c r="R11" s="908"/>
      <c r="S11" s="935"/>
      <c r="T11" s="935"/>
      <c r="U11" s="923"/>
    </row>
    <row r="12" spans="1:33" s="127" customFormat="1" ht="18" customHeight="1"/>
    <row r="13" spans="1:33" s="127" customFormat="1" ht="18" customHeight="1">
      <c r="B13" s="603" t="s">
        <v>63</v>
      </c>
      <c r="C13" s="548"/>
      <c r="D13" s="548"/>
      <c r="E13" s="548"/>
      <c r="F13" s="548"/>
      <c r="G13" s="548"/>
      <c r="J13" s="548"/>
      <c r="M13" s="548"/>
      <c r="N13" s="548"/>
      <c r="Q13" s="196" t="s">
        <v>114</v>
      </c>
      <c r="R13" s="548"/>
      <c r="T13" s="196" t="s">
        <v>143</v>
      </c>
    </row>
    <row r="14" spans="1:33" s="127" customFormat="1" ht="18" customHeight="1"/>
    <row r="15" spans="1:33" s="127" customFormat="1" ht="18" customHeight="1">
      <c r="A15" s="2" t="s">
        <v>15</v>
      </c>
      <c r="B15" s="94" t="s">
        <v>677</v>
      </c>
      <c r="C15" s="198"/>
      <c r="D15" s="198"/>
      <c r="E15" s="198"/>
    </row>
    <row r="16" spans="1:33" s="127" customFormat="1" ht="15.75">
      <c r="A16" s="533" t="s">
        <v>36</v>
      </c>
      <c r="B16" s="534" t="s">
        <v>678</v>
      </c>
      <c r="C16" s="534"/>
      <c r="D16" s="534"/>
      <c r="E16" s="534"/>
    </row>
    <row r="17" spans="1:11" s="126" customFormat="1" ht="18" customHeight="1">
      <c r="A17" s="533" t="s">
        <v>31</v>
      </c>
      <c r="B17" s="534" t="s">
        <v>679</v>
      </c>
      <c r="C17" s="534"/>
      <c r="D17" s="534"/>
      <c r="E17" s="534"/>
      <c r="F17" s="198"/>
      <c r="G17" s="198"/>
      <c r="H17" s="198"/>
    </row>
    <row r="18" spans="1:11" ht="18" customHeight="1">
      <c r="A18" s="533" t="s">
        <v>17</v>
      </c>
      <c r="B18" s="534" t="s">
        <v>680</v>
      </c>
      <c r="C18" s="534"/>
      <c r="D18" s="534"/>
      <c r="E18" s="534"/>
    </row>
    <row r="19" spans="1:11" ht="18" customHeight="1">
      <c r="A19" s="533" t="s">
        <v>18</v>
      </c>
      <c r="B19" s="534" t="s">
        <v>681</v>
      </c>
      <c r="C19" s="534"/>
      <c r="D19" s="534"/>
      <c r="E19" s="534"/>
    </row>
    <row r="20" spans="1:11" ht="18" customHeight="1">
      <c r="A20" s="533" t="s">
        <v>34</v>
      </c>
      <c r="B20" s="534" t="s">
        <v>682</v>
      </c>
      <c r="C20" s="534"/>
      <c r="D20" s="534"/>
      <c r="E20" s="534"/>
      <c r="K20" s="548" t="s">
        <v>563</v>
      </c>
    </row>
    <row r="21" spans="1:11" s="126" customFormat="1" ht="18" customHeight="1">
      <c r="A21" s="533" t="s">
        <v>474</v>
      </c>
      <c r="B21" s="534" t="s">
        <v>683</v>
      </c>
      <c r="C21" s="534"/>
      <c r="D21" s="534"/>
      <c r="E21" s="534"/>
      <c r="F21" s="198"/>
      <c r="G21" s="198"/>
      <c r="H21" s="198"/>
    </row>
    <row r="22" spans="1:11" ht="18" customHeight="1">
      <c r="A22" s="2" t="s">
        <v>35</v>
      </c>
      <c r="B22" s="94" t="s">
        <v>684</v>
      </c>
      <c r="C22" s="94"/>
      <c r="D22" s="94"/>
      <c r="E22" s="94"/>
    </row>
    <row r="23" spans="1:11" ht="18" customHeight="1">
      <c r="A23" s="2">
        <v>400</v>
      </c>
      <c r="B23" s="94" t="s">
        <v>685</v>
      </c>
      <c r="C23" s="94"/>
      <c r="D23" s="94"/>
      <c r="E23" s="94"/>
    </row>
    <row r="24" spans="1:11" ht="18" customHeight="1">
      <c r="A24" s="2">
        <v>500</v>
      </c>
      <c r="B24" s="94" t="s">
        <v>686</v>
      </c>
      <c r="C24" s="94"/>
      <c r="D24" s="94"/>
      <c r="E24" s="94"/>
      <c r="F24" s="94"/>
      <c r="G24" s="94"/>
      <c r="H24" s="94"/>
    </row>
    <row r="25" spans="1:11" ht="18" customHeight="1">
      <c r="A25" s="2">
        <v>305</v>
      </c>
      <c r="B25" s="94" t="s">
        <v>687</v>
      </c>
      <c r="C25" s="94"/>
      <c r="D25" s="94"/>
      <c r="E25" s="94"/>
      <c r="F25" s="94"/>
      <c r="G25" s="94"/>
      <c r="H25" s="94"/>
    </row>
    <row r="26" spans="1:11" s="126" customFormat="1" ht="18" customHeight="1">
      <c r="A26" s="2"/>
      <c r="B26" s="94"/>
      <c r="C26" s="94"/>
      <c r="D26" s="94"/>
      <c r="E26" s="94"/>
      <c r="F26" s="94"/>
      <c r="G26" s="94"/>
      <c r="H26" s="94"/>
    </row>
    <row r="27" spans="1:11" s="126" customFormat="1" ht="18" customHeight="1">
      <c r="C27" s="198"/>
      <c r="D27" s="198"/>
      <c r="E27" s="198"/>
      <c r="F27" s="198"/>
      <c r="G27" s="198"/>
      <c r="H27" s="198"/>
    </row>
    <row r="28" spans="1:11" s="126" customFormat="1" ht="18" customHeight="1">
      <c r="C28" s="94"/>
      <c r="D28" s="94"/>
      <c r="E28" s="94"/>
      <c r="F28" s="94"/>
      <c r="G28" s="94"/>
      <c r="H28" s="94"/>
    </row>
    <row r="29" spans="1:11" s="127" customFormat="1" ht="18" customHeight="1">
      <c r="A29" s="2"/>
      <c r="B29" s="94"/>
      <c r="C29" s="534"/>
      <c r="D29" s="534"/>
      <c r="E29" s="534"/>
      <c r="F29" s="534"/>
      <c r="G29" s="534"/>
      <c r="H29" s="534"/>
    </row>
    <row r="30" spans="1:11" s="127" customFormat="1" ht="18" customHeight="1">
      <c r="A30" s="533"/>
      <c r="B30" s="534"/>
      <c r="C30" s="534"/>
      <c r="D30" s="534"/>
      <c r="E30" s="534"/>
      <c r="F30" s="534"/>
      <c r="G30" s="534"/>
      <c r="H30" s="534"/>
    </row>
    <row r="31" spans="1:11" s="127" customFormat="1" ht="18" customHeight="1">
      <c r="A31" s="533"/>
      <c r="B31" s="534"/>
      <c r="C31" s="534"/>
      <c r="D31" s="534"/>
      <c r="E31" s="534"/>
      <c r="F31" s="534"/>
      <c r="G31" s="534"/>
      <c r="H31" s="534"/>
    </row>
    <row r="32" spans="1:11" s="127" customFormat="1" ht="18" customHeight="1">
      <c r="A32" s="533"/>
      <c r="B32" s="534"/>
      <c r="C32" s="534"/>
      <c r="D32" s="534"/>
      <c r="E32" s="534"/>
      <c r="F32" s="534"/>
      <c r="G32" s="534"/>
      <c r="H32" s="534"/>
    </row>
    <row r="33" spans="1:24" s="127" customFormat="1" ht="18" customHeight="1">
      <c r="A33" s="533"/>
      <c r="B33" s="534"/>
      <c r="C33" s="534"/>
      <c r="D33" s="534"/>
      <c r="E33" s="534"/>
      <c r="F33" s="534"/>
      <c r="G33" s="534"/>
      <c r="H33" s="534"/>
    </row>
    <row r="34" spans="1:24" s="127" customFormat="1" ht="18" customHeight="1">
      <c r="A34" s="533"/>
      <c r="B34" s="534"/>
      <c r="C34" s="94"/>
      <c r="D34" s="94"/>
      <c r="E34" s="94"/>
      <c r="F34" s="94"/>
      <c r="G34" s="94"/>
      <c r="H34" s="94"/>
    </row>
    <row r="35" spans="1:24"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v>15</v>
      </c>
    </row>
    <row r="38" spans="1:24">
      <c r="E38" s="126"/>
      <c r="F38" s="38"/>
      <c r="G38" s="38"/>
      <c r="H38" s="38"/>
      <c r="S38" s="38"/>
      <c r="T38" s="38"/>
    </row>
    <row r="39" spans="1:24">
      <c r="E39" s="126"/>
      <c r="F39" s="38"/>
      <c r="G39" s="38"/>
      <c r="H39" s="38"/>
      <c r="S39" s="38"/>
      <c r="T39" s="38"/>
    </row>
    <row r="40" spans="1:24">
      <c r="E40" s="126"/>
      <c r="F40" s="38"/>
      <c r="G40" s="38"/>
      <c r="H40" s="38"/>
      <c r="S40" s="38"/>
      <c r="T40" s="38"/>
    </row>
    <row r="41" spans="1:24">
      <c r="E41" s="126"/>
      <c r="F41" s="38"/>
      <c r="G41" s="38"/>
      <c r="H41" s="38"/>
      <c r="S41" s="38"/>
      <c r="T41" s="38"/>
    </row>
    <row r="42" spans="1:24">
      <c r="E42" s="126"/>
      <c r="F42" s="38"/>
      <c r="G42" s="38"/>
      <c r="H42" s="38"/>
      <c r="S42" s="38"/>
      <c r="T42" s="38"/>
    </row>
    <row r="43" spans="1:24">
      <c r="E43" s="126"/>
      <c r="F43" s="38"/>
      <c r="G43" s="38"/>
      <c r="H43" s="38"/>
      <c r="S43" s="38"/>
      <c r="T43" s="38"/>
    </row>
    <row r="44" spans="1:24">
      <c r="E44" s="126"/>
      <c r="F44" s="38"/>
      <c r="G44" s="38"/>
      <c r="H44" s="38"/>
      <c r="S44" s="38"/>
      <c r="T44" s="38"/>
    </row>
    <row r="45" spans="1:24">
      <c r="E45" s="126"/>
      <c r="F45" s="38"/>
      <c r="G45" s="38"/>
      <c r="H45" s="38"/>
      <c r="S45" s="38"/>
      <c r="T45" s="38"/>
    </row>
    <row r="46" spans="1:24">
      <c r="E46" s="126"/>
      <c r="F46" s="38"/>
      <c r="G46" s="38"/>
      <c r="H46" s="38"/>
      <c r="S46" s="38"/>
      <c r="T46" s="38"/>
    </row>
    <row r="47" spans="1:24">
      <c r="E47" s="126"/>
      <c r="F47" s="38"/>
      <c r="G47" s="38"/>
      <c r="H47" s="38"/>
      <c r="S47" s="38"/>
      <c r="T47" s="38"/>
    </row>
    <row r="48" spans="1:24">
      <c r="E48" s="126"/>
      <c r="F48" s="38"/>
      <c r="G48" s="38"/>
      <c r="H48" s="38"/>
      <c r="S48" s="38"/>
      <c r="T48" s="38"/>
    </row>
    <row r="49" spans="5:20">
      <c r="E49" s="126"/>
      <c r="F49" s="38"/>
      <c r="G49" s="38"/>
      <c r="H49" s="38"/>
      <c r="S49" s="38"/>
      <c r="T49" s="38"/>
    </row>
    <row r="50" spans="5:20">
      <c r="E50" s="126"/>
      <c r="F50" s="38"/>
      <c r="G50" s="38"/>
      <c r="H50" s="38"/>
      <c r="S50" s="38"/>
      <c r="T50" s="38"/>
    </row>
    <row r="51" spans="5:20">
      <c r="E51" s="126"/>
      <c r="F51" s="38"/>
      <c r="G51" s="38"/>
      <c r="H51" s="38"/>
      <c r="S51" s="38"/>
      <c r="T51" s="38"/>
    </row>
    <row r="52" spans="5:20">
      <c r="E52" s="126"/>
      <c r="F52" s="38"/>
      <c r="G52" s="38"/>
      <c r="H52" s="38"/>
      <c r="S52" s="38"/>
      <c r="T52" s="38"/>
    </row>
  </sheetData>
  <mergeCells count="2">
    <mergeCell ref="J3:J11"/>
    <mergeCell ref="A2:I2"/>
  </mergeCells>
  <phoneticPr fontId="38" type="noConversion"/>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17.xml><?xml version="1.0" encoding="utf-8"?>
<worksheet xmlns="http://schemas.openxmlformats.org/spreadsheetml/2006/main" xmlns:r="http://schemas.openxmlformats.org/officeDocument/2006/relationships">
  <sheetPr>
    <tabColor rgb="FFE64F0C"/>
  </sheetPr>
  <dimension ref="A1:AG35"/>
  <sheetViews>
    <sheetView showGridLines="0" view="pageBreakPreview" zoomScale="75" zoomScaleNormal="50" zoomScaleSheetLayoutView="75" workbookViewId="0">
      <pane xSplit="24705"/>
      <selection activeCell="E28" sqref="E28"/>
      <selection pane="topRight" activeCell="K29" sqref="K29"/>
    </sheetView>
  </sheetViews>
  <sheetFormatPr defaultColWidth="4.140625" defaultRowHeight="15"/>
  <cols>
    <col min="1" max="1" width="4.85546875" style="198" customWidth="1"/>
    <col min="2" max="10" width="9.85546875" style="198" customWidth="1"/>
    <col min="11" max="11" width="0.28515625" style="198" customWidth="1"/>
    <col min="12" max="21" width="9.85546875" style="198" customWidth="1"/>
    <col min="22" max="22" width="14.5703125" style="198" customWidth="1"/>
    <col min="23" max="16384" width="4.140625" style="198"/>
  </cols>
  <sheetData>
    <row r="1" spans="1:33" ht="123" customHeight="1" thickBot="1">
      <c r="A1" s="624" t="s">
        <v>536</v>
      </c>
      <c r="B1" s="624"/>
      <c r="C1" s="624"/>
      <c r="D1" s="624"/>
      <c r="E1" s="624"/>
      <c r="F1" s="624"/>
      <c r="G1" s="634"/>
      <c r="H1" s="634"/>
      <c r="I1" s="634"/>
      <c r="J1" s="634"/>
      <c r="K1" s="630"/>
      <c r="L1" s="638" t="s">
        <v>597</v>
      </c>
      <c r="M1" s="636" t="s">
        <v>596</v>
      </c>
      <c r="N1" s="636" t="s">
        <v>585</v>
      </c>
      <c r="O1" s="636" t="s">
        <v>5</v>
      </c>
      <c r="P1" s="636" t="s">
        <v>583</v>
      </c>
      <c r="Q1" s="636" t="s">
        <v>584</v>
      </c>
      <c r="R1" s="636" t="s">
        <v>9</v>
      </c>
      <c r="S1" s="636" t="s">
        <v>10</v>
      </c>
      <c r="T1" s="636" t="s">
        <v>345</v>
      </c>
      <c r="U1" s="640" t="s">
        <v>121</v>
      </c>
      <c r="V1" s="626"/>
      <c r="W1" s="626"/>
      <c r="X1" s="626"/>
      <c r="Y1" s="626"/>
      <c r="Z1" s="626"/>
      <c r="AA1" s="626"/>
      <c r="AB1" s="626"/>
      <c r="AC1" s="626"/>
      <c r="AD1" s="626"/>
      <c r="AE1" s="626"/>
      <c r="AF1" s="626"/>
      <c r="AG1" s="626"/>
    </row>
    <row r="2" spans="1:33" ht="18" customHeight="1">
      <c r="A2" s="1128" t="s">
        <v>541</v>
      </c>
      <c r="B2" s="1129"/>
      <c r="C2" s="1129"/>
      <c r="D2" s="1129"/>
      <c r="E2" s="1129"/>
      <c r="F2" s="1129"/>
      <c r="G2" s="1129"/>
      <c r="H2" s="1129"/>
      <c r="I2" s="1129"/>
      <c r="J2" s="1129"/>
      <c r="K2" s="1129"/>
      <c r="L2" s="88"/>
      <c r="M2" s="88"/>
      <c r="N2" s="88"/>
      <c r="O2" s="88"/>
      <c r="P2" s="88"/>
      <c r="Q2" s="88"/>
      <c r="R2" s="258" t="s">
        <v>14</v>
      </c>
      <c r="S2" s="162" t="s">
        <v>14</v>
      </c>
      <c r="T2" s="162" t="s">
        <v>14</v>
      </c>
      <c r="U2" s="161" t="s">
        <v>125</v>
      </c>
    </row>
    <row r="3" spans="1:33" ht="35.25" customHeight="1">
      <c r="A3" s="113" t="s">
        <v>600</v>
      </c>
      <c r="B3" s="112" t="s">
        <v>21</v>
      </c>
      <c r="C3" s="112" t="s">
        <v>537</v>
      </c>
      <c r="D3" s="112"/>
      <c r="E3" s="112"/>
      <c r="F3" s="112"/>
      <c r="G3" s="112"/>
      <c r="H3" s="112"/>
      <c r="I3" s="112"/>
      <c r="J3" s="112"/>
      <c r="K3" s="92"/>
      <c r="L3" s="1111" t="s">
        <v>347</v>
      </c>
      <c r="M3" s="93">
        <v>64.701633600000008</v>
      </c>
      <c r="N3" s="93">
        <v>76.431891600000014</v>
      </c>
      <c r="O3" s="748">
        <v>141.25700160000002</v>
      </c>
      <c r="P3" s="93">
        <v>115.32695760000003</v>
      </c>
      <c r="Q3" s="93">
        <v>126.93373920000001</v>
      </c>
      <c r="R3" s="897" t="s">
        <v>125</v>
      </c>
      <c r="S3" s="673" t="s">
        <v>125</v>
      </c>
      <c r="T3" s="967" t="s">
        <v>347</v>
      </c>
      <c r="U3" s="997" t="s">
        <v>125</v>
      </c>
      <c r="W3" s="714">
        <f>1.03*1.08</f>
        <v>1.1124000000000001</v>
      </c>
    </row>
    <row r="4" spans="1:33" ht="18" customHeight="1">
      <c r="A4" s="200" t="s">
        <v>600</v>
      </c>
      <c r="B4" s="201" t="s">
        <v>22</v>
      </c>
      <c r="C4" s="201" t="s">
        <v>537</v>
      </c>
      <c r="D4" s="201"/>
      <c r="E4" s="201"/>
      <c r="F4" s="201"/>
      <c r="G4" s="201"/>
      <c r="H4" s="201"/>
      <c r="I4" s="201"/>
      <c r="J4" s="201"/>
      <c r="K4" s="201"/>
      <c r="L4" s="1112"/>
      <c r="M4" s="202">
        <v>71.245882800000018</v>
      </c>
      <c r="N4" s="202">
        <v>82.852664399999995</v>
      </c>
      <c r="O4" s="202">
        <v>147.6777744</v>
      </c>
      <c r="P4" s="202">
        <v>126.86190000000002</v>
      </c>
      <c r="Q4" s="202">
        <v>137.08500000000001</v>
      </c>
      <c r="R4" s="898"/>
      <c r="S4" s="665">
        <v>7.3815000000000008</v>
      </c>
      <c r="T4" s="903"/>
      <c r="U4" s="942"/>
    </row>
    <row r="5" spans="1:33" ht="18" customHeight="1">
      <c r="A5" s="113" t="s">
        <v>600</v>
      </c>
      <c r="B5" s="201" t="s">
        <v>23</v>
      </c>
      <c r="C5" s="201" t="s">
        <v>537</v>
      </c>
      <c r="D5" s="201"/>
      <c r="E5" s="201"/>
      <c r="F5" s="201"/>
      <c r="G5" s="201"/>
      <c r="H5" s="201"/>
      <c r="I5" s="201"/>
      <c r="J5" s="201"/>
      <c r="K5" s="201"/>
      <c r="L5" s="1112"/>
      <c r="M5" s="202">
        <v>73.838887200000002</v>
      </c>
      <c r="N5" s="202">
        <v>85.445668800000007</v>
      </c>
      <c r="O5" s="204"/>
      <c r="P5" s="204"/>
      <c r="Q5" s="204"/>
      <c r="R5" s="898"/>
      <c r="S5" s="204"/>
      <c r="T5" s="903"/>
      <c r="U5" s="942"/>
    </row>
    <row r="6" spans="1:33" ht="18" customHeight="1">
      <c r="A6" s="200" t="s">
        <v>600</v>
      </c>
      <c r="B6" s="201" t="s">
        <v>42</v>
      </c>
      <c r="C6" s="201" t="s">
        <v>537</v>
      </c>
      <c r="D6" s="201" t="s">
        <v>587</v>
      </c>
      <c r="E6" s="201"/>
      <c r="F6" s="201"/>
      <c r="G6" s="201"/>
      <c r="H6" s="201"/>
      <c r="I6" s="201"/>
      <c r="J6" s="201"/>
      <c r="K6" s="201"/>
      <c r="L6" s="1112"/>
      <c r="M6" s="202">
        <v>77.666655600000013</v>
      </c>
      <c r="N6" s="202">
        <v>89.396913600000019</v>
      </c>
      <c r="O6" s="204"/>
      <c r="P6" s="204"/>
      <c r="Q6" s="204"/>
      <c r="R6" s="898"/>
      <c r="S6" s="204"/>
      <c r="T6" s="903"/>
      <c r="U6" s="942"/>
    </row>
    <row r="7" spans="1:33" ht="18" customHeight="1">
      <c r="A7" s="113" t="s">
        <v>600</v>
      </c>
      <c r="B7" s="201" t="s">
        <v>475</v>
      </c>
      <c r="C7" s="201" t="s">
        <v>537</v>
      </c>
      <c r="D7" s="201"/>
      <c r="E7" s="201"/>
      <c r="F7" s="201"/>
      <c r="G7" s="201"/>
      <c r="H7" s="201"/>
      <c r="I7" s="201"/>
      <c r="J7" s="201"/>
      <c r="K7" s="201"/>
      <c r="L7" s="1112"/>
      <c r="M7" s="202">
        <v>82.852664399999995</v>
      </c>
      <c r="N7" s="202">
        <v>94.582922400000001</v>
      </c>
      <c r="O7" s="204"/>
      <c r="P7" s="204"/>
      <c r="Q7" s="204"/>
      <c r="R7" s="898"/>
      <c r="S7" s="204"/>
      <c r="T7" s="903"/>
      <c r="U7" s="942"/>
    </row>
    <row r="8" spans="1:33" ht="18" customHeight="1">
      <c r="A8" s="200" t="s">
        <v>600</v>
      </c>
      <c r="B8" s="201" t="s">
        <v>25</v>
      </c>
      <c r="C8" s="201" t="s">
        <v>537</v>
      </c>
      <c r="D8" s="201"/>
      <c r="E8" s="201"/>
      <c r="F8" s="201"/>
      <c r="G8" s="201"/>
      <c r="H8" s="201"/>
      <c r="I8" s="201"/>
      <c r="J8" s="201"/>
      <c r="K8" s="201"/>
      <c r="L8" s="1112"/>
      <c r="M8" s="202">
        <v>80.259660000000011</v>
      </c>
      <c r="N8" s="202">
        <v>91.989918000000017</v>
      </c>
      <c r="O8" s="204"/>
      <c r="P8" s="204"/>
      <c r="Q8" s="204"/>
      <c r="R8" s="666">
        <v>6.1715999999999998</v>
      </c>
      <c r="S8" s="204"/>
      <c r="T8" s="903"/>
      <c r="U8" s="943">
        <v>61.738200000000013</v>
      </c>
    </row>
    <row r="9" spans="1:33" ht="18" customHeight="1">
      <c r="A9" s="113" t="s">
        <v>600</v>
      </c>
      <c r="B9" s="201" t="s">
        <v>40</v>
      </c>
      <c r="C9" s="201" t="s">
        <v>537</v>
      </c>
      <c r="D9" s="201"/>
      <c r="E9" s="201"/>
      <c r="F9" s="201"/>
      <c r="G9" s="201"/>
      <c r="H9" s="201"/>
      <c r="I9" s="201"/>
      <c r="J9" s="201"/>
      <c r="K9" s="201"/>
      <c r="L9" s="1112"/>
      <c r="M9" s="202">
        <v>84.210904800000023</v>
      </c>
      <c r="N9" s="202">
        <v>95.817686399999999</v>
      </c>
      <c r="O9" s="204"/>
      <c r="P9" s="204"/>
      <c r="Q9" s="204"/>
      <c r="R9" s="666"/>
      <c r="S9" s="204"/>
      <c r="T9" s="903"/>
      <c r="U9" s="943"/>
    </row>
    <row r="10" spans="1:33" ht="18" customHeight="1">
      <c r="A10" s="200" t="s">
        <v>600</v>
      </c>
      <c r="B10" s="158" t="s">
        <v>476</v>
      </c>
      <c r="C10" s="201" t="s">
        <v>537</v>
      </c>
      <c r="D10" s="158"/>
      <c r="E10" s="158"/>
      <c r="F10" s="158"/>
      <c r="G10" s="158"/>
      <c r="H10" s="158"/>
      <c r="I10" s="158"/>
      <c r="J10" s="158"/>
      <c r="K10" s="158"/>
      <c r="L10" s="1112"/>
      <c r="M10" s="159">
        <v>89.396913600000019</v>
      </c>
      <c r="N10" s="159">
        <v>101.00369520000001</v>
      </c>
      <c r="O10" s="204"/>
      <c r="P10" s="204"/>
      <c r="Q10" s="204"/>
      <c r="R10" s="666"/>
      <c r="S10" s="170"/>
      <c r="T10" s="903"/>
      <c r="U10" s="943"/>
    </row>
    <row r="11" spans="1:33" s="127" customFormat="1" ht="18" customHeight="1" thickBot="1">
      <c r="A11" s="55" t="s">
        <v>600</v>
      </c>
      <c r="B11" s="538" t="s">
        <v>614</v>
      </c>
      <c r="C11" s="538" t="s">
        <v>537</v>
      </c>
      <c r="D11" s="538"/>
      <c r="E11" s="538"/>
      <c r="F11" s="538"/>
      <c r="G11" s="538"/>
      <c r="H11" s="538"/>
      <c r="I11" s="538"/>
      <c r="J11" s="538"/>
      <c r="K11" s="538"/>
      <c r="L11" s="1118"/>
      <c r="M11" s="539">
        <v>141.25700160000002</v>
      </c>
      <c r="N11" s="539">
        <v>152.86378320000003</v>
      </c>
      <c r="O11" s="539">
        <v>141.25700160000002</v>
      </c>
      <c r="P11" s="539">
        <v>206.08211160000005</v>
      </c>
      <c r="Q11" s="539">
        <v>217.68889320000005</v>
      </c>
      <c r="R11" s="169"/>
      <c r="S11" s="540"/>
      <c r="T11" s="908"/>
      <c r="U11" s="944"/>
    </row>
    <row r="12" spans="1:33" s="127" customFormat="1" ht="18" customHeight="1"/>
    <row r="13" spans="1:33" s="127" customFormat="1" ht="18" customHeight="1">
      <c r="B13" s="603" t="s">
        <v>63</v>
      </c>
      <c r="C13" s="548"/>
      <c r="D13" s="548"/>
      <c r="E13" s="548"/>
      <c r="F13" s="548"/>
      <c r="G13" s="548"/>
      <c r="H13" s="548"/>
      <c r="I13" s="548"/>
      <c r="J13" s="548"/>
      <c r="L13" s="548"/>
      <c r="O13" s="548"/>
      <c r="P13" s="548"/>
      <c r="S13" s="548"/>
      <c r="T13" s="548"/>
    </row>
    <row r="14" spans="1:33" s="127" customFormat="1" ht="18" customHeight="1">
      <c r="R14" s="623"/>
    </row>
    <row r="15" spans="1:33" s="127" customFormat="1" ht="18" customHeight="1">
      <c r="A15" s="2" t="s">
        <v>15</v>
      </c>
      <c r="B15" s="94" t="s">
        <v>677</v>
      </c>
      <c r="C15" s="198"/>
      <c r="D15" s="198"/>
      <c r="E15" s="198"/>
    </row>
    <row r="16" spans="1:33" s="127" customFormat="1" ht="15.75">
      <c r="A16" s="533" t="s">
        <v>36</v>
      </c>
      <c r="B16" s="534" t="s">
        <v>678</v>
      </c>
      <c r="C16" s="534"/>
      <c r="D16" s="534"/>
      <c r="E16" s="534"/>
    </row>
    <row r="17" spans="1:10" ht="18" customHeight="1">
      <c r="A17" s="533" t="s">
        <v>31</v>
      </c>
      <c r="B17" s="534" t="s">
        <v>679</v>
      </c>
      <c r="C17" s="534"/>
      <c r="D17" s="534"/>
      <c r="E17" s="534"/>
    </row>
    <row r="18" spans="1:10" ht="18" customHeight="1">
      <c r="A18" s="533" t="s">
        <v>17</v>
      </c>
      <c r="B18" s="534" t="s">
        <v>680</v>
      </c>
      <c r="C18" s="534"/>
      <c r="D18" s="534"/>
      <c r="E18" s="534"/>
    </row>
    <row r="19" spans="1:10" ht="18" customHeight="1">
      <c r="A19" s="533" t="s">
        <v>18</v>
      </c>
      <c r="B19" s="534" t="s">
        <v>681</v>
      </c>
      <c r="C19" s="534"/>
      <c r="D19" s="534"/>
      <c r="E19" s="534"/>
    </row>
    <row r="20" spans="1:10" ht="18" customHeight="1">
      <c r="A20" s="533" t="s">
        <v>34</v>
      </c>
      <c r="B20" s="534" t="s">
        <v>682</v>
      </c>
      <c r="C20" s="534"/>
      <c r="D20" s="534"/>
      <c r="E20" s="534"/>
    </row>
    <row r="21" spans="1:10" ht="18" customHeight="1">
      <c r="A21" s="533" t="s">
        <v>474</v>
      </c>
      <c r="B21" s="534" t="s">
        <v>683</v>
      </c>
      <c r="C21" s="534"/>
      <c r="D21" s="534"/>
      <c r="E21" s="534"/>
    </row>
    <row r="22" spans="1:10" ht="18" customHeight="1">
      <c r="A22" s="2" t="s">
        <v>35</v>
      </c>
      <c r="B22" s="94" t="s">
        <v>684</v>
      </c>
      <c r="C22" s="94"/>
      <c r="D22" s="94"/>
      <c r="E22" s="94"/>
    </row>
    <row r="23" spans="1:10" ht="18" customHeight="1">
      <c r="A23" s="2">
        <v>400</v>
      </c>
      <c r="B23" s="94" t="s">
        <v>685</v>
      </c>
      <c r="C23" s="94"/>
      <c r="D23" s="94"/>
      <c r="E23" s="94"/>
    </row>
    <row r="24" spans="1:10" ht="18" customHeight="1">
      <c r="A24" s="2">
        <v>500</v>
      </c>
      <c r="B24" s="94" t="s">
        <v>686</v>
      </c>
      <c r="C24" s="94"/>
      <c r="D24" s="94"/>
      <c r="E24" s="94"/>
      <c r="F24" s="94"/>
      <c r="G24" s="94"/>
      <c r="H24" s="94"/>
      <c r="I24" s="94"/>
      <c r="J24" s="94"/>
    </row>
    <row r="25" spans="1:10" ht="18" customHeight="1">
      <c r="A25" s="2">
        <v>305</v>
      </c>
      <c r="B25" s="94" t="s">
        <v>687</v>
      </c>
      <c r="C25" s="94"/>
      <c r="D25" s="94"/>
      <c r="E25" s="94"/>
      <c r="F25" s="94"/>
      <c r="G25" s="94"/>
      <c r="H25" s="94"/>
      <c r="I25" s="94"/>
      <c r="J25" s="94"/>
    </row>
    <row r="26" spans="1:10" ht="18" customHeight="1">
      <c r="A26" s="2"/>
      <c r="B26" s="94"/>
      <c r="C26" s="94"/>
      <c r="D26" s="94"/>
      <c r="E26" s="94"/>
      <c r="F26" s="94"/>
      <c r="G26" s="94"/>
      <c r="H26" s="94"/>
      <c r="I26" s="94"/>
      <c r="J26" s="94"/>
    </row>
    <row r="27" spans="1:10" ht="18" customHeight="1"/>
    <row r="28" spans="1:10" ht="18" customHeight="1">
      <c r="C28" s="94"/>
      <c r="D28" s="94"/>
      <c r="E28" s="94"/>
      <c r="F28" s="94"/>
      <c r="G28" s="94"/>
      <c r="H28" s="94"/>
      <c r="I28" s="94"/>
      <c r="J28" s="94"/>
    </row>
    <row r="29" spans="1:10" s="127" customFormat="1" ht="18" customHeight="1">
      <c r="A29" s="2"/>
      <c r="B29" s="94"/>
      <c r="C29" s="534"/>
      <c r="D29" s="534"/>
      <c r="E29" s="534"/>
      <c r="F29" s="534"/>
      <c r="G29" s="534"/>
      <c r="H29" s="534"/>
      <c r="I29" s="534"/>
      <c r="J29" s="534"/>
    </row>
    <row r="30" spans="1:10" s="127" customFormat="1" ht="18" customHeight="1">
      <c r="A30" s="533"/>
      <c r="B30" s="534"/>
      <c r="C30" s="534"/>
      <c r="D30" s="534"/>
      <c r="E30" s="534"/>
      <c r="F30" s="534"/>
      <c r="G30" s="534"/>
      <c r="H30" s="534"/>
      <c r="I30" s="534"/>
      <c r="J30" s="534"/>
    </row>
    <row r="31" spans="1:10" s="127" customFormat="1" ht="18" customHeight="1">
      <c r="A31" s="533"/>
      <c r="B31" s="534"/>
      <c r="C31" s="534"/>
      <c r="D31" s="534"/>
      <c r="E31" s="534"/>
      <c r="F31" s="534"/>
      <c r="G31" s="534"/>
      <c r="H31" s="534"/>
      <c r="I31" s="534"/>
      <c r="J31" s="534"/>
    </row>
    <row r="32" spans="1:10" s="127" customFormat="1" ht="18" customHeight="1">
      <c r="A32" s="533"/>
      <c r="B32" s="534"/>
      <c r="C32" s="534"/>
      <c r="D32" s="534"/>
      <c r="E32" s="534"/>
      <c r="F32" s="534"/>
      <c r="G32" s="534"/>
      <c r="H32" s="534"/>
      <c r="I32" s="534"/>
      <c r="J32" s="534"/>
    </row>
    <row r="33" spans="1:23" s="127" customFormat="1" ht="18" customHeight="1">
      <c r="A33" s="533"/>
      <c r="B33" s="534"/>
      <c r="C33" s="534"/>
      <c r="D33" s="534"/>
      <c r="E33" s="534"/>
      <c r="F33" s="534"/>
      <c r="G33" s="534"/>
      <c r="H33" s="534"/>
      <c r="I33" s="534"/>
      <c r="J33" s="534"/>
    </row>
    <row r="34" spans="1:23" s="127" customFormat="1" ht="18" customHeight="1">
      <c r="A34" s="533"/>
      <c r="B34" s="534"/>
      <c r="C34" s="94"/>
      <c r="D34" s="94"/>
      <c r="E34" s="94"/>
      <c r="F34" s="94"/>
      <c r="G34" s="94"/>
      <c r="H34" s="94"/>
      <c r="I34" s="94"/>
      <c r="J34" s="94"/>
    </row>
    <row r="35" spans="1:23"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17</v>
      </c>
    </row>
  </sheetData>
  <mergeCells count="2">
    <mergeCell ref="A2:K2"/>
    <mergeCell ref="L3:L11"/>
  </mergeCells>
  <phoneticPr fontId="38" type="noConversion"/>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18.xml><?xml version="1.0" encoding="utf-8"?>
<worksheet xmlns="http://schemas.openxmlformats.org/spreadsheetml/2006/main" xmlns:r="http://schemas.openxmlformats.org/officeDocument/2006/relationships">
  <sheetPr>
    <tabColor rgb="FFE64F0C"/>
    <pageSetUpPr fitToPage="1"/>
  </sheetPr>
  <dimension ref="A1:AG35"/>
  <sheetViews>
    <sheetView showGridLines="0" view="pageBreakPreview" zoomScale="75" zoomScaleNormal="70" zoomScaleSheetLayoutView="75" workbookViewId="0">
      <pane xSplit="24630"/>
      <selection activeCell="N13" sqref="N13"/>
      <selection pane="topRight" activeCell="K29" sqref="K29"/>
    </sheetView>
  </sheetViews>
  <sheetFormatPr defaultColWidth="4.140625" defaultRowHeight="15"/>
  <cols>
    <col min="1" max="1" width="4.85546875" style="198" customWidth="1"/>
    <col min="2" max="7" width="9.85546875" style="198" customWidth="1"/>
    <col min="8" max="8" width="9.28515625" style="198" customWidth="1"/>
    <col min="9" max="9" width="1.7109375" style="198" hidden="1" customWidth="1"/>
    <col min="10" max="21" width="9.85546875" style="198" customWidth="1"/>
    <col min="22" max="22" width="14.5703125" style="198" customWidth="1"/>
    <col min="23" max="16384" width="4.140625" style="198"/>
  </cols>
  <sheetData>
    <row r="1" spans="1:33" ht="123" customHeight="1" thickBot="1">
      <c r="A1" s="624" t="s">
        <v>538</v>
      </c>
      <c r="B1" s="624"/>
      <c r="C1" s="624"/>
      <c r="D1" s="624"/>
      <c r="E1" s="624"/>
      <c r="F1" s="624"/>
      <c r="G1" s="634"/>
      <c r="H1" s="634"/>
      <c r="I1" s="630"/>
      <c r="J1" s="638" t="s">
        <v>597</v>
      </c>
      <c r="K1" s="636" t="s">
        <v>596</v>
      </c>
      <c r="L1" s="636" t="s">
        <v>585</v>
      </c>
      <c r="M1" s="636" t="s">
        <v>5</v>
      </c>
      <c r="N1" s="636" t="s">
        <v>583</v>
      </c>
      <c r="O1" s="636" t="s">
        <v>584</v>
      </c>
      <c r="P1" s="636" t="s">
        <v>9</v>
      </c>
      <c r="Q1" s="636" t="s">
        <v>10</v>
      </c>
      <c r="R1" s="636" t="s">
        <v>345</v>
      </c>
      <c r="S1" s="641" t="s">
        <v>121</v>
      </c>
      <c r="T1" s="642" t="s">
        <v>368</v>
      </c>
      <c r="U1" s="637" t="s">
        <v>369</v>
      </c>
      <c r="V1" s="626"/>
      <c r="W1" s="626"/>
      <c r="X1" s="626"/>
      <c r="Y1" s="626"/>
      <c r="Z1" s="626"/>
      <c r="AA1" s="626"/>
      <c r="AB1" s="626"/>
      <c r="AC1" s="626"/>
      <c r="AD1" s="626"/>
      <c r="AE1" s="626"/>
      <c r="AF1" s="626"/>
      <c r="AG1" s="626"/>
    </row>
    <row r="2" spans="1:33" ht="18" customHeight="1">
      <c r="A2" s="1128" t="s">
        <v>540</v>
      </c>
      <c r="B2" s="1129"/>
      <c r="C2" s="1129"/>
      <c r="D2" s="1129"/>
      <c r="E2" s="1129"/>
      <c r="F2" s="1129"/>
      <c r="G2" s="1129"/>
      <c r="H2" s="1129"/>
      <c r="I2" s="1129"/>
      <c r="J2" s="88"/>
      <c r="K2" s="88"/>
      <c r="L2" s="88"/>
      <c r="M2" s="88"/>
      <c r="N2" s="88"/>
      <c r="O2" s="88"/>
      <c r="P2" s="258" t="s">
        <v>14</v>
      </c>
      <c r="Q2" s="162" t="s">
        <v>14</v>
      </c>
      <c r="R2" s="162" t="s">
        <v>14</v>
      </c>
      <c r="S2" s="162" t="s">
        <v>125</v>
      </c>
      <c r="T2" s="162" t="s">
        <v>125</v>
      </c>
      <c r="U2" s="161" t="s">
        <v>14</v>
      </c>
    </row>
    <row r="3" spans="1:33" ht="30.75" customHeight="1">
      <c r="A3" s="156" t="s">
        <v>600</v>
      </c>
      <c r="B3" s="112" t="s">
        <v>21</v>
      </c>
      <c r="C3" s="112" t="s">
        <v>539</v>
      </c>
      <c r="D3" s="112"/>
      <c r="E3" s="112"/>
      <c r="F3" s="112"/>
      <c r="G3" s="112"/>
      <c r="H3" s="112"/>
      <c r="I3" s="92"/>
      <c r="J3" s="1111" t="s">
        <v>347</v>
      </c>
      <c r="K3" s="93">
        <v>61.614723600000005</v>
      </c>
      <c r="L3" s="93">
        <v>72.727599600000005</v>
      </c>
      <c r="M3" s="748">
        <v>134.46579960000003</v>
      </c>
      <c r="N3" s="93">
        <v>109.77051960000003</v>
      </c>
      <c r="O3" s="93">
        <v>120.88339560000003</v>
      </c>
      <c r="P3" s="897" t="s">
        <v>125</v>
      </c>
      <c r="Q3" s="673" t="s">
        <v>125</v>
      </c>
      <c r="R3" s="967" t="s">
        <v>347</v>
      </c>
      <c r="S3" s="897" t="s">
        <v>125</v>
      </c>
      <c r="T3" s="897" t="s">
        <v>125</v>
      </c>
      <c r="U3" s="940" t="s">
        <v>125</v>
      </c>
      <c r="Y3" s="714">
        <f>1.03*1.08</f>
        <v>1.1124000000000001</v>
      </c>
    </row>
    <row r="4" spans="1:33" ht="18" customHeight="1">
      <c r="A4" s="200" t="s">
        <v>600</v>
      </c>
      <c r="B4" s="201" t="s">
        <v>22</v>
      </c>
      <c r="C4" s="201" t="s">
        <v>539</v>
      </c>
      <c r="D4" s="201"/>
      <c r="E4" s="201"/>
      <c r="F4" s="201"/>
      <c r="G4" s="201"/>
      <c r="H4" s="201"/>
      <c r="I4" s="201"/>
      <c r="J4" s="1112"/>
      <c r="K4" s="202">
        <v>67.788543600000011</v>
      </c>
      <c r="L4" s="202">
        <v>78.901419600000011</v>
      </c>
      <c r="M4" s="202">
        <v>140.63961960000003</v>
      </c>
      <c r="N4" s="202">
        <v>120.85680000000001</v>
      </c>
      <c r="O4" s="202">
        <v>130.5471</v>
      </c>
      <c r="P4" s="898"/>
      <c r="Q4" s="665">
        <v>7.3815000000000008</v>
      </c>
      <c r="R4" s="903"/>
      <c r="S4" s="898"/>
      <c r="T4" s="898"/>
      <c r="U4" s="941"/>
    </row>
    <row r="5" spans="1:33" ht="18" customHeight="1">
      <c r="A5" s="200" t="s">
        <v>600</v>
      </c>
      <c r="B5" s="201" t="s">
        <v>23</v>
      </c>
      <c r="C5" s="201" t="s">
        <v>539</v>
      </c>
      <c r="D5" s="201"/>
      <c r="E5" s="201"/>
      <c r="F5" s="201"/>
      <c r="G5" s="201"/>
      <c r="H5" s="201"/>
      <c r="I5" s="201"/>
      <c r="J5" s="1112"/>
      <c r="K5" s="202">
        <v>70.258071600000008</v>
      </c>
      <c r="L5" s="202">
        <v>81.370947600000022</v>
      </c>
      <c r="M5" s="204"/>
      <c r="N5" s="204"/>
      <c r="O5" s="204"/>
      <c r="P5" s="898"/>
      <c r="Q5" s="204"/>
      <c r="R5" s="903"/>
      <c r="S5" s="898"/>
      <c r="T5" s="898"/>
      <c r="U5" s="941"/>
    </row>
    <row r="6" spans="1:33" ht="18" customHeight="1">
      <c r="A6" s="200" t="s">
        <v>600</v>
      </c>
      <c r="B6" s="201" t="s">
        <v>42</v>
      </c>
      <c r="C6" s="201" t="s">
        <v>539</v>
      </c>
      <c r="D6" s="201"/>
      <c r="E6" s="201" t="s">
        <v>587</v>
      </c>
      <c r="F6" s="201"/>
      <c r="G6" s="201"/>
      <c r="H6" s="201"/>
      <c r="I6" s="201"/>
      <c r="J6" s="1112"/>
      <c r="K6" s="202">
        <v>73.962363600000018</v>
      </c>
      <c r="L6" s="202">
        <v>85.075239600000018</v>
      </c>
      <c r="M6" s="204"/>
      <c r="N6" s="204"/>
      <c r="O6" s="204"/>
      <c r="P6" s="898"/>
      <c r="Q6" s="204"/>
      <c r="R6" s="903"/>
      <c r="S6" s="898"/>
      <c r="T6" s="898"/>
      <c r="U6" s="941"/>
    </row>
    <row r="7" spans="1:33" ht="18" customHeight="1">
      <c r="A7" s="200" t="s">
        <v>600</v>
      </c>
      <c r="B7" s="201" t="s">
        <v>475</v>
      </c>
      <c r="C7" s="201" t="s">
        <v>539</v>
      </c>
      <c r="D7" s="201"/>
      <c r="E7" s="201"/>
      <c r="F7" s="201"/>
      <c r="G7" s="201"/>
      <c r="H7" s="201"/>
      <c r="I7" s="201"/>
      <c r="J7" s="1112"/>
      <c r="K7" s="202">
        <v>78.901419600000011</v>
      </c>
      <c r="L7" s="202">
        <v>90.014295600000025</v>
      </c>
      <c r="M7" s="204"/>
      <c r="N7" s="204"/>
      <c r="O7" s="204"/>
      <c r="P7" s="898"/>
      <c r="Q7" s="204"/>
      <c r="R7" s="903"/>
      <c r="S7" s="898"/>
      <c r="T7" s="898"/>
      <c r="U7" s="941"/>
    </row>
    <row r="8" spans="1:33" ht="18" customHeight="1">
      <c r="A8" s="200" t="s">
        <v>600</v>
      </c>
      <c r="B8" s="201" t="s">
        <v>25</v>
      </c>
      <c r="C8" s="201" t="s">
        <v>539</v>
      </c>
      <c r="D8" s="201"/>
      <c r="E8" s="201"/>
      <c r="F8" s="201"/>
      <c r="G8" s="201"/>
      <c r="H8" s="201"/>
      <c r="I8" s="201"/>
      <c r="J8" s="1112"/>
      <c r="K8" s="202">
        <v>76.431891600000014</v>
      </c>
      <c r="L8" s="202">
        <v>87.544767600000014</v>
      </c>
      <c r="M8" s="204"/>
      <c r="N8" s="204"/>
      <c r="O8" s="204"/>
      <c r="P8" s="963">
        <v>6.1715999999999998</v>
      </c>
      <c r="Q8" s="204"/>
      <c r="R8" s="903"/>
      <c r="S8" s="963">
        <v>61.738200000000013</v>
      </c>
      <c r="T8" s="963">
        <v>14.817168000000002</v>
      </c>
      <c r="U8" s="922">
        <v>17.286696000000003</v>
      </c>
    </row>
    <row r="9" spans="1:33" ht="18" customHeight="1">
      <c r="A9" s="200" t="s">
        <v>600</v>
      </c>
      <c r="B9" s="201" t="s">
        <v>40</v>
      </c>
      <c r="C9" s="201" t="s">
        <v>539</v>
      </c>
      <c r="D9" s="201"/>
      <c r="E9" s="201"/>
      <c r="F9" s="201"/>
      <c r="G9" s="201"/>
      <c r="H9" s="201"/>
      <c r="I9" s="201"/>
      <c r="J9" s="1112"/>
      <c r="K9" s="202">
        <v>80.136183600000024</v>
      </c>
      <c r="L9" s="202">
        <v>91.24905960000001</v>
      </c>
      <c r="M9" s="204"/>
      <c r="N9" s="204"/>
      <c r="O9" s="204"/>
      <c r="P9" s="666"/>
      <c r="Q9" s="204"/>
      <c r="R9" s="903"/>
      <c r="S9" s="666"/>
      <c r="T9" s="666"/>
      <c r="U9" s="674"/>
    </row>
    <row r="10" spans="1:33" ht="18" customHeight="1">
      <c r="A10" s="200" t="s">
        <v>600</v>
      </c>
      <c r="B10" s="158" t="s">
        <v>476</v>
      </c>
      <c r="C10" s="201" t="s">
        <v>539</v>
      </c>
      <c r="D10" s="158"/>
      <c r="E10" s="158"/>
      <c r="F10" s="158"/>
      <c r="G10" s="158"/>
      <c r="H10" s="158"/>
      <c r="I10" s="158"/>
      <c r="J10" s="1112"/>
      <c r="K10" s="159">
        <v>85.075239600000018</v>
      </c>
      <c r="L10" s="159">
        <v>96.188115600000017</v>
      </c>
      <c r="M10" s="204"/>
      <c r="N10" s="204"/>
      <c r="O10" s="204"/>
      <c r="P10" s="666"/>
      <c r="Q10" s="170"/>
      <c r="R10" s="903"/>
      <c r="S10" s="666"/>
      <c r="T10" s="666"/>
      <c r="U10" s="674"/>
    </row>
    <row r="11" spans="1:33" s="127" customFormat="1" ht="18" customHeight="1" thickBot="1">
      <c r="A11" s="55" t="s">
        <v>600</v>
      </c>
      <c r="B11" s="538" t="s">
        <v>614</v>
      </c>
      <c r="C11" s="538" t="s">
        <v>539</v>
      </c>
      <c r="D11" s="538"/>
      <c r="E11" s="538"/>
      <c r="F11" s="538"/>
      <c r="G11" s="538"/>
      <c r="H11" s="538"/>
      <c r="I11" s="538"/>
      <c r="J11" s="1118"/>
      <c r="K11" s="539">
        <v>134.46579960000003</v>
      </c>
      <c r="L11" s="539">
        <v>145.57867560000003</v>
      </c>
      <c r="M11" s="539">
        <v>134.46579960000003</v>
      </c>
      <c r="N11" s="539">
        <v>196.20399960000003</v>
      </c>
      <c r="O11" s="539">
        <v>207.31687560000003</v>
      </c>
      <c r="P11" s="169"/>
      <c r="Q11" s="540"/>
      <c r="R11" s="908"/>
      <c r="S11" s="169"/>
      <c r="T11" s="169"/>
      <c r="U11" s="675"/>
    </row>
    <row r="12" spans="1:33" s="127" customFormat="1" ht="18" customHeight="1"/>
    <row r="13" spans="1:33" s="127" customFormat="1" ht="18" customHeight="1">
      <c r="B13" s="603" t="s">
        <v>63</v>
      </c>
      <c r="C13" s="548"/>
      <c r="D13" s="548"/>
      <c r="E13" s="548"/>
      <c r="F13" s="548"/>
      <c r="G13" s="548"/>
      <c r="H13" s="548"/>
      <c r="J13" s="548"/>
      <c r="M13" s="548"/>
      <c r="N13" s="548"/>
      <c r="Q13" s="623" t="s">
        <v>114</v>
      </c>
      <c r="R13" s="548"/>
      <c r="T13" s="623" t="s">
        <v>143</v>
      </c>
    </row>
    <row r="14" spans="1:33" s="127" customFormat="1" ht="18" customHeight="1"/>
    <row r="15" spans="1:33" s="127" customFormat="1" ht="18" customHeight="1">
      <c r="A15" s="2" t="s">
        <v>15</v>
      </c>
      <c r="B15" s="94" t="s">
        <v>677</v>
      </c>
      <c r="C15" s="198"/>
      <c r="D15" s="198"/>
      <c r="E15" s="198"/>
    </row>
    <row r="16" spans="1:33" s="127" customFormat="1" ht="15.75">
      <c r="A16" s="533" t="s">
        <v>36</v>
      </c>
      <c r="B16" s="534" t="s">
        <v>678</v>
      </c>
      <c r="C16" s="534"/>
      <c r="D16" s="534"/>
      <c r="E16" s="534"/>
    </row>
    <row r="17" spans="1:10" ht="18" customHeight="1">
      <c r="A17" s="533" t="s">
        <v>31</v>
      </c>
      <c r="B17" s="534" t="s">
        <v>679</v>
      </c>
      <c r="C17" s="534"/>
      <c r="D17" s="534"/>
      <c r="E17" s="534"/>
    </row>
    <row r="18" spans="1:10" ht="18" customHeight="1">
      <c r="A18" s="533" t="s">
        <v>17</v>
      </c>
      <c r="B18" s="534" t="s">
        <v>680</v>
      </c>
      <c r="C18" s="534"/>
      <c r="D18" s="534"/>
      <c r="E18" s="534"/>
    </row>
    <row r="19" spans="1:10" ht="18" customHeight="1">
      <c r="A19" s="533" t="s">
        <v>18</v>
      </c>
      <c r="B19" s="534" t="s">
        <v>681</v>
      </c>
      <c r="C19" s="534"/>
      <c r="D19" s="534"/>
      <c r="E19" s="534"/>
    </row>
    <row r="20" spans="1:10" ht="18" customHeight="1">
      <c r="A20" s="533" t="s">
        <v>34</v>
      </c>
      <c r="B20" s="534" t="s">
        <v>682</v>
      </c>
      <c r="C20" s="534"/>
      <c r="D20" s="534"/>
      <c r="E20" s="534"/>
    </row>
    <row r="21" spans="1:10" ht="18" customHeight="1">
      <c r="A21" s="533" t="s">
        <v>474</v>
      </c>
      <c r="B21" s="534" t="s">
        <v>683</v>
      </c>
      <c r="C21" s="534"/>
      <c r="D21" s="534"/>
      <c r="E21" s="534"/>
      <c r="J21" s="198" t="s">
        <v>658</v>
      </c>
    </row>
    <row r="22" spans="1:10" ht="18" customHeight="1">
      <c r="A22" s="2" t="s">
        <v>35</v>
      </c>
      <c r="B22" s="94" t="s">
        <v>684</v>
      </c>
      <c r="C22" s="94"/>
      <c r="D22" s="94"/>
      <c r="E22" s="94"/>
      <c r="J22" s="198" t="s">
        <v>539</v>
      </c>
    </row>
    <row r="23" spans="1:10" ht="18" customHeight="1">
      <c r="A23" s="2">
        <v>400</v>
      </c>
      <c r="B23" s="94" t="s">
        <v>685</v>
      </c>
      <c r="C23" s="94"/>
      <c r="D23" s="94"/>
      <c r="E23" s="94"/>
    </row>
    <row r="24" spans="1:10" ht="18" customHeight="1">
      <c r="A24" s="2">
        <v>500</v>
      </c>
      <c r="B24" s="94" t="s">
        <v>686</v>
      </c>
      <c r="C24" s="94"/>
      <c r="D24" s="94"/>
      <c r="E24" s="94"/>
      <c r="F24" s="94"/>
      <c r="G24" s="94"/>
      <c r="H24" s="94"/>
    </row>
    <row r="25" spans="1:10" ht="18" customHeight="1">
      <c r="A25" s="2">
        <v>305</v>
      </c>
      <c r="B25" s="94" t="s">
        <v>687</v>
      </c>
      <c r="C25" s="94"/>
      <c r="D25" s="94"/>
      <c r="E25" s="94"/>
      <c r="F25" s="94"/>
      <c r="G25" s="94"/>
      <c r="H25" s="94"/>
    </row>
    <row r="26" spans="1:10" ht="18" customHeight="1">
      <c r="A26" s="2"/>
      <c r="B26" s="94"/>
      <c r="C26" s="94"/>
      <c r="D26" s="94"/>
      <c r="E26" s="94"/>
      <c r="F26" s="94"/>
      <c r="G26" s="94"/>
      <c r="H26" s="94"/>
    </row>
    <row r="27" spans="1:10" ht="18" customHeight="1"/>
    <row r="28" spans="1:10" ht="18" customHeight="1">
      <c r="C28" s="94"/>
      <c r="D28" s="94"/>
      <c r="E28" s="94"/>
      <c r="F28" s="94"/>
      <c r="G28" s="94"/>
      <c r="H28" s="94"/>
    </row>
    <row r="29" spans="1:10" s="127" customFormat="1" ht="18" customHeight="1">
      <c r="A29" s="2"/>
      <c r="B29" s="94"/>
      <c r="C29" s="534"/>
      <c r="D29" s="534"/>
      <c r="E29" s="534"/>
      <c r="F29" s="534"/>
      <c r="G29" s="534"/>
      <c r="H29" s="534"/>
    </row>
    <row r="30" spans="1:10" s="127" customFormat="1" ht="18" customHeight="1">
      <c r="A30" s="533"/>
      <c r="B30" s="534"/>
      <c r="C30" s="534"/>
      <c r="D30" s="534"/>
      <c r="E30" s="534"/>
      <c r="F30" s="534"/>
      <c r="G30" s="534"/>
      <c r="H30" s="534"/>
    </row>
    <row r="31" spans="1:10" s="127" customFormat="1" ht="18" customHeight="1">
      <c r="A31" s="533"/>
      <c r="B31" s="534"/>
      <c r="C31" s="534"/>
      <c r="D31" s="534"/>
      <c r="E31" s="534"/>
      <c r="F31" s="534"/>
      <c r="G31" s="534"/>
      <c r="H31" s="534"/>
    </row>
    <row r="32" spans="1:10" s="127" customFormat="1" ht="18" customHeight="1">
      <c r="A32" s="533"/>
      <c r="B32" s="534"/>
      <c r="C32" s="534"/>
      <c r="D32" s="534"/>
      <c r="E32" s="534"/>
      <c r="F32" s="534"/>
      <c r="G32" s="534"/>
      <c r="H32" s="534"/>
    </row>
    <row r="33" spans="1:25" s="127" customFormat="1" ht="18" customHeight="1">
      <c r="A33" s="533"/>
      <c r="B33" s="534"/>
      <c r="C33" s="534"/>
      <c r="D33" s="534"/>
      <c r="E33" s="534"/>
      <c r="F33" s="534"/>
      <c r="G33" s="534"/>
      <c r="H33" s="534"/>
    </row>
    <row r="34" spans="1:25" s="127" customFormat="1" ht="18" customHeight="1">
      <c r="A34" s="533"/>
      <c r="B34" s="534"/>
      <c r="C34" s="94"/>
      <c r="D34" s="94"/>
      <c r="E34" s="94"/>
      <c r="F34" s="94"/>
      <c r="G34" s="94"/>
      <c r="H34" s="94"/>
    </row>
    <row r="35" spans="1:25"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v>16</v>
      </c>
    </row>
  </sheetData>
  <mergeCells count="2">
    <mergeCell ref="A2:I2"/>
    <mergeCell ref="J3:J11"/>
  </mergeCells>
  <phoneticPr fontId="38" type="noConversion"/>
  <printOptions horizontalCentered="1" verticalCentered="1"/>
  <pageMargins left="0.19685039370078741" right="0.19685039370078741" top="0.19685039370078741" bottom="0.19685039370078741" header="0" footer="0"/>
  <pageSetup paperSize="9" scale="65" orientation="landscape" r:id="rId1"/>
  <drawing r:id="rId2"/>
</worksheet>
</file>

<file path=xl/worksheets/sheet19.xml><?xml version="1.0" encoding="utf-8"?>
<worksheet xmlns="http://schemas.openxmlformats.org/spreadsheetml/2006/main" xmlns:r="http://schemas.openxmlformats.org/officeDocument/2006/relationships">
  <dimension ref="A1:S36"/>
  <sheetViews>
    <sheetView view="pageBreakPreview" topLeftCell="A4" zoomScale="75" zoomScaleNormal="70" zoomScaleSheetLayoutView="75" workbookViewId="0">
      <selection activeCell="N22" sqref="N22"/>
    </sheetView>
  </sheetViews>
  <sheetFormatPr defaultColWidth="11.42578125" defaultRowHeight="15"/>
  <cols>
    <col min="1" max="1" width="4.5703125" customWidth="1"/>
    <col min="2" max="2" width="5.140625" style="198" customWidth="1"/>
    <col min="8" max="8" width="10.85546875" customWidth="1"/>
    <col min="9" max="9" width="5.140625" customWidth="1"/>
  </cols>
  <sheetData>
    <row r="1" spans="1:19" ht="102.6" customHeight="1" thickBot="1">
      <c r="A1" s="807" t="s">
        <v>643</v>
      </c>
      <c r="B1" s="807"/>
      <c r="C1" s="807"/>
      <c r="D1" s="807" t="s">
        <v>644</v>
      </c>
      <c r="E1" s="807"/>
      <c r="F1" s="807"/>
      <c r="G1" s="807"/>
      <c r="H1" s="634"/>
      <c r="I1" s="634"/>
      <c r="J1" s="630"/>
      <c r="K1" s="638" t="s">
        <v>616</v>
      </c>
      <c r="L1" s="636" t="s">
        <v>638</v>
      </c>
      <c r="M1" s="636" t="s">
        <v>582</v>
      </c>
      <c r="N1" s="636" t="s">
        <v>5</v>
      </c>
      <c r="O1" s="636" t="s">
        <v>583</v>
      </c>
      <c r="P1" s="636" t="s">
        <v>584</v>
      </c>
      <c r="Q1" s="636" t="s">
        <v>9</v>
      </c>
      <c r="R1" s="637" t="s">
        <v>346</v>
      </c>
      <c r="S1" s="626"/>
    </row>
    <row r="2" spans="1:19" ht="15.75">
      <c r="A2" s="1141" t="s">
        <v>645</v>
      </c>
      <c r="B2" s="1142"/>
      <c r="C2" s="1142"/>
      <c r="D2" s="1142"/>
      <c r="E2" s="1142"/>
      <c r="F2" s="1142"/>
      <c r="G2" s="1142"/>
      <c r="H2" s="1142"/>
      <c r="I2" s="1142"/>
      <c r="J2" s="1142"/>
      <c r="K2" s="764"/>
      <c r="L2" s="764"/>
      <c r="M2" s="764"/>
      <c r="N2" s="764"/>
      <c r="O2" s="764"/>
      <c r="P2" s="764"/>
      <c r="Q2" s="765" t="s">
        <v>125</v>
      </c>
      <c r="R2" s="152" t="s">
        <v>125</v>
      </c>
      <c r="S2" s="808">
        <v>1.08</v>
      </c>
    </row>
    <row r="3" spans="1:19" ht="21">
      <c r="A3" s="815" t="s">
        <v>647</v>
      </c>
      <c r="B3" s="813" t="s">
        <v>599</v>
      </c>
      <c r="C3" s="92" t="s">
        <v>21</v>
      </c>
      <c r="D3" s="92"/>
      <c r="E3" s="92"/>
      <c r="F3" s="92"/>
      <c r="G3" s="92"/>
      <c r="H3" s="92"/>
      <c r="I3" s="92"/>
      <c r="J3" s="1"/>
      <c r="K3" s="1106" t="s">
        <v>347</v>
      </c>
      <c r="L3" s="93">
        <v>74.085840000000005</v>
      </c>
      <c r="M3" s="93">
        <v>79.635840000000002</v>
      </c>
      <c r="N3" s="206"/>
      <c r="O3" s="93">
        <v>146.319534</v>
      </c>
      <c r="P3" s="93">
        <v>162.41468274000002</v>
      </c>
      <c r="Q3" s="811" t="s">
        <v>125</v>
      </c>
      <c r="R3" s="1099" t="s">
        <v>347</v>
      </c>
      <c r="S3" s="198"/>
    </row>
    <row r="4" spans="1:19" ht="18" customHeight="1" thickBot="1">
      <c r="A4" s="816" t="s">
        <v>647</v>
      </c>
      <c r="B4" s="773" t="s">
        <v>599</v>
      </c>
      <c r="C4" s="56" t="s">
        <v>61</v>
      </c>
      <c r="D4" s="56"/>
      <c r="E4" s="56"/>
      <c r="F4" s="56"/>
      <c r="G4" s="56"/>
      <c r="H4" s="56"/>
      <c r="I4" s="56"/>
      <c r="J4" s="56"/>
      <c r="K4" s="1130"/>
      <c r="L4" s="111">
        <v>172.86696000000001</v>
      </c>
      <c r="M4" s="111">
        <v>182.85696000000002</v>
      </c>
      <c r="N4" s="111">
        <v>172.86696000000001</v>
      </c>
      <c r="O4" s="111">
        <v>275.08072392000003</v>
      </c>
      <c r="P4" s="111">
        <v>291.5855673552</v>
      </c>
      <c r="Q4" s="750">
        <v>6.1715999999999998</v>
      </c>
      <c r="R4" s="1101"/>
      <c r="S4" s="198"/>
    </row>
    <row r="5" spans="1:19">
      <c r="C5" s="198"/>
      <c r="D5" s="198"/>
      <c r="E5" s="198"/>
      <c r="F5" s="198"/>
      <c r="G5" s="198"/>
      <c r="H5" s="198"/>
      <c r="I5" s="198"/>
      <c r="J5" s="198"/>
      <c r="K5" s="198"/>
      <c r="L5" s="198"/>
      <c r="M5" s="198"/>
      <c r="N5" s="198"/>
      <c r="O5" s="198"/>
      <c r="P5" s="198"/>
      <c r="Q5" s="198"/>
      <c r="R5" s="198"/>
      <c r="S5" s="198"/>
    </row>
    <row r="6" spans="1:19" s="198" customFormat="1" ht="15.75">
      <c r="A6" s="2" t="s">
        <v>15</v>
      </c>
      <c r="B6" s="94" t="s">
        <v>677</v>
      </c>
      <c r="F6" s="94"/>
      <c r="G6" s="94"/>
      <c r="H6" s="94"/>
      <c r="I6" s="94"/>
    </row>
    <row r="7" spans="1:19" s="198" customFormat="1" ht="15.75">
      <c r="A7" s="533" t="s">
        <v>36</v>
      </c>
      <c r="B7" s="534" t="s">
        <v>678</v>
      </c>
      <c r="C7" s="534"/>
      <c r="D7" s="534"/>
      <c r="E7" s="534"/>
      <c r="F7" s="94"/>
      <c r="G7" s="94"/>
      <c r="H7" s="94"/>
      <c r="I7" s="94"/>
    </row>
    <row r="8" spans="1:19" s="198" customFormat="1" ht="15.75">
      <c r="A8" s="533" t="s">
        <v>31</v>
      </c>
      <c r="B8" s="534" t="s">
        <v>679</v>
      </c>
      <c r="C8" s="534"/>
      <c r="D8" s="534"/>
      <c r="E8" s="534"/>
      <c r="F8" s="94"/>
      <c r="G8" s="94"/>
      <c r="H8" s="94"/>
      <c r="I8" s="94"/>
    </row>
    <row r="9" spans="1:19" s="198" customFormat="1" ht="15.75">
      <c r="A9" s="533" t="s">
        <v>17</v>
      </c>
      <c r="B9" s="534" t="s">
        <v>680</v>
      </c>
      <c r="C9" s="534"/>
      <c r="D9" s="534"/>
      <c r="E9" s="534"/>
      <c r="F9" s="94"/>
      <c r="G9" s="94"/>
    </row>
    <row r="10" spans="1:19" s="198" customFormat="1" ht="15.75">
      <c r="A10" s="533" t="s">
        <v>18</v>
      </c>
      <c r="B10" s="534" t="s">
        <v>681</v>
      </c>
      <c r="C10" s="534"/>
      <c r="D10" s="534"/>
      <c r="E10" s="534"/>
      <c r="F10" s="94"/>
      <c r="G10" s="94"/>
    </row>
    <row r="11" spans="1:19" s="198" customFormat="1" ht="15.75">
      <c r="A11" s="533" t="s">
        <v>34</v>
      </c>
      <c r="B11" s="534" t="s">
        <v>682</v>
      </c>
      <c r="C11" s="534"/>
      <c r="D11" s="534"/>
      <c r="E11" s="534"/>
      <c r="F11" s="94"/>
      <c r="G11" s="94"/>
    </row>
    <row r="12" spans="1:19" ht="15.75">
      <c r="A12" s="533" t="s">
        <v>474</v>
      </c>
      <c r="B12" s="534" t="s">
        <v>683</v>
      </c>
      <c r="C12" s="534"/>
      <c r="D12" s="534"/>
      <c r="E12" s="534"/>
      <c r="F12" s="94"/>
      <c r="G12" s="94"/>
      <c r="H12" s="94"/>
      <c r="I12" s="94"/>
      <c r="J12" s="94"/>
      <c r="K12" s="94"/>
      <c r="L12" s="198"/>
      <c r="M12" s="198"/>
      <c r="N12" s="198"/>
      <c r="O12" s="198"/>
      <c r="P12" s="198"/>
      <c r="Q12" s="198"/>
      <c r="R12" s="198"/>
      <c r="S12" s="198"/>
    </row>
    <row r="13" spans="1:19" ht="15.75">
      <c r="A13" s="2" t="s">
        <v>35</v>
      </c>
      <c r="B13" s="94" t="s">
        <v>684</v>
      </c>
      <c r="C13" s="94"/>
      <c r="D13" s="94"/>
      <c r="E13" s="94"/>
      <c r="F13" s="94"/>
      <c r="G13" s="94"/>
      <c r="H13" s="94"/>
      <c r="I13" s="94"/>
      <c r="J13" s="94"/>
      <c r="K13" s="94"/>
      <c r="L13" s="198"/>
      <c r="M13" s="198"/>
      <c r="N13" s="198"/>
      <c r="O13" s="198"/>
      <c r="P13" s="198"/>
      <c r="Q13" s="198"/>
      <c r="R13" s="198"/>
      <c r="S13" s="198"/>
    </row>
    <row r="14" spans="1:19" ht="15.75">
      <c r="A14" s="2">
        <v>400</v>
      </c>
      <c r="B14" s="94" t="s">
        <v>685</v>
      </c>
      <c r="C14" s="94"/>
      <c r="D14" s="94"/>
      <c r="E14" s="94"/>
    </row>
    <row r="15" spans="1:19" ht="15.75">
      <c r="A15" s="2">
        <v>500</v>
      </c>
      <c r="B15" s="94" t="s">
        <v>686</v>
      </c>
      <c r="C15" s="94"/>
      <c r="D15" s="94"/>
      <c r="E15" s="94"/>
    </row>
    <row r="16" spans="1:19" ht="15.75">
      <c r="A16" s="2">
        <v>305</v>
      </c>
      <c r="B16" s="94" t="s">
        <v>687</v>
      </c>
      <c r="C16" s="94"/>
      <c r="D16" s="94"/>
      <c r="E16" s="94"/>
      <c r="F16" s="198"/>
      <c r="G16" s="198"/>
      <c r="H16" s="198"/>
      <c r="I16" s="198"/>
      <c r="J16" s="198"/>
      <c r="K16" s="198"/>
      <c r="L16" s="198"/>
      <c r="M16" s="198"/>
      <c r="N16" s="198"/>
      <c r="O16" s="198"/>
      <c r="P16" s="198"/>
      <c r="Q16" s="198"/>
      <c r="R16" s="198"/>
      <c r="S16" s="198"/>
    </row>
    <row r="17" spans="1:19" ht="15.75">
      <c r="A17" s="2"/>
      <c r="B17" s="94"/>
      <c r="D17" s="198"/>
      <c r="E17" s="198"/>
      <c r="F17" s="94"/>
      <c r="G17" s="94"/>
      <c r="H17" s="94"/>
      <c r="I17" s="94"/>
      <c r="J17" s="94"/>
      <c r="K17" s="94"/>
      <c r="L17" s="198"/>
      <c r="M17" s="198"/>
      <c r="N17" s="198"/>
      <c r="O17" s="198"/>
      <c r="P17" s="198"/>
      <c r="Q17" s="198"/>
      <c r="R17" s="198"/>
      <c r="S17" s="198"/>
    </row>
    <row r="18" spans="1:19">
      <c r="A18" s="123"/>
      <c r="B18" s="123"/>
      <c r="C18" s="123"/>
      <c r="D18" s="123"/>
      <c r="E18" s="123"/>
      <c r="F18" s="123"/>
      <c r="G18" s="123"/>
      <c r="H18" s="123"/>
      <c r="I18" s="123"/>
      <c r="J18" s="123"/>
      <c r="K18" s="123"/>
      <c r="L18" s="123"/>
      <c r="M18" s="123"/>
      <c r="N18" s="123"/>
      <c r="O18" s="123"/>
      <c r="P18" s="123"/>
      <c r="Q18" s="123"/>
      <c r="R18" s="123"/>
      <c r="S18" s="123"/>
    </row>
    <row r="19" spans="1:19" ht="15.75" thickBot="1">
      <c r="A19" s="1143" t="s">
        <v>649</v>
      </c>
      <c r="B19" s="1143"/>
      <c r="C19" s="1143"/>
      <c r="D19" s="1143"/>
      <c r="E19" s="1144"/>
      <c r="F19" s="1144"/>
      <c r="G19" s="198"/>
      <c r="H19" s="198"/>
      <c r="I19" s="198"/>
      <c r="J19" s="198"/>
      <c r="K19" s="198"/>
      <c r="L19" s="198"/>
      <c r="M19" s="198"/>
      <c r="N19" s="198"/>
      <c r="O19" s="198"/>
      <c r="P19" s="198"/>
      <c r="Q19" s="198"/>
      <c r="R19" s="198"/>
      <c r="S19" s="198"/>
    </row>
    <row r="20" spans="1:19" ht="108.6" customHeight="1" thickBot="1">
      <c r="A20" s="1143"/>
      <c r="B20" s="1143"/>
      <c r="C20" s="1143"/>
      <c r="D20" s="1143"/>
      <c r="E20" s="1144"/>
      <c r="F20" s="1144"/>
      <c r="G20" s="198"/>
      <c r="H20" s="198"/>
      <c r="I20" s="198"/>
      <c r="J20" s="198"/>
      <c r="K20" s="638" t="s">
        <v>616</v>
      </c>
      <c r="L20" s="636" t="s">
        <v>638</v>
      </c>
      <c r="M20" s="636" t="s">
        <v>582</v>
      </c>
      <c r="N20" s="636" t="s">
        <v>5</v>
      </c>
      <c r="O20" s="636" t="s">
        <v>583</v>
      </c>
      <c r="P20" s="636" t="s">
        <v>584</v>
      </c>
      <c r="Q20" s="636" t="s">
        <v>9</v>
      </c>
      <c r="R20" s="637" t="s">
        <v>346</v>
      </c>
      <c r="S20" s="198"/>
    </row>
    <row r="21" spans="1:19" ht="15.75">
      <c r="A21" s="1145" t="s">
        <v>646</v>
      </c>
      <c r="B21" s="1146"/>
      <c r="C21" s="1146"/>
      <c r="D21" s="1146"/>
      <c r="E21" s="1146"/>
      <c r="F21" s="1146"/>
      <c r="G21" s="1146"/>
      <c r="H21" s="1146"/>
      <c r="I21" s="1146"/>
      <c r="J21" s="1146"/>
      <c r="K21" s="764"/>
      <c r="L21" s="764"/>
      <c r="M21" s="764"/>
      <c r="N21" s="764"/>
      <c r="O21" s="764"/>
      <c r="P21" s="764"/>
      <c r="Q21" s="765" t="s">
        <v>125</v>
      </c>
      <c r="R21" s="152" t="s">
        <v>125</v>
      </c>
      <c r="S21" s="198"/>
    </row>
    <row r="22" spans="1:19" ht="21">
      <c r="A22" s="815" t="s">
        <v>647</v>
      </c>
      <c r="B22" s="813" t="s">
        <v>600</v>
      </c>
      <c r="C22" s="94" t="s">
        <v>21</v>
      </c>
      <c r="D22" s="94" t="s">
        <v>62</v>
      </c>
      <c r="E22" s="94"/>
      <c r="F22" s="94"/>
      <c r="G22" s="94"/>
      <c r="H22" s="94"/>
      <c r="I22" s="94"/>
      <c r="J22" s="92"/>
      <c r="K22" s="1106" t="s">
        <v>347</v>
      </c>
      <c r="L22" s="93">
        <v>90.73584000000001</v>
      </c>
      <c r="M22" s="817">
        <v>96.285840000000007</v>
      </c>
      <c r="N22" s="848"/>
      <c r="O22" s="183">
        <v>162.96953400000001</v>
      </c>
      <c r="P22" s="93">
        <v>180.38343600000002</v>
      </c>
      <c r="Q22" s="811" t="s">
        <v>125</v>
      </c>
      <c r="R22" s="1099" t="s">
        <v>347</v>
      </c>
      <c r="S22" s="198"/>
    </row>
    <row r="23" spans="1:19" ht="16.5" thickBot="1">
      <c r="A23" s="816" t="s">
        <v>647</v>
      </c>
      <c r="B23" s="773" t="s">
        <v>600</v>
      </c>
      <c r="C23" s="56" t="s">
        <v>61</v>
      </c>
      <c r="D23" s="56" t="s">
        <v>62</v>
      </c>
      <c r="E23" s="56"/>
      <c r="F23" s="56"/>
      <c r="G23" s="56"/>
      <c r="H23" s="56"/>
      <c r="I23" s="56"/>
      <c r="J23" s="56"/>
      <c r="K23" s="1130"/>
      <c r="L23" s="111">
        <v>189.51696000000001</v>
      </c>
      <c r="M23" s="818">
        <v>199.50695999999999</v>
      </c>
      <c r="N23" s="111">
        <v>189.51696000000001</v>
      </c>
      <c r="O23" s="819">
        <v>271.10640000000001</v>
      </c>
      <c r="P23" s="111">
        <v>310.30938000000009</v>
      </c>
      <c r="Q23" s="750">
        <v>6.1715999999999998</v>
      </c>
      <c r="R23" s="1101"/>
      <c r="S23" s="198"/>
    </row>
    <row r="24" spans="1:19" ht="15.75">
      <c r="A24" s="198"/>
      <c r="C24" s="198"/>
      <c r="D24" s="198"/>
      <c r="E24" s="198"/>
      <c r="F24" s="198"/>
      <c r="G24" s="198"/>
      <c r="H24" s="198"/>
      <c r="I24" s="198"/>
      <c r="J24" s="153"/>
      <c r="K24" s="198"/>
      <c r="L24" s="198"/>
      <c r="M24" s="198"/>
      <c r="N24" s="198"/>
      <c r="O24" s="198"/>
      <c r="P24" s="198"/>
      <c r="Q24" s="198"/>
      <c r="R24" s="198"/>
      <c r="S24" s="198"/>
    </row>
    <row r="25" spans="1:19" ht="15.75">
      <c r="A25" s="198"/>
      <c r="C25" s="198"/>
      <c r="D25" s="198"/>
      <c r="E25" s="198"/>
      <c r="F25" s="198"/>
      <c r="G25" s="198"/>
      <c r="H25" s="198"/>
      <c r="I25" s="198"/>
      <c r="J25" s="153"/>
      <c r="K25" s="198"/>
      <c r="L25" s="198"/>
      <c r="M25" s="198"/>
      <c r="N25" s="198"/>
      <c r="O25" s="198"/>
      <c r="P25" s="198"/>
      <c r="Q25" s="198"/>
      <c r="R25" s="198"/>
      <c r="S25" s="198"/>
    </row>
    <row r="26" spans="1:19">
      <c r="A26" s="198"/>
      <c r="C26" s="198"/>
      <c r="D26" s="198"/>
      <c r="E26" s="198"/>
      <c r="F26" s="198"/>
      <c r="G26" s="198"/>
      <c r="H26" s="198"/>
      <c r="I26" s="198"/>
      <c r="J26" s="198"/>
      <c r="K26" s="198"/>
      <c r="L26" s="198"/>
      <c r="M26" s="198"/>
      <c r="N26" s="198"/>
      <c r="O26" s="198"/>
      <c r="P26" s="198"/>
      <c r="Q26" s="198"/>
      <c r="R26" s="198"/>
      <c r="S26" s="198"/>
    </row>
    <row r="27" spans="1:19" ht="15.75">
      <c r="A27" s="198"/>
      <c r="C27" s="198"/>
      <c r="D27" s="198"/>
      <c r="E27" s="94"/>
      <c r="F27" s="94"/>
      <c r="G27" s="94"/>
      <c r="H27" s="94"/>
      <c r="I27" s="94"/>
      <c r="J27" s="198"/>
      <c r="K27" s="198"/>
      <c r="L27" s="198"/>
      <c r="M27" s="198"/>
      <c r="N27" s="198"/>
      <c r="O27" s="198"/>
      <c r="P27" s="198"/>
      <c r="Q27" s="198"/>
      <c r="R27" s="198"/>
      <c r="S27" s="198"/>
    </row>
    <row r="28" spans="1:19" s="198" customFormat="1" ht="15.75">
      <c r="E28" s="94"/>
      <c r="F28" s="94"/>
      <c r="G28" s="94"/>
      <c r="H28" s="94"/>
      <c r="I28" s="94"/>
    </row>
    <row r="29" spans="1:19" ht="15.75">
      <c r="A29" s="198"/>
      <c r="C29" s="198"/>
      <c r="D29" s="94"/>
      <c r="E29" s="94"/>
      <c r="F29" s="94"/>
      <c r="G29" s="94"/>
      <c r="H29" s="94"/>
      <c r="I29" s="94"/>
      <c r="J29" s="198"/>
      <c r="K29" s="198"/>
      <c r="L29" s="198"/>
      <c r="M29" s="198"/>
      <c r="N29" s="198"/>
      <c r="O29" s="198"/>
      <c r="P29" s="198"/>
      <c r="Q29" s="198"/>
      <c r="R29" s="198"/>
      <c r="S29" s="198"/>
    </row>
    <row r="30" spans="1:19" ht="15.75">
      <c r="A30" s="198"/>
      <c r="C30" s="198"/>
      <c r="D30" s="94"/>
      <c r="E30" s="94"/>
      <c r="F30" s="94"/>
      <c r="G30" s="94"/>
      <c r="H30" s="94"/>
      <c r="I30" s="94"/>
      <c r="J30" s="198"/>
      <c r="K30" s="198"/>
      <c r="L30" s="198"/>
      <c r="M30" s="198"/>
      <c r="N30" s="198"/>
      <c r="O30" s="198"/>
      <c r="P30" s="198"/>
      <c r="Q30" s="198"/>
      <c r="R30" s="198"/>
      <c r="S30" s="198"/>
    </row>
    <row r="31" spans="1:19" ht="15.75">
      <c r="A31" s="198"/>
      <c r="C31" s="198"/>
      <c r="D31" s="94"/>
      <c r="E31" s="94"/>
      <c r="F31" s="94"/>
      <c r="G31" s="94"/>
      <c r="H31" s="198"/>
      <c r="I31" s="198"/>
      <c r="J31" s="198"/>
      <c r="K31" s="198"/>
      <c r="L31" s="198"/>
      <c r="M31" s="198"/>
      <c r="N31" s="198"/>
      <c r="O31" s="198"/>
      <c r="P31" s="198"/>
      <c r="Q31" s="198"/>
      <c r="R31" s="198"/>
      <c r="S31" s="198"/>
    </row>
    <row r="32" spans="1:19" ht="15.75">
      <c r="A32" s="198"/>
      <c r="C32" s="198"/>
      <c r="D32" s="94"/>
      <c r="E32" s="94"/>
      <c r="F32" s="94"/>
      <c r="G32" s="94"/>
      <c r="H32" s="198"/>
      <c r="I32" s="198"/>
      <c r="J32" s="198"/>
      <c r="K32" s="198"/>
      <c r="L32" s="198"/>
      <c r="M32" s="198"/>
      <c r="N32" s="198"/>
      <c r="O32" s="198"/>
      <c r="P32" s="198"/>
      <c r="Q32" s="198"/>
      <c r="R32" s="198"/>
      <c r="S32" s="198"/>
    </row>
    <row r="33" spans="1:19" ht="15.75">
      <c r="D33" s="94"/>
      <c r="E33" s="94"/>
      <c r="F33" s="94"/>
      <c r="G33" s="94"/>
      <c r="H33" s="94"/>
      <c r="I33" s="94"/>
      <c r="J33" s="94"/>
      <c r="K33" s="94"/>
      <c r="L33" s="198"/>
      <c r="M33" s="198"/>
      <c r="N33" s="198"/>
      <c r="O33" s="198"/>
      <c r="P33" s="198"/>
      <c r="Q33" s="198"/>
      <c r="R33" s="198"/>
      <c r="S33" s="198"/>
    </row>
    <row r="34" spans="1:19" ht="15.75">
      <c r="A34" s="2"/>
      <c r="B34" s="2"/>
      <c r="C34" s="94"/>
      <c r="D34" s="94"/>
      <c r="E34" s="94"/>
      <c r="F34" s="94"/>
      <c r="G34" s="94"/>
      <c r="H34" s="94"/>
      <c r="I34" s="94"/>
      <c r="J34" s="94"/>
      <c r="K34" s="94"/>
      <c r="L34" s="198"/>
      <c r="M34" s="198"/>
      <c r="N34" s="198"/>
      <c r="O34" s="198"/>
      <c r="P34" s="198"/>
      <c r="Q34" s="198"/>
      <c r="R34" s="198"/>
      <c r="S34" s="198"/>
    </row>
    <row r="35" spans="1:19" ht="15.75">
      <c r="A35" s="2"/>
      <c r="B35" s="94"/>
      <c r="D35" s="94"/>
      <c r="E35" s="94"/>
      <c r="F35" s="94"/>
      <c r="G35" s="94"/>
      <c r="H35" s="94"/>
      <c r="I35" s="94"/>
      <c r="J35" s="94"/>
      <c r="K35" s="94"/>
      <c r="L35" s="198"/>
      <c r="M35" s="198"/>
      <c r="N35" s="198"/>
      <c r="O35" s="198"/>
      <c r="P35" s="198"/>
      <c r="Q35" s="198"/>
      <c r="R35" s="198"/>
      <c r="S35" s="198"/>
    </row>
    <row r="36" spans="1:19">
      <c r="A36" s="123"/>
      <c r="B36" s="123"/>
      <c r="C36" s="123"/>
      <c r="D36" s="123"/>
      <c r="E36" s="123"/>
      <c r="F36" s="123"/>
      <c r="G36" s="123"/>
      <c r="H36" s="123"/>
      <c r="I36" s="123"/>
      <c r="J36" s="123"/>
      <c r="K36" s="123"/>
      <c r="L36" s="123"/>
      <c r="M36" s="123"/>
      <c r="N36" s="123"/>
      <c r="O36" s="123"/>
      <c r="P36" s="123"/>
      <c r="Q36" s="123"/>
      <c r="R36" s="123"/>
      <c r="S36" s="123">
        <v>18</v>
      </c>
    </row>
  </sheetData>
  <mergeCells count="8">
    <mergeCell ref="K22:K23"/>
    <mergeCell ref="R22:R23"/>
    <mergeCell ref="A2:J2"/>
    <mergeCell ref="K3:K4"/>
    <mergeCell ref="R3:R4"/>
    <mergeCell ref="A19:D20"/>
    <mergeCell ref="E19:F20"/>
    <mergeCell ref="A21:J21"/>
  </mergeCells>
  <pageMargins left="0.7" right="0.7" top="0.75" bottom="0.75" header="0.3" footer="0.3"/>
  <pageSetup paperSize="9" scale="64" orientation="landscape" r:id="rId1"/>
  <drawing r:id="rId2"/>
</worksheet>
</file>

<file path=xl/worksheets/sheet2.xml><?xml version="1.0" encoding="utf-8"?>
<worksheet xmlns="http://schemas.openxmlformats.org/spreadsheetml/2006/main" xmlns:r="http://schemas.openxmlformats.org/officeDocument/2006/relationships">
  <sheetPr>
    <tabColor rgb="FFFF481D"/>
    <pageSetUpPr fitToPage="1"/>
  </sheetPr>
  <dimension ref="A1:T50"/>
  <sheetViews>
    <sheetView topLeftCell="A13" zoomScale="50" zoomScaleNormal="50" workbookViewId="0">
      <selection activeCell="C17" sqref="C17:E18"/>
    </sheetView>
  </sheetViews>
  <sheetFormatPr defaultColWidth="11.42578125" defaultRowHeight="15"/>
  <cols>
    <col min="1" max="1" width="11.85546875" style="571" customWidth="1"/>
    <col min="2" max="2" width="13" style="116" customWidth="1"/>
    <col min="3" max="18" width="11.85546875" style="116" customWidth="1"/>
    <col min="19" max="16384" width="11.42578125" style="116"/>
  </cols>
  <sheetData>
    <row r="1" spans="1:20" ht="80.099999999999994" customHeight="1"/>
    <row r="2" spans="1:20" s="142" customFormat="1" ht="18" customHeight="1">
      <c r="A2" s="1025" t="s">
        <v>472</v>
      </c>
      <c r="B2" s="1026"/>
      <c r="C2" s="1026"/>
      <c r="D2" s="1026"/>
      <c r="E2" s="1026"/>
      <c r="F2" s="1027"/>
      <c r="H2" s="578"/>
      <c r="I2" s="579"/>
      <c r="J2" s="579"/>
      <c r="K2" s="579"/>
      <c r="L2" s="579"/>
      <c r="M2" s="576" t="s">
        <v>116</v>
      </c>
      <c r="O2" s="574"/>
      <c r="P2" s="575"/>
      <c r="Q2" s="575"/>
      <c r="R2" s="575"/>
      <c r="S2" s="575"/>
      <c r="T2" s="576" t="s">
        <v>116</v>
      </c>
    </row>
    <row r="3" spans="1:20" s="142" customFormat="1" ht="18" customHeight="1">
      <c r="A3" s="1020" t="s">
        <v>502</v>
      </c>
      <c r="B3" s="1021"/>
      <c r="C3" s="1021"/>
      <c r="D3" s="1021"/>
      <c r="E3" s="1021"/>
      <c r="F3" s="570" t="s">
        <v>116</v>
      </c>
      <c r="H3" s="1005" t="s">
        <v>74</v>
      </c>
      <c r="I3" s="1006"/>
      <c r="J3" s="1004" t="s">
        <v>488</v>
      </c>
      <c r="K3" s="1004"/>
      <c r="L3" s="1004"/>
      <c r="M3" s="1011">
        <f>F45+1</f>
        <v>23</v>
      </c>
      <c r="O3" s="1014" t="s">
        <v>442</v>
      </c>
      <c r="P3" s="1015"/>
      <c r="Q3" s="1015"/>
      <c r="R3" s="1015"/>
      <c r="S3" s="1015"/>
      <c r="T3" s="1016"/>
    </row>
    <row r="4" spans="1:20" s="142" customFormat="1" ht="18" customHeight="1">
      <c r="A4" s="1020"/>
      <c r="B4" s="1021"/>
      <c r="C4" s="1021"/>
      <c r="D4" s="1021"/>
      <c r="E4" s="1021"/>
      <c r="F4" s="1024">
        <v>2</v>
      </c>
      <c r="H4" s="1005"/>
      <c r="I4" s="1006"/>
      <c r="J4" s="1004"/>
      <c r="K4" s="1004"/>
      <c r="L4" s="1004"/>
      <c r="M4" s="1011"/>
      <c r="O4" s="1007" t="s">
        <v>500</v>
      </c>
      <c r="P4" s="1008"/>
      <c r="Q4" s="1008"/>
      <c r="R4" s="1008"/>
      <c r="S4" s="1008"/>
      <c r="T4" s="1009">
        <v>45</v>
      </c>
    </row>
    <row r="5" spans="1:20" s="142" customFormat="1" ht="18" customHeight="1">
      <c r="A5" s="1022"/>
      <c r="B5" s="1023"/>
      <c r="C5" s="1023"/>
      <c r="D5" s="1023"/>
      <c r="E5" s="1023"/>
      <c r="F5" s="1024"/>
      <c r="H5" s="1005" t="s">
        <v>75</v>
      </c>
      <c r="I5" s="1006"/>
      <c r="J5" s="1004" t="s">
        <v>418</v>
      </c>
      <c r="K5" s="1004"/>
      <c r="L5" s="1004"/>
      <c r="M5" s="1011">
        <f t="shared" ref="M5" si="0">M3+1</f>
        <v>24</v>
      </c>
      <c r="O5" s="1007"/>
      <c r="P5" s="1008"/>
      <c r="Q5" s="1008"/>
      <c r="R5" s="1008"/>
      <c r="S5" s="1008"/>
      <c r="T5" s="1010"/>
    </row>
    <row r="6" spans="1:20" s="142" customFormat="1" ht="18" customHeight="1">
      <c r="A6" s="1025" t="s">
        <v>471</v>
      </c>
      <c r="B6" s="1026"/>
      <c r="C6" s="1026"/>
      <c r="D6" s="1026"/>
      <c r="E6" s="1026"/>
      <c r="F6" s="1027"/>
      <c r="H6" s="1005"/>
      <c r="I6" s="1006"/>
      <c r="J6" s="1004"/>
      <c r="K6" s="1004"/>
      <c r="L6" s="1004"/>
      <c r="M6" s="1011"/>
      <c r="O6" s="1014" t="s">
        <v>119</v>
      </c>
      <c r="P6" s="1015"/>
      <c r="Q6" s="1015"/>
      <c r="R6" s="1015"/>
      <c r="S6" s="1015"/>
      <c r="T6" s="1016"/>
    </row>
    <row r="7" spans="1:20" s="142" customFormat="1" ht="18" customHeight="1">
      <c r="A7" s="1005" t="s">
        <v>37</v>
      </c>
      <c r="B7" s="1006"/>
      <c r="C7" s="1004" t="s">
        <v>482</v>
      </c>
      <c r="D7" s="1004"/>
      <c r="E7" s="1004"/>
      <c r="F7" s="1011">
        <v>3</v>
      </c>
      <c r="H7" s="1005" t="s">
        <v>469</v>
      </c>
      <c r="I7" s="1006"/>
      <c r="J7" s="1004" t="s">
        <v>489</v>
      </c>
      <c r="K7" s="1004"/>
      <c r="L7" s="1004"/>
      <c r="M7" s="1011">
        <f t="shared" ref="M7" si="1">M5+1</f>
        <v>25</v>
      </c>
      <c r="O7" s="1007" t="s">
        <v>119</v>
      </c>
      <c r="P7" s="1008"/>
      <c r="Q7" s="1008"/>
      <c r="R7" s="1008"/>
      <c r="S7" s="1008"/>
      <c r="T7" s="1009">
        <v>46</v>
      </c>
    </row>
    <row r="8" spans="1:20" s="142" customFormat="1" ht="18" customHeight="1">
      <c r="A8" s="1005"/>
      <c r="B8" s="1006"/>
      <c r="C8" s="1004"/>
      <c r="D8" s="1004"/>
      <c r="E8" s="1004"/>
      <c r="F8" s="1011"/>
      <c r="H8" s="1005"/>
      <c r="I8" s="1006"/>
      <c r="J8" s="1004"/>
      <c r="K8" s="1004"/>
      <c r="L8" s="1004"/>
      <c r="M8" s="1011"/>
      <c r="O8" s="1007"/>
      <c r="P8" s="1008"/>
      <c r="Q8" s="1008"/>
      <c r="R8" s="1008"/>
      <c r="S8" s="1008"/>
      <c r="T8" s="1009"/>
    </row>
    <row r="9" spans="1:20" s="142" customFormat="1" ht="18" customHeight="1">
      <c r="A9" s="1005" t="s">
        <v>367</v>
      </c>
      <c r="B9" s="1006"/>
      <c r="C9" s="1004" t="s">
        <v>652</v>
      </c>
      <c r="D9" s="1004"/>
      <c r="E9" s="1004"/>
      <c r="F9" s="1011">
        <v>4</v>
      </c>
      <c r="H9" s="1005" t="s">
        <v>552</v>
      </c>
      <c r="I9" s="1006"/>
      <c r="J9" s="1004" t="s">
        <v>503</v>
      </c>
      <c r="K9" s="1004"/>
      <c r="L9" s="1004"/>
      <c r="M9" s="1011">
        <v>26</v>
      </c>
      <c r="O9" s="1007" t="s">
        <v>501</v>
      </c>
      <c r="P9" s="1008"/>
      <c r="Q9" s="1008"/>
      <c r="R9" s="1008"/>
      <c r="S9" s="1008"/>
      <c r="T9" s="1009">
        <v>47</v>
      </c>
    </row>
    <row r="10" spans="1:20" s="142" customFormat="1" ht="18" customHeight="1">
      <c r="A10" s="1005"/>
      <c r="B10" s="1006"/>
      <c r="C10" s="1004"/>
      <c r="D10" s="1004"/>
      <c r="E10" s="1004"/>
      <c r="F10" s="1011"/>
      <c r="H10" s="1005"/>
      <c r="I10" s="1006"/>
      <c r="J10" s="1004"/>
      <c r="K10" s="1004"/>
      <c r="L10" s="1004"/>
      <c r="M10" s="1011"/>
      <c r="O10" s="1007"/>
      <c r="P10" s="1008"/>
      <c r="Q10" s="1008"/>
      <c r="R10" s="1008"/>
      <c r="S10" s="1008"/>
      <c r="T10" s="1009"/>
    </row>
    <row r="11" spans="1:20" s="142" customFormat="1" ht="18" customHeight="1">
      <c r="A11" s="1005" t="s">
        <v>41</v>
      </c>
      <c r="B11" s="1006"/>
      <c r="C11" s="1004" t="s">
        <v>484</v>
      </c>
      <c r="D11" s="1004"/>
      <c r="E11" s="1004"/>
      <c r="F11" s="1011">
        <v>5</v>
      </c>
      <c r="H11" s="1005" t="s">
        <v>469</v>
      </c>
      <c r="I11" s="1006"/>
      <c r="J11" s="1004" t="s">
        <v>403</v>
      </c>
      <c r="K11" s="1004"/>
      <c r="L11" s="1004"/>
      <c r="M11" s="1011">
        <v>27</v>
      </c>
      <c r="O11" s="1014" t="s">
        <v>120</v>
      </c>
      <c r="P11" s="1015"/>
      <c r="Q11" s="1015"/>
      <c r="R11" s="1015"/>
      <c r="S11" s="1015"/>
      <c r="T11" s="1016"/>
    </row>
    <row r="12" spans="1:20" s="142" customFormat="1" ht="18" customHeight="1">
      <c r="A12" s="1005"/>
      <c r="B12" s="1006"/>
      <c r="C12" s="1004"/>
      <c r="D12" s="1004"/>
      <c r="E12" s="1004"/>
      <c r="F12" s="1011"/>
      <c r="H12" s="1005"/>
      <c r="I12" s="1006"/>
      <c r="J12" s="1004"/>
      <c r="K12" s="1004"/>
      <c r="L12" s="1004"/>
      <c r="M12" s="1011"/>
      <c r="O12" s="1007" t="s">
        <v>120</v>
      </c>
      <c r="P12" s="1008"/>
      <c r="Q12" s="1008"/>
      <c r="R12" s="1008"/>
      <c r="S12" s="1008"/>
      <c r="T12" s="1009">
        <v>48</v>
      </c>
    </row>
    <row r="13" spans="1:20" s="142" customFormat="1" ht="18" customHeight="1">
      <c r="A13" s="1005" t="s">
        <v>43</v>
      </c>
      <c r="B13" s="1006"/>
      <c r="C13" s="1004" t="s">
        <v>484</v>
      </c>
      <c r="D13" s="1004"/>
      <c r="E13" s="1004"/>
      <c r="F13" s="1011">
        <v>6</v>
      </c>
      <c r="H13" s="1005" t="s">
        <v>466</v>
      </c>
      <c r="I13" s="1006"/>
      <c r="J13" s="1004" t="s">
        <v>490</v>
      </c>
      <c r="K13" s="1004"/>
      <c r="L13" s="1004"/>
      <c r="M13" s="1011">
        <v>28</v>
      </c>
      <c r="O13" s="1007"/>
      <c r="P13" s="1008"/>
      <c r="Q13" s="1008"/>
      <c r="R13" s="1008"/>
      <c r="S13" s="1008"/>
      <c r="T13" s="1010"/>
    </row>
    <row r="14" spans="1:20" s="142" customFormat="1" ht="18" customHeight="1">
      <c r="A14" s="1005"/>
      <c r="B14" s="1006"/>
      <c r="C14" s="1004"/>
      <c r="D14" s="1004"/>
      <c r="E14" s="1004"/>
      <c r="F14" s="1011"/>
      <c r="H14" s="1005"/>
      <c r="I14" s="1006"/>
      <c r="J14" s="1004"/>
      <c r="K14" s="1004"/>
      <c r="L14" s="1004"/>
      <c r="M14" s="1011"/>
      <c r="O14" s="1014" t="s">
        <v>122</v>
      </c>
      <c r="P14" s="1015"/>
      <c r="Q14" s="1015"/>
      <c r="R14" s="1015"/>
      <c r="S14" s="1015"/>
      <c r="T14" s="1016"/>
    </row>
    <row r="15" spans="1:20" s="142" customFormat="1" ht="18" customHeight="1">
      <c r="A15" s="1005" t="s">
        <v>463</v>
      </c>
      <c r="B15" s="1006"/>
      <c r="C15" s="1004" t="s">
        <v>485</v>
      </c>
      <c r="D15" s="1004"/>
      <c r="E15" s="1004"/>
      <c r="F15" s="1011">
        <v>7</v>
      </c>
      <c r="H15" s="1005" t="s">
        <v>396</v>
      </c>
      <c r="I15" s="1006"/>
      <c r="J15" s="1004" t="s">
        <v>491</v>
      </c>
      <c r="K15" s="1004"/>
      <c r="L15" s="1004"/>
      <c r="M15" s="1011">
        <v>29</v>
      </c>
      <c r="O15" s="1007" t="s">
        <v>122</v>
      </c>
      <c r="P15" s="1008"/>
      <c r="Q15" s="1008"/>
      <c r="R15" s="1008"/>
      <c r="S15" s="1008"/>
      <c r="T15" s="1009">
        <v>49</v>
      </c>
    </row>
    <row r="16" spans="1:20" s="142" customFormat="1" ht="18" customHeight="1">
      <c r="A16" s="1005"/>
      <c r="B16" s="1006"/>
      <c r="C16" s="1004"/>
      <c r="D16" s="1004"/>
      <c r="E16" s="1004"/>
      <c r="F16" s="1011"/>
      <c r="H16" s="1005"/>
      <c r="I16" s="1006"/>
      <c r="J16" s="1004"/>
      <c r="K16" s="1004"/>
      <c r="L16" s="1004"/>
      <c r="M16" s="1011"/>
      <c r="O16" s="1007"/>
      <c r="P16" s="1008"/>
      <c r="Q16" s="1008"/>
      <c r="R16" s="1008"/>
      <c r="S16" s="1008"/>
      <c r="T16" s="1009"/>
    </row>
    <row r="17" spans="1:20" s="142" customFormat="1" ht="18" customHeight="1">
      <c r="A17" s="1005" t="s">
        <v>464</v>
      </c>
      <c r="B17" s="1006"/>
      <c r="C17" s="1004" t="s">
        <v>526</v>
      </c>
      <c r="D17" s="1004"/>
      <c r="E17" s="1004"/>
      <c r="F17" s="1011">
        <v>8</v>
      </c>
      <c r="H17" s="1005" t="s">
        <v>419</v>
      </c>
      <c r="I17" s="1006"/>
      <c r="J17" s="1004" t="s">
        <v>492</v>
      </c>
      <c r="K17" s="1004"/>
      <c r="L17" s="1004"/>
      <c r="M17" s="1011">
        <v>30</v>
      </c>
      <c r="O17" s="1007" t="s">
        <v>253</v>
      </c>
      <c r="P17" s="1008"/>
      <c r="Q17" s="1008"/>
      <c r="R17" s="1008"/>
      <c r="S17" s="1008"/>
      <c r="T17" s="1009">
        <v>50</v>
      </c>
    </row>
    <row r="18" spans="1:20" s="142" customFormat="1" ht="18" customHeight="1">
      <c r="A18" s="1005"/>
      <c r="B18" s="1006"/>
      <c r="C18" s="1004"/>
      <c r="D18" s="1004"/>
      <c r="E18" s="1004"/>
      <c r="F18" s="1011"/>
      <c r="H18" s="1005"/>
      <c r="I18" s="1006"/>
      <c r="J18" s="1004"/>
      <c r="K18" s="1004"/>
      <c r="L18" s="1004"/>
      <c r="M18" s="1011"/>
      <c r="O18" s="1007"/>
      <c r="P18" s="1008"/>
      <c r="Q18" s="1008"/>
      <c r="R18" s="1008"/>
      <c r="S18" s="1008"/>
      <c r="T18" s="1010"/>
    </row>
    <row r="19" spans="1:20" s="142" customFormat="1" ht="18" customHeight="1">
      <c r="A19" s="1005" t="s">
        <v>357</v>
      </c>
      <c r="B19" s="1006"/>
      <c r="C19" s="1004" t="s">
        <v>523</v>
      </c>
      <c r="D19" s="1004"/>
      <c r="E19" s="1004"/>
      <c r="F19" s="1011">
        <v>9</v>
      </c>
      <c r="H19" s="1005" t="s">
        <v>467</v>
      </c>
      <c r="I19" s="1006"/>
      <c r="J19" s="1004" t="s">
        <v>493</v>
      </c>
      <c r="K19" s="1004"/>
      <c r="L19" s="1004"/>
      <c r="M19" s="1011">
        <v>31</v>
      </c>
      <c r="O19" s="1014" t="s">
        <v>123</v>
      </c>
      <c r="P19" s="1015"/>
      <c r="Q19" s="1015"/>
      <c r="R19" s="1015"/>
      <c r="S19" s="1015"/>
      <c r="T19" s="1016"/>
    </row>
    <row r="20" spans="1:20" s="142" customFormat="1" ht="18" customHeight="1">
      <c r="A20" s="1005"/>
      <c r="B20" s="1006"/>
      <c r="C20" s="1004"/>
      <c r="D20" s="1004"/>
      <c r="E20" s="1004"/>
      <c r="F20" s="1011"/>
      <c r="H20" s="1005"/>
      <c r="I20" s="1006"/>
      <c r="J20" s="1004"/>
      <c r="K20" s="1004"/>
      <c r="L20" s="1004"/>
      <c r="M20" s="1011"/>
      <c r="O20" s="1007" t="s">
        <v>123</v>
      </c>
      <c r="P20" s="1008"/>
      <c r="Q20" s="1008"/>
      <c r="R20" s="1008"/>
      <c r="S20" s="1008"/>
      <c r="T20" s="1009">
        <v>51</v>
      </c>
    </row>
    <row r="21" spans="1:20" s="142" customFormat="1" ht="18" customHeight="1">
      <c r="A21" s="1005" t="s">
        <v>44</v>
      </c>
      <c r="B21" s="1006"/>
      <c r="C21" s="1004" t="s">
        <v>483</v>
      </c>
      <c r="D21" s="1004"/>
      <c r="E21" s="1004"/>
      <c r="F21" s="1011">
        <v>10</v>
      </c>
      <c r="H21" s="1005" t="s">
        <v>81</v>
      </c>
      <c r="I21" s="1006"/>
      <c r="J21" s="1004" t="s">
        <v>494</v>
      </c>
      <c r="K21" s="1004"/>
      <c r="L21" s="1004"/>
      <c r="M21" s="1011">
        <v>32</v>
      </c>
      <c r="O21" s="1012"/>
      <c r="P21" s="1013"/>
      <c r="Q21" s="1013"/>
      <c r="R21" s="1013"/>
      <c r="S21" s="1013"/>
      <c r="T21" s="1010"/>
    </row>
    <row r="22" spans="1:20" s="142" customFormat="1" ht="18" customHeight="1">
      <c r="A22" s="1005"/>
      <c r="B22" s="1006"/>
      <c r="C22" s="1004"/>
      <c r="D22" s="1004"/>
      <c r="E22" s="1004"/>
      <c r="F22" s="1011"/>
      <c r="H22" s="1005"/>
      <c r="I22" s="1006"/>
      <c r="J22" s="1004"/>
      <c r="K22" s="1004"/>
      <c r="L22" s="1004"/>
      <c r="M22" s="1011"/>
    </row>
    <row r="23" spans="1:20" s="142" customFormat="1" ht="18" customHeight="1">
      <c r="A23" s="1005" t="s">
        <v>45</v>
      </c>
      <c r="B23" s="1006"/>
      <c r="C23" s="1004" t="s">
        <v>484</v>
      </c>
      <c r="D23" s="1004"/>
      <c r="E23" s="1004"/>
      <c r="F23" s="1011">
        <v>11</v>
      </c>
      <c r="H23" s="1005" t="s">
        <v>94</v>
      </c>
      <c r="I23" s="1006"/>
      <c r="J23" s="1004" t="s">
        <v>510</v>
      </c>
      <c r="K23" s="1004"/>
      <c r="L23" s="1004"/>
      <c r="M23" s="1011">
        <v>33</v>
      </c>
      <c r="O23" s="142" t="s">
        <v>480</v>
      </c>
    </row>
    <row r="24" spans="1:20" s="142" customFormat="1" ht="18" customHeight="1">
      <c r="A24" s="1005"/>
      <c r="B24" s="1006"/>
      <c r="C24" s="1004"/>
      <c r="D24" s="1004"/>
      <c r="E24" s="1004"/>
      <c r="F24" s="1011"/>
      <c r="H24" s="1005"/>
      <c r="I24" s="1006"/>
      <c r="J24" s="1004"/>
      <c r="K24" s="1004"/>
      <c r="L24" s="1004"/>
      <c r="M24" s="1011"/>
      <c r="O24" s="577"/>
      <c r="P24" s="577"/>
      <c r="Q24" s="577"/>
      <c r="R24" s="577"/>
      <c r="S24" s="577"/>
      <c r="T24" s="577"/>
    </row>
    <row r="25" spans="1:20" s="142" customFormat="1" ht="18" customHeight="1">
      <c r="A25" s="1005" t="s">
        <v>463</v>
      </c>
      <c r="B25" s="1006"/>
      <c r="C25" s="1004"/>
      <c r="D25" s="1004"/>
      <c r="E25" s="1004"/>
      <c r="F25" s="1011">
        <v>12</v>
      </c>
      <c r="H25" s="1005" t="s">
        <v>69</v>
      </c>
      <c r="I25" s="1006"/>
      <c r="J25" s="1004" t="s">
        <v>506</v>
      </c>
      <c r="K25" s="1004"/>
      <c r="L25" s="1004"/>
      <c r="M25" s="1011">
        <v>34</v>
      </c>
      <c r="O25" s="577"/>
      <c r="P25" s="577"/>
      <c r="Q25" s="577"/>
      <c r="R25" s="577"/>
      <c r="S25" s="577"/>
      <c r="T25" s="577"/>
    </row>
    <row r="26" spans="1:20" s="142" customFormat="1" ht="18" customHeight="1">
      <c r="A26" s="1005"/>
      <c r="B26" s="1006"/>
      <c r="C26" s="1004"/>
      <c r="D26" s="1004"/>
      <c r="E26" s="1004"/>
      <c r="F26" s="1011"/>
      <c r="H26" s="1005"/>
      <c r="I26" s="1006"/>
      <c r="J26" s="1004"/>
      <c r="K26" s="1004"/>
      <c r="L26" s="1004"/>
      <c r="M26" s="1011"/>
      <c r="O26" s="577"/>
      <c r="P26" s="577"/>
      <c r="Q26" s="577"/>
      <c r="R26" s="577"/>
      <c r="S26" s="577"/>
      <c r="T26" s="577"/>
    </row>
    <row r="27" spans="1:20" s="142" customFormat="1" ht="18" customHeight="1">
      <c r="A27" s="1005"/>
      <c r="B27" s="1006"/>
      <c r="C27" s="1004"/>
      <c r="D27" s="1004"/>
      <c r="E27" s="1004"/>
      <c r="F27" s="1011">
        <v>13</v>
      </c>
      <c r="H27" s="1005" t="s">
        <v>468</v>
      </c>
      <c r="I27" s="1006"/>
      <c r="J27" s="1004" t="s">
        <v>509</v>
      </c>
      <c r="K27" s="1004"/>
      <c r="L27" s="1004"/>
      <c r="M27" s="1011">
        <v>35</v>
      </c>
      <c r="O27" s="577"/>
      <c r="P27" s="577"/>
      <c r="Q27" s="577"/>
      <c r="R27" s="577"/>
      <c r="S27" s="577"/>
      <c r="T27" s="577"/>
    </row>
    <row r="28" spans="1:20" s="142" customFormat="1" ht="18" customHeight="1">
      <c r="A28" s="1005"/>
      <c r="B28" s="1006"/>
      <c r="C28" s="1004"/>
      <c r="D28" s="1004"/>
      <c r="E28" s="1004"/>
      <c r="F28" s="1011"/>
      <c r="H28" s="1017"/>
      <c r="I28" s="1018"/>
      <c r="J28" s="1019"/>
      <c r="K28" s="1019"/>
      <c r="L28" s="1019"/>
      <c r="M28" s="1011"/>
      <c r="O28" s="577"/>
      <c r="P28" s="577"/>
      <c r="Q28" s="577"/>
      <c r="R28" s="577"/>
      <c r="S28" s="577"/>
      <c r="T28" s="577"/>
    </row>
    <row r="29" spans="1:20" s="142" customFormat="1" ht="18" customHeight="1">
      <c r="A29" s="1005" t="s">
        <v>57</v>
      </c>
      <c r="B29" s="1006"/>
      <c r="C29" s="1004" t="s">
        <v>486</v>
      </c>
      <c r="D29" s="1004"/>
      <c r="E29" s="1004"/>
      <c r="F29" s="1011">
        <v>14</v>
      </c>
      <c r="H29" s="1025" t="s">
        <v>117</v>
      </c>
      <c r="I29" s="1026"/>
      <c r="J29" s="1026"/>
      <c r="K29" s="1026"/>
      <c r="L29" s="1026"/>
      <c r="M29" s="1027"/>
      <c r="O29" s="577"/>
      <c r="P29" s="577"/>
      <c r="Q29" s="577"/>
      <c r="R29" s="577"/>
      <c r="S29" s="577"/>
      <c r="T29" s="577"/>
    </row>
    <row r="30" spans="1:20" s="142" customFormat="1" ht="18" customHeight="1">
      <c r="A30" s="1005"/>
      <c r="B30" s="1006"/>
      <c r="C30" s="1004"/>
      <c r="D30" s="1004"/>
      <c r="E30" s="1004"/>
      <c r="F30" s="1011"/>
      <c r="H30" s="1007" t="s">
        <v>495</v>
      </c>
      <c r="I30" s="1008"/>
      <c r="J30" s="1006"/>
      <c r="K30" s="1006"/>
      <c r="L30" s="1006"/>
      <c r="M30" s="1011">
        <v>37</v>
      </c>
      <c r="O30" s="577"/>
      <c r="P30" s="577"/>
      <c r="Q30" s="577"/>
      <c r="R30" s="577"/>
      <c r="S30" s="577"/>
      <c r="T30" s="577"/>
    </row>
    <row r="31" spans="1:20" s="142" customFormat="1" ht="18" customHeight="1">
      <c r="A31" s="1005" t="s">
        <v>577</v>
      </c>
      <c r="B31" s="1006"/>
      <c r="C31" s="1004" t="s">
        <v>524</v>
      </c>
      <c r="D31" s="1004"/>
      <c r="E31" s="1004"/>
      <c r="F31" s="1011">
        <v>15</v>
      </c>
      <c r="H31" s="1007"/>
      <c r="I31" s="1008"/>
      <c r="J31" s="1006"/>
      <c r="K31" s="1006"/>
      <c r="L31" s="1006"/>
      <c r="M31" s="1011"/>
      <c r="O31" s="577"/>
      <c r="P31" s="577"/>
      <c r="Q31" s="577"/>
      <c r="R31" s="577"/>
      <c r="S31" s="577"/>
      <c r="T31" s="577"/>
    </row>
    <row r="32" spans="1:20" s="142" customFormat="1" ht="18" customHeight="1">
      <c r="A32" s="1005"/>
      <c r="B32" s="1006"/>
      <c r="C32" s="1004"/>
      <c r="D32" s="1004"/>
      <c r="E32" s="1004"/>
      <c r="F32" s="1011"/>
      <c r="H32" s="1007" t="s">
        <v>496</v>
      </c>
      <c r="I32" s="1008"/>
      <c r="J32" s="1006"/>
      <c r="K32" s="1006"/>
      <c r="L32" s="1006"/>
      <c r="M32" s="1011">
        <v>38</v>
      </c>
      <c r="O32" s="577"/>
      <c r="P32" s="577"/>
      <c r="Q32" s="577"/>
      <c r="R32" s="577"/>
      <c r="S32" s="577"/>
      <c r="T32" s="577"/>
    </row>
    <row r="33" spans="1:20" s="142" customFormat="1" ht="18" customHeight="1">
      <c r="A33" s="1005" t="s">
        <v>481</v>
      </c>
      <c r="B33" s="1006"/>
      <c r="C33" s="1004" t="s">
        <v>508</v>
      </c>
      <c r="D33" s="1004"/>
      <c r="E33" s="1004"/>
      <c r="F33" s="1011">
        <v>16</v>
      </c>
      <c r="H33" s="1007"/>
      <c r="I33" s="1008"/>
      <c r="J33" s="1006"/>
      <c r="K33" s="1006"/>
      <c r="L33" s="1006"/>
      <c r="M33" s="1011"/>
      <c r="O33" s="577"/>
      <c r="P33" s="577"/>
      <c r="Q33" s="577"/>
      <c r="R33" s="577"/>
      <c r="S33" s="577"/>
      <c r="T33" s="577"/>
    </row>
    <row r="34" spans="1:20" s="142" customFormat="1" ht="18" customHeight="1">
      <c r="A34" s="1005"/>
      <c r="B34" s="1006"/>
      <c r="C34" s="1004"/>
      <c r="D34" s="1004"/>
      <c r="E34" s="1004"/>
      <c r="F34" s="1011"/>
      <c r="H34" s="1007" t="s">
        <v>497</v>
      </c>
      <c r="I34" s="1008"/>
      <c r="J34" s="1008"/>
      <c r="K34" s="1008"/>
      <c r="L34" s="1008"/>
      <c r="M34" s="1011">
        <v>39</v>
      </c>
      <c r="O34" s="577"/>
      <c r="P34" s="577"/>
      <c r="Q34" s="577"/>
      <c r="R34" s="577"/>
      <c r="S34" s="577"/>
      <c r="T34" s="577"/>
    </row>
    <row r="35" spans="1:20" s="142" customFormat="1" ht="18" customHeight="1">
      <c r="A35" s="1005" t="s">
        <v>465</v>
      </c>
      <c r="B35" s="1006"/>
      <c r="C35" s="1004" t="s">
        <v>507</v>
      </c>
      <c r="D35" s="1004"/>
      <c r="E35" s="1004"/>
      <c r="F35" s="1011">
        <v>17</v>
      </c>
      <c r="H35" s="1012"/>
      <c r="I35" s="1013"/>
      <c r="J35" s="1013"/>
      <c r="K35" s="1013"/>
      <c r="L35" s="1013"/>
      <c r="M35" s="1011"/>
      <c r="O35" s="577"/>
      <c r="P35" s="577"/>
      <c r="Q35" s="577"/>
      <c r="R35" s="577"/>
      <c r="S35" s="577"/>
      <c r="T35" s="577"/>
    </row>
    <row r="36" spans="1:20" s="142" customFormat="1" ht="18" customHeight="1">
      <c r="A36" s="1005"/>
      <c r="B36" s="1006"/>
      <c r="C36" s="1004"/>
      <c r="D36" s="1004"/>
      <c r="E36" s="1004"/>
      <c r="F36" s="1011"/>
      <c r="H36" s="1025" t="s">
        <v>118</v>
      </c>
      <c r="I36" s="1026"/>
      <c r="J36" s="1026"/>
      <c r="K36" s="1026"/>
      <c r="L36" s="1026"/>
      <c r="M36" s="1027"/>
      <c r="O36" s="577"/>
      <c r="P36" s="577"/>
      <c r="Q36" s="577"/>
      <c r="R36" s="577"/>
      <c r="S36" s="577"/>
      <c r="T36" s="577"/>
    </row>
    <row r="37" spans="1:20" s="142" customFormat="1" ht="18" customHeight="1">
      <c r="A37" s="1005" t="s">
        <v>121</v>
      </c>
      <c r="B37" s="1006"/>
      <c r="C37" s="1004" t="s">
        <v>470</v>
      </c>
      <c r="D37" s="1004"/>
      <c r="E37" s="1004"/>
      <c r="F37" s="1011">
        <v>18</v>
      </c>
      <c r="H37" s="1007" t="s">
        <v>144</v>
      </c>
      <c r="I37" s="1008"/>
      <c r="J37" s="1006"/>
      <c r="K37" s="1006"/>
      <c r="L37" s="1006"/>
      <c r="M37" s="1011">
        <v>40</v>
      </c>
      <c r="O37" s="577"/>
      <c r="P37" s="577"/>
      <c r="Q37" s="577"/>
      <c r="R37" s="577"/>
      <c r="S37" s="577"/>
      <c r="T37" s="577"/>
    </row>
    <row r="38" spans="1:20" s="142" customFormat="1" ht="18" customHeight="1">
      <c r="A38" s="1005"/>
      <c r="B38" s="1006"/>
      <c r="C38" s="1004"/>
      <c r="D38" s="1004"/>
      <c r="E38" s="1004"/>
      <c r="F38" s="1011"/>
      <c r="H38" s="1007"/>
      <c r="I38" s="1008"/>
      <c r="J38" s="1006"/>
      <c r="K38" s="1006"/>
      <c r="L38" s="1006"/>
      <c r="M38" s="1011"/>
      <c r="O38" s="577"/>
      <c r="P38" s="577"/>
      <c r="Q38" s="577"/>
      <c r="R38" s="577"/>
      <c r="S38" s="577"/>
      <c r="T38" s="577"/>
    </row>
    <row r="39" spans="1:20" s="142" customFormat="1" ht="18" customHeight="1">
      <c r="A39" s="1005" t="s">
        <v>65</v>
      </c>
      <c r="B39" s="1006"/>
      <c r="C39" s="1004" t="s">
        <v>487</v>
      </c>
      <c r="D39" s="1004"/>
      <c r="E39" s="1004"/>
      <c r="F39" s="1011">
        <v>19</v>
      </c>
      <c r="H39" s="1007" t="s">
        <v>498</v>
      </c>
      <c r="I39" s="1008"/>
      <c r="J39" s="1006"/>
      <c r="K39" s="1006"/>
      <c r="L39" s="1006"/>
      <c r="M39" s="1011">
        <v>41</v>
      </c>
      <c r="O39" s="577"/>
      <c r="P39" s="577"/>
      <c r="Q39" s="577"/>
      <c r="R39" s="577"/>
      <c r="S39" s="577"/>
      <c r="T39" s="577"/>
    </row>
    <row r="40" spans="1:20" s="142" customFormat="1" ht="18" customHeight="1">
      <c r="A40" s="1005"/>
      <c r="B40" s="1006"/>
      <c r="C40" s="1004"/>
      <c r="D40" s="1004"/>
      <c r="E40" s="1004"/>
      <c r="F40" s="1011"/>
      <c r="H40" s="1007"/>
      <c r="I40" s="1008"/>
      <c r="J40" s="1006"/>
      <c r="K40" s="1006"/>
      <c r="L40" s="1006"/>
      <c r="M40" s="1011"/>
      <c r="O40" s="577"/>
      <c r="P40" s="577"/>
      <c r="Q40" s="577"/>
      <c r="R40" s="577"/>
      <c r="S40" s="577"/>
      <c r="T40" s="577"/>
    </row>
    <row r="41" spans="1:20" s="142" customFormat="1" ht="18" customHeight="1">
      <c r="A41" s="1005" t="s">
        <v>64</v>
      </c>
      <c r="B41" s="1006"/>
      <c r="C41" s="1004" t="s">
        <v>525</v>
      </c>
      <c r="D41" s="1004"/>
      <c r="E41" s="1004"/>
      <c r="F41" s="1011">
        <v>20</v>
      </c>
      <c r="H41" s="1007" t="s">
        <v>428</v>
      </c>
      <c r="I41" s="1008"/>
      <c r="J41" s="1008"/>
      <c r="K41" s="1008"/>
      <c r="L41" s="1008"/>
      <c r="M41" s="1011">
        <v>42</v>
      </c>
      <c r="O41" s="577"/>
      <c r="P41" s="577"/>
      <c r="Q41" s="577"/>
      <c r="R41" s="577"/>
      <c r="S41" s="577"/>
      <c r="T41" s="577"/>
    </row>
    <row r="42" spans="1:20" s="142" customFormat="1" ht="18" customHeight="1">
      <c r="A42" s="1005"/>
      <c r="B42" s="1006"/>
      <c r="C42" s="1004"/>
      <c r="D42" s="1004"/>
      <c r="E42" s="1004"/>
      <c r="F42" s="1011"/>
      <c r="H42" s="1007"/>
      <c r="I42" s="1008"/>
      <c r="J42" s="1008"/>
      <c r="K42" s="1008"/>
      <c r="L42" s="1008"/>
      <c r="M42" s="1011"/>
      <c r="O42" s="577"/>
      <c r="P42" s="577"/>
      <c r="Q42" s="577"/>
      <c r="R42" s="577"/>
      <c r="S42" s="577"/>
      <c r="T42" s="577"/>
    </row>
    <row r="43" spans="1:20" s="142" customFormat="1" ht="18" customHeight="1">
      <c r="A43" s="1005" t="s">
        <v>538</v>
      </c>
      <c r="B43" s="1006"/>
      <c r="C43" s="1006"/>
      <c r="D43" s="1006"/>
      <c r="E43" s="1006"/>
      <c r="F43" s="1011">
        <v>21</v>
      </c>
      <c r="H43" s="1007" t="s">
        <v>332</v>
      </c>
      <c r="I43" s="1008"/>
      <c r="J43" s="1006"/>
      <c r="K43" s="1006"/>
      <c r="L43" s="1006"/>
      <c r="M43" s="1011">
        <v>43</v>
      </c>
      <c r="O43" s="577"/>
      <c r="P43" s="577"/>
      <c r="Q43" s="577"/>
      <c r="R43" s="577"/>
      <c r="S43" s="577"/>
      <c r="T43" s="577"/>
    </row>
    <row r="44" spans="1:20" s="142" customFormat="1" ht="18" customHeight="1">
      <c r="A44" s="1005"/>
      <c r="B44" s="1006"/>
      <c r="C44" s="1006"/>
      <c r="D44" s="1006"/>
      <c r="E44" s="1006"/>
      <c r="F44" s="1011"/>
      <c r="H44" s="1007"/>
      <c r="I44" s="1008"/>
      <c r="J44" s="1006"/>
      <c r="K44" s="1006"/>
      <c r="L44" s="1006"/>
      <c r="M44" s="1011"/>
      <c r="O44" s="577"/>
      <c r="P44" s="577"/>
      <c r="Q44" s="577"/>
      <c r="R44" s="577"/>
      <c r="S44" s="577"/>
      <c r="T44" s="577"/>
    </row>
    <row r="45" spans="1:20" ht="14.45" customHeight="1">
      <c r="A45" s="1005" t="s">
        <v>545</v>
      </c>
      <c r="B45" s="1006"/>
      <c r="C45" s="1006"/>
      <c r="D45" s="1006"/>
      <c r="E45" s="1006"/>
      <c r="F45" s="1011">
        <v>22</v>
      </c>
      <c r="H45" s="1007" t="s">
        <v>499</v>
      </c>
      <c r="I45" s="1008"/>
      <c r="J45" s="1006"/>
      <c r="K45" s="1006"/>
      <c r="L45" s="1006"/>
      <c r="M45" s="1011">
        <v>44</v>
      </c>
      <c r="O45" s="577"/>
      <c r="P45" s="577"/>
      <c r="Q45" s="577"/>
      <c r="R45" s="577"/>
      <c r="S45" s="577"/>
      <c r="T45" s="577"/>
    </row>
    <row r="46" spans="1:20" ht="14.45" customHeight="1">
      <c r="A46" s="1005"/>
      <c r="B46" s="1006"/>
      <c r="C46" s="1006"/>
      <c r="D46" s="1006"/>
      <c r="E46" s="1006"/>
      <c r="F46" s="1011"/>
      <c r="H46" s="1007"/>
      <c r="I46" s="1008"/>
      <c r="J46" s="1006"/>
      <c r="K46" s="1006"/>
      <c r="L46" s="1006"/>
      <c r="M46" s="1011"/>
      <c r="O46" s="577"/>
      <c r="P46" s="577"/>
      <c r="Q46" s="577"/>
      <c r="R46" s="577"/>
      <c r="S46" s="577"/>
      <c r="T46" s="577"/>
    </row>
    <row r="47" spans="1:20" ht="18.75">
      <c r="A47" s="572"/>
      <c r="B47" s="486"/>
      <c r="C47" s="486"/>
      <c r="D47" s="486"/>
      <c r="E47" s="486"/>
      <c r="F47" s="486"/>
      <c r="G47" s="486"/>
      <c r="H47" s="573"/>
      <c r="I47" s="573"/>
      <c r="J47" s="573"/>
      <c r="K47" s="573"/>
      <c r="L47" s="573"/>
      <c r="M47" s="573"/>
      <c r="N47" s="486"/>
      <c r="O47" s="573"/>
      <c r="P47" s="573"/>
      <c r="Q47" s="573"/>
      <c r="R47" s="573"/>
      <c r="S47" s="573"/>
      <c r="T47" s="573"/>
    </row>
    <row r="48" spans="1:20" ht="18.75">
      <c r="H48" s="142"/>
      <c r="I48" s="142"/>
      <c r="J48" s="142"/>
      <c r="K48" s="142"/>
      <c r="L48" s="142"/>
      <c r="M48" s="142"/>
    </row>
    <row r="49" spans="8:13" ht="18.75">
      <c r="H49" s="142"/>
      <c r="I49" s="142"/>
      <c r="J49" s="142"/>
      <c r="K49" s="142"/>
      <c r="L49" s="142"/>
      <c r="M49" s="142"/>
    </row>
    <row r="50" spans="8:13" ht="18.75">
      <c r="H50" s="142"/>
      <c r="I50" s="142"/>
      <c r="J50" s="142"/>
      <c r="K50" s="142"/>
      <c r="L50" s="142"/>
      <c r="M50" s="142"/>
    </row>
  </sheetData>
  <mergeCells count="144">
    <mergeCell ref="A45:E46"/>
    <mergeCell ref="H43:I44"/>
    <mergeCell ref="J43:L44"/>
    <mergeCell ref="A41:B42"/>
    <mergeCell ref="C41:E42"/>
    <mergeCell ref="F41:F42"/>
    <mergeCell ref="F45:F46"/>
    <mergeCell ref="A43:E44"/>
    <mergeCell ref="H34:L35"/>
    <mergeCell ref="C33:E34"/>
    <mergeCell ref="H32:I33"/>
    <mergeCell ref="J32:L33"/>
    <mergeCell ref="A21:B22"/>
    <mergeCell ref="A37:B38"/>
    <mergeCell ref="C37:E38"/>
    <mergeCell ref="F37:F38"/>
    <mergeCell ref="F25:F26"/>
    <mergeCell ref="A27:B28"/>
    <mergeCell ref="C27:E28"/>
    <mergeCell ref="F27:F28"/>
    <mergeCell ref="A39:B40"/>
    <mergeCell ref="C39:E40"/>
    <mergeCell ref="F39:F40"/>
    <mergeCell ref="A33:B34"/>
    <mergeCell ref="A19:B20"/>
    <mergeCell ref="C19:E20"/>
    <mergeCell ref="F19:F20"/>
    <mergeCell ref="C21:E22"/>
    <mergeCell ref="A15:B16"/>
    <mergeCell ref="A35:B36"/>
    <mergeCell ref="C35:E36"/>
    <mergeCell ref="A29:B30"/>
    <mergeCell ref="C29:E30"/>
    <mergeCell ref="A31:B32"/>
    <mergeCell ref="C31:E32"/>
    <mergeCell ref="A25:B26"/>
    <mergeCell ref="C25:E26"/>
    <mergeCell ref="F35:F36"/>
    <mergeCell ref="F21:F22"/>
    <mergeCell ref="A23:B24"/>
    <mergeCell ref="C23:E24"/>
    <mergeCell ref="F23:F24"/>
    <mergeCell ref="A17:B18"/>
    <mergeCell ref="C17:E18"/>
    <mergeCell ref="F17:F18"/>
    <mergeCell ref="F29:F30"/>
    <mergeCell ref="F31:F32"/>
    <mergeCell ref="F33:F34"/>
    <mergeCell ref="C15:E16"/>
    <mergeCell ref="F15:F16"/>
    <mergeCell ref="F43:F44"/>
    <mergeCell ref="J23:L24"/>
    <mergeCell ref="M43:M44"/>
    <mergeCell ref="H41:L42"/>
    <mergeCell ref="M32:M33"/>
    <mergeCell ref="H39:I40"/>
    <mergeCell ref="J39:L40"/>
    <mergeCell ref="H29:M29"/>
    <mergeCell ref="H36:M36"/>
    <mergeCell ref="H37:I38"/>
    <mergeCell ref="J37:L38"/>
    <mergeCell ref="M19:M20"/>
    <mergeCell ref="M21:M22"/>
    <mergeCell ref="M15:M16"/>
    <mergeCell ref="M17:M18"/>
    <mergeCell ref="H15:I16"/>
    <mergeCell ref="J15:L16"/>
    <mergeCell ref="H17:I18"/>
    <mergeCell ref="J17:L18"/>
    <mergeCell ref="H19:I20"/>
    <mergeCell ref="J19:L20"/>
    <mergeCell ref="H21:I22"/>
    <mergeCell ref="A2:F2"/>
    <mergeCell ref="H3:I4"/>
    <mergeCell ref="J3:L4"/>
    <mergeCell ref="H5:I6"/>
    <mergeCell ref="J5:L6"/>
    <mergeCell ref="H7:I8"/>
    <mergeCell ref="J7:L8"/>
    <mergeCell ref="H11:I12"/>
    <mergeCell ref="J11:L12"/>
    <mergeCell ref="A6:F6"/>
    <mergeCell ref="H9:I10"/>
    <mergeCell ref="J9:L10"/>
    <mergeCell ref="O3:T3"/>
    <mergeCell ref="A3:E5"/>
    <mergeCell ref="A9:B10"/>
    <mergeCell ref="C9:E10"/>
    <mergeCell ref="F9:F10"/>
    <mergeCell ref="A11:B12"/>
    <mergeCell ref="C11:E12"/>
    <mergeCell ref="F11:F12"/>
    <mergeCell ref="F4:F5"/>
    <mergeCell ref="A7:B8"/>
    <mergeCell ref="C7:E8"/>
    <mergeCell ref="F7:F8"/>
    <mergeCell ref="M7:M8"/>
    <mergeCell ref="O11:T11"/>
    <mergeCell ref="O12:S13"/>
    <mergeCell ref="A13:B14"/>
    <mergeCell ref="C13:E14"/>
    <mergeCell ref="F13:F14"/>
    <mergeCell ref="H13:I14"/>
    <mergeCell ref="J13:L14"/>
    <mergeCell ref="M13:M14"/>
    <mergeCell ref="T4:T5"/>
    <mergeCell ref="T9:T10"/>
    <mergeCell ref="T12:T13"/>
    <mergeCell ref="M45:M46"/>
    <mergeCell ref="O4:S5"/>
    <mergeCell ref="O7:S8"/>
    <mergeCell ref="T7:T8"/>
    <mergeCell ref="M5:M6"/>
    <mergeCell ref="H45:I46"/>
    <mergeCell ref="J45:L46"/>
    <mergeCell ref="M3:M4"/>
    <mergeCell ref="O6:T6"/>
    <mergeCell ref="O9:S10"/>
    <mergeCell ref="M11:M12"/>
    <mergeCell ref="M25:M26"/>
    <mergeCell ref="M37:M38"/>
    <mergeCell ref="M39:M40"/>
    <mergeCell ref="H25:I26"/>
    <mergeCell ref="J25:L26"/>
    <mergeCell ref="H27:I28"/>
    <mergeCell ref="J27:L28"/>
    <mergeCell ref="M27:M28"/>
    <mergeCell ref="M41:M42"/>
    <mergeCell ref="M34:M35"/>
    <mergeCell ref="H30:I31"/>
    <mergeCell ref="J30:L31"/>
    <mergeCell ref="M30:M31"/>
    <mergeCell ref="J21:L22"/>
    <mergeCell ref="H23:I24"/>
    <mergeCell ref="O17:S18"/>
    <mergeCell ref="T15:T16"/>
    <mergeCell ref="T17:T18"/>
    <mergeCell ref="T20:T21"/>
    <mergeCell ref="M9:M10"/>
    <mergeCell ref="O20:S21"/>
    <mergeCell ref="M23:M24"/>
    <mergeCell ref="O19:T19"/>
    <mergeCell ref="O14:T14"/>
    <mergeCell ref="O15:S16"/>
  </mergeCells>
  <printOptions horizontalCentered="1" verticalCentered="1"/>
  <pageMargins left="0.19685039370078741" right="0.19685039370078741" top="0.19685039370078741" bottom="0.19685039370078741" header="0" footer="0"/>
  <pageSetup paperSize="9" scale="60" orientation="landscape" r:id="rId1"/>
  <drawing r:id="rId2"/>
</worksheet>
</file>

<file path=xl/worksheets/sheet20.xml><?xml version="1.0" encoding="utf-8"?>
<worksheet xmlns="http://schemas.openxmlformats.org/spreadsheetml/2006/main" xmlns:r="http://schemas.openxmlformats.org/officeDocument/2006/relationships">
  <dimension ref="A1:S36"/>
  <sheetViews>
    <sheetView view="pageBreakPreview" zoomScale="75" zoomScaleNormal="70" zoomScaleSheetLayoutView="75" workbookViewId="0">
      <selection activeCell="C21" sqref="C21"/>
    </sheetView>
  </sheetViews>
  <sheetFormatPr defaultColWidth="11.42578125" defaultRowHeight="15"/>
  <cols>
    <col min="1" max="1" width="5.5703125" customWidth="1"/>
    <col min="2" max="2" width="5.42578125" style="198" customWidth="1"/>
  </cols>
  <sheetData>
    <row r="1" spans="1:19" s="198" customFormat="1"/>
    <row r="2" spans="1:19" s="198" customFormat="1" ht="15.75" thickBot="1"/>
    <row r="3" spans="1:19" ht="99" customHeight="1" thickBot="1">
      <c r="A3" s="807" t="s">
        <v>637</v>
      </c>
      <c r="B3" s="807"/>
      <c r="C3" s="807"/>
      <c r="D3" s="807" t="s">
        <v>642</v>
      </c>
      <c r="E3" s="807"/>
      <c r="F3" s="807"/>
      <c r="G3" s="807"/>
      <c r="H3" s="634"/>
      <c r="I3" s="634"/>
      <c r="J3" s="630"/>
      <c r="K3" s="638" t="s">
        <v>616</v>
      </c>
      <c r="L3" s="636" t="s">
        <v>638</v>
      </c>
      <c r="M3" s="636" t="s">
        <v>582</v>
      </c>
      <c r="N3" s="636" t="s">
        <v>5</v>
      </c>
      <c r="O3" s="636" t="s">
        <v>583</v>
      </c>
      <c r="P3" s="636" t="s">
        <v>584</v>
      </c>
      <c r="Q3" s="636" t="s">
        <v>9</v>
      </c>
      <c r="R3" s="637" t="s">
        <v>346</v>
      </c>
      <c r="S3" s="806"/>
    </row>
    <row r="4" spans="1:19" ht="15.75">
      <c r="A4" s="1145" t="s">
        <v>639</v>
      </c>
      <c r="B4" s="1146"/>
      <c r="C4" s="1146"/>
      <c r="D4" s="1146"/>
      <c r="E4" s="1146"/>
      <c r="F4" s="1146"/>
      <c r="G4" s="1146"/>
      <c r="H4" s="1146"/>
      <c r="I4" s="1146"/>
      <c r="J4" s="1146"/>
      <c r="K4" s="764"/>
      <c r="L4" s="764"/>
      <c r="M4" s="764"/>
      <c r="N4" s="764"/>
      <c r="O4" s="764"/>
      <c r="P4" s="764"/>
      <c r="Q4" s="765" t="s">
        <v>125</v>
      </c>
      <c r="R4" s="152" t="s">
        <v>125</v>
      </c>
      <c r="S4" s="808">
        <v>1.08</v>
      </c>
    </row>
    <row r="5" spans="1:19" ht="21">
      <c r="A5" s="815" t="s">
        <v>70</v>
      </c>
      <c r="B5" s="813" t="s">
        <v>599</v>
      </c>
      <c r="C5" s="69" t="s">
        <v>21</v>
      </c>
      <c r="D5" s="92"/>
      <c r="E5" s="92"/>
      <c r="F5" s="92"/>
      <c r="G5" s="92"/>
      <c r="H5" s="92"/>
      <c r="I5" s="92"/>
      <c r="J5" s="1"/>
      <c r="K5" s="1106" t="s">
        <v>347</v>
      </c>
      <c r="L5" s="809">
        <v>279.62010000000004</v>
      </c>
      <c r="M5" s="809">
        <v>340.74691200000007</v>
      </c>
      <c r="N5" s="810"/>
      <c r="O5" s="809">
        <v>349.52512500000006</v>
      </c>
      <c r="P5" s="809">
        <v>425.93364000000008</v>
      </c>
      <c r="Q5" s="811" t="s">
        <v>125</v>
      </c>
      <c r="R5" s="1106" t="s">
        <v>347</v>
      </c>
      <c r="S5" s="198"/>
    </row>
    <row r="6" spans="1:19" ht="19.5" thickBot="1">
      <c r="A6" s="816" t="s">
        <v>70</v>
      </c>
      <c r="B6" s="773" t="s">
        <v>599</v>
      </c>
      <c r="C6" s="56" t="s">
        <v>61</v>
      </c>
      <c r="D6" s="56"/>
      <c r="E6" s="56"/>
      <c r="F6" s="56"/>
      <c r="G6" s="56"/>
      <c r="H6" s="56"/>
      <c r="I6" s="56"/>
      <c r="J6" s="56"/>
      <c r="K6" s="1130"/>
      <c r="L6" s="169">
        <v>419.43614400000007</v>
      </c>
      <c r="M6" s="169">
        <v>581.82559200000014</v>
      </c>
      <c r="N6" s="169">
        <v>419.43614400000007</v>
      </c>
      <c r="O6" s="169">
        <v>471.86100000000005</v>
      </c>
      <c r="P6" s="169">
        <v>575.01041400000008</v>
      </c>
      <c r="Q6" s="826">
        <v>6.1715999999999998</v>
      </c>
      <c r="R6" s="1130"/>
      <c r="S6" s="198"/>
    </row>
    <row r="7" spans="1:19">
      <c r="A7" s="198"/>
      <c r="C7" s="198"/>
      <c r="D7" s="198"/>
      <c r="E7" s="198"/>
      <c r="F7" s="198"/>
      <c r="G7" s="198"/>
      <c r="H7" s="198"/>
      <c r="I7" s="198"/>
      <c r="J7" s="198"/>
      <c r="K7" s="198"/>
      <c r="L7" s="198"/>
      <c r="M7" s="198"/>
      <c r="N7" s="198"/>
      <c r="O7" s="198"/>
      <c r="P7" s="198"/>
      <c r="Q7" s="198"/>
      <c r="R7" s="198"/>
      <c r="S7" s="198"/>
    </row>
    <row r="8" spans="1:19" s="198" customFormat="1" ht="15.75">
      <c r="A8" s="2" t="s">
        <v>15</v>
      </c>
      <c r="B8" s="94" t="s">
        <v>677</v>
      </c>
    </row>
    <row r="9" spans="1:19" s="198" customFormat="1" ht="15.75">
      <c r="A9" s="533" t="s">
        <v>36</v>
      </c>
      <c r="B9" s="534" t="s">
        <v>678</v>
      </c>
      <c r="C9" s="534"/>
      <c r="D9" s="534"/>
      <c r="E9" s="534"/>
    </row>
    <row r="10" spans="1:19" ht="15.75">
      <c r="A10" s="533" t="s">
        <v>31</v>
      </c>
      <c r="B10" s="534" t="s">
        <v>679</v>
      </c>
      <c r="C10" s="534"/>
      <c r="D10" s="534"/>
      <c r="E10" s="534"/>
      <c r="F10" s="198"/>
      <c r="G10" s="198"/>
      <c r="H10" s="198"/>
      <c r="I10" s="198"/>
      <c r="J10" s="198"/>
      <c r="K10" s="198"/>
      <c r="L10" s="198"/>
      <c r="M10" s="198"/>
      <c r="N10" s="198"/>
      <c r="O10" s="198"/>
      <c r="P10" s="198"/>
      <c r="Q10" s="198"/>
      <c r="R10" s="198"/>
      <c r="S10" s="198"/>
    </row>
    <row r="11" spans="1:19" s="198" customFormat="1" ht="15.75">
      <c r="A11" s="533" t="s">
        <v>17</v>
      </c>
      <c r="B11" s="534" t="s">
        <v>680</v>
      </c>
      <c r="C11" s="534"/>
      <c r="D11" s="534"/>
      <c r="E11" s="534"/>
    </row>
    <row r="12" spans="1:19" ht="15.75">
      <c r="A12" s="533" t="s">
        <v>18</v>
      </c>
      <c r="B12" s="534" t="s">
        <v>681</v>
      </c>
      <c r="C12" s="534"/>
      <c r="D12" s="534"/>
      <c r="E12" s="534"/>
      <c r="F12" s="198"/>
      <c r="G12" s="198"/>
      <c r="H12" s="198"/>
      <c r="I12" s="198"/>
      <c r="J12" s="198"/>
      <c r="K12" s="198"/>
      <c r="L12" s="198"/>
      <c r="M12" s="198"/>
      <c r="N12" s="198"/>
      <c r="O12" s="198"/>
      <c r="P12" s="198"/>
      <c r="Q12" s="198"/>
      <c r="R12" s="198"/>
      <c r="S12" s="198"/>
    </row>
    <row r="13" spans="1:19" ht="15.75">
      <c r="A13" s="533" t="s">
        <v>34</v>
      </c>
      <c r="B13" s="534" t="s">
        <v>682</v>
      </c>
      <c r="C13" s="534"/>
      <c r="D13" s="534"/>
      <c r="E13" s="534"/>
      <c r="F13" s="198"/>
      <c r="G13" s="198"/>
      <c r="H13" s="198"/>
      <c r="I13" s="198"/>
      <c r="J13" s="198"/>
      <c r="K13" s="198"/>
      <c r="L13" s="198"/>
      <c r="M13" s="198"/>
      <c r="N13" s="198"/>
      <c r="O13" s="198"/>
      <c r="P13" s="198"/>
      <c r="Q13" s="198"/>
      <c r="R13" s="198"/>
      <c r="S13" s="198"/>
    </row>
    <row r="14" spans="1:19" ht="15.75">
      <c r="A14" s="533" t="s">
        <v>474</v>
      </c>
      <c r="B14" s="534" t="s">
        <v>683</v>
      </c>
      <c r="C14" s="534"/>
      <c r="D14" s="534"/>
      <c r="E14" s="534"/>
      <c r="F14" s="94"/>
      <c r="G14" s="94"/>
      <c r="H14" s="94"/>
      <c r="I14" s="94"/>
      <c r="J14" s="198"/>
      <c r="K14" s="198"/>
      <c r="L14" s="198"/>
      <c r="M14" s="198"/>
      <c r="N14" s="198"/>
      <c r="O14" s="198"/>
      <c r="P14" s="198"/>
      <c r="Q14" s="198"/>
      <c r="R14" s="198"/>
      <c r="S14" s="198"/>
    </row>
    <row r="15" spans="1:19" s="198" customFormat="1" ht="15.75">
      <c r="A15" s="2" t="s">
        <v>35</v>
      </c>
      <c r="B15" s="94" t="s">
        <v>684</v>
      </c>
      <c r="C15" s="94"/>
      <c r="D15" s="94"/>
      <c r="E15" s="94"/>
      <c r="F15" s="94"/>
      <c r="G15" s="94"/>
      <c r="H15" s="94"/>
      <c r="I15" s="94"/>
    </row>
    <row r="16" spans="1:19" ht="15.75">
      <c r="A16" s="2">
        <v>400</v>
      </c>
      <c r="B16" s="94" t="s">
        <v>685</v>
      </c>
      <c r="C16" s="94"/>
      <c r="D16" s="94"/>
      <c r="E16" s="94"/>
      <c r="F16" s="94"/>
      <c r="G16" s="94"/>
      <c r="H16" s="94"/>
      <c r="I16" s="94"/>
      <c r="J16" s="198"/>
      <c r="K16" s="198"/>
      <c r="L16" s="198"/>
      <c r="M16" s="198"/>
      <c r="N16" s="198"/>
      <c r="O16" s="198"/>
      <c r="P16" s="198"/>
      <c r="Q16" s="198"/>
      <c r="R16" s="198"/>
      <c r="S16" s="198"/>
    </row>
    <row r="17" spans="1:19" ht="15.75">
      <c r="A17" s="2">
        <v>500</v>
      </c>
      <c r="B17" s="94" t="s">
        <v>686</v>
      </c>
      <c r="C17" s="94"/>
      <c r="D17" s="94"/>
      <c r="E17" s="94"/>
    </row>
    <row r="18" spans="1:19" s="198" customFormat="1" ht="15.75">
      <c r="A18" s="2">
        <v>305</v>
      </c>
      <c r="B18" s="94" t="s">
        <v>687</v>
      </c>
      <c r="C18" s="94"/>
      <c r="D18" s="94"/>
      <c r="E18" s="94"/>
      <c r="F18" s="94"/>
      <c r="G18" s="94"/>
      <c r="H18" s="94"/>
      <c r="I18" s="94"/>
    </row>
    <row r="19" spans="1:19" s="198" customFormat="1" ht="15.75">
      <c r="A19" s="123"/>
      <c r="B19" s="123"/>
      <c r="C19" s="123"/>
      <c r="D19" s="123"/>
      <c r="E19" s="814"/>
      <c r="F19" s="814"/>
      <c r="G19" s="814"/>
      <c r="H19" s="814"/>
      <c r="I19" s="814"/>
      <c r="J19" s="123"/>
      <c r="K19" s="123"/>
      <c r="L19" s="123"/>
      <c r="M19" s="123"/>
      <c r="N19" s="123"/>
      <c r="O19" s="123"/>
      <c r="P19" s="123"/>
      <c r="Q19" s="123"/>
      <c r="R19" s="123"/>
      <c r="S19" s="123"/>
    </row>
    <row r="20" spans="1:19" ht="15.75" thickBot="1"/>
    <row r="21" spans="1:19" ht="99" customHeight="1" thickBot="1">
      <c r="A21" s="761" t="s">
        <v>650</v>
      </c>
      <c r="B21" s="761"/>
      <c r="C21" s="761"/>
      <c r="D21" s="761"/>
      <c r="E21" s="812"/>
      <c r="F21" s="812"/>
      <c r="G21" s="198"/>
      <c r="H21" s="198"/>
      <c r="I21" s="198"/>
      <c r="J21" s="198"/>
      <c r="K21" s="638" t="s">
        <v>616</v>
      </c>
      <c r="L21" s="636" t="s">
        <v>638</v>
      </c>
      <c r="M21" s="636" t="s">
        <v>582</v>
      </c>
      <c r="N21" s="636" t="s">
        <v>5</v>
      </c>
      <c r="O21" s="636" t="s">
        <v>583</v>
      </c>
      <c r="P21" s="636" t="s">
        <v>640</v>
      </c>
      <c r="Q21" s="636" t="s">
        <v>9</v>
      </c>
      <c r="R21" s="637" t="s">
        <v>346</v>
      </c>
      <c r="S21" s="806"/>
    </row>
    <row r="22" spans="1:19" ht="15.75">
      <c r="A22" s="1145" t="s">
        <v>641</v>
      </c>
      <c r="B22" s="1146"/>
      <c r="C22" s="1146"/>
      <c r="D22" s="1146"/>
      <c r="E22" s="1146"/>
      <c r="F22" s="1146"/>
      <c r="G22" s="1146"/>
      <c r="H22" s="1146"/>
      <c r="I22" s="1146"/>
      <c r="J22" s="1146"/>
      <c r="K22" s="764"/>
      <c r="L22" s="764"/>
      <c r="M22" s="764"/>
      <c r="N22" s="764"/>
      <c r="O22" s="764"/>
      <c r="P22" s="764"/>
      <c r="Q22" s="765"/>
      <c r="R22" s="152" t="s">
        <v>125</v>
      </c>
      <c r="S22" s="198"/>
    </row>
    <row r="23" spans="1:19" ht="21">
      <c r="A23" s="815" t="s">
        <v>70</v>
      </c>
      <c r="B23" s="813" t="s">
        <v>600</v>
      </c>
      <c r="C23" s="69" t="s">
        <v>21</v>
      </c>
      <c r="D23" s="94" t="s">
        <v>62</v>
      </c>
      <c r="E23" s="94"/>
      <c r="F23" s="94"/>
      <c r="G23" s="94"/>
      <c r="H23" s="94"/>
      <c r="I23" s="94"/>
      <c r="J23" s="92"/>
      <c r="K23" s="1106" t="s">
        <v>347</v>
      </c>
      <c r="L23" s="809">
        <v>330.55711200000007</v>
      </c>
      <c r="M23" s="809">
        <v>400.84275600000007</v>
      </c>
      <c r="N23" s="810"/>
      <c r="O23" s="809">
        <v>413.19639000000006</v>
      </c>
      <c r="P23" s="809">
        <v>501.05344500000007</v>
      </c>
      <c r="Q23" s="811" t="s">
        <v>125</v>
      </c>
      <c r="R23" s="1099" t="s">
        <v>347</v>
      </c>
      <c r="S23" s="198"/>
    </row>
    <row r="24" spans="1:19" ht="16.5" thickBot="1">
      <c r="A24" s="816" t="s">
        <v>70</v>
      </c>
      <c r="B24" s="773" t="s">
        <v>600</v>
      </c>
      <c r="C24" s="56" t="s">
        <v>61</v>
      </c>
      <c r="D24" s="56" t="s">
        <v>62</v>
      </c>
      <c r="E24" s="56"/>
      <c r="F24" s="56"/>
      <c r="G24" s="56"/>
      <c r="H24" s="56"/>
      <c r="I24" s="56"/>
      <c r="J24" s="56"/>
      <c r="K24" s="1130"/>
      <c r="L24" s="169">
        <v>495.83566800000011</v>
      </c>
      <c r="M24" s="169">
        <v>678.10122000000013</v>
      </c>
      <c r="N24" s="169">
        <v>495.83566800000011</v>
      </c>
      <c r="O24" s="169">
        <v>557.81512650000013</v>
      </c>
      <c r="P24" s="169">
        <v>676.42215075000013</v>
      </c>
      <c r="Q24" s="890">
        <v>6.1715999999999998</v>
      </c>
      <c r="R24" s="1101"/>
      <c r="S24" s="198"/>
    </row>
    <row r="25" spans="1:19" ht="15.75">
      <c r="A25" s="198"/>
      <c r="C25" s="198"/>
      <c r="D25" s="198"/>
      <c r="E25" s="94"/>
      <c r="F25" s="94"/>
      <c r="G25" s="94"/>
      <c r="H25" s="94"/>
      <c r="I25" s="94"/>
      <c r="J25" s="198"/>
      <c r="K25" s="198"/>
      <c r="L25" s="198"/>
      <c r="M25" s="198"/>
      <c r="N25" s="198"/>
      <c r="O25" s="198"/>
      <c r="P25" s="198"/>
      <c r="Q25" s="198"/>
      <c r="R25" s="198"/>
      <c r="S25" s="198"/>
    </row>
    <row r="26" spans="1:19" s="198" customFormat="1" ht="15.75">
      <c r="E26" s="94"/>
      <c r="F26" s="94"/>
      <c r="G26" s="94"/>
      <c r="H26" s="94"/>
      <c r="I26" s="94"/>
    </row>
    <row r="27" spans="1:19" s="198" customFormat="1" ht="15.75">
      <c r="E27" s="94"/>
      <c r="F27" s="94"/>
      <c r="G27" s="94"/>
      <c r="H27" s="94"/>
      <c r="I27" s="94"/>
    </row>
    <row r="28" spans="1:19" s="198" customFormat="1" ht="15.75">
      <c r="E28" s="94"/>
      <c r="F28" s="94"/>
      <c r="G28" s="94"/>
      <c r="H28" s="94"/>
      <c r="I28" s="94"/>
    </row>
    <row r="29" spans="1:19" s="198" customFormat="1" ht="15.75">
      <c r="E29" s="94"/>
      <c r="F29" s="94"/>
      <c r="G29" s="94"/>
      <c r="H29" s="94"/>
      <c r="I29" s="94"/>
    </row>
    <row r="30" spans="1:19">
      <c r="A30" s="198"/>
      <c r="C30" s="198"/>
      <c r="D30" s="198"/>
      <c r="E30" s="198"/>
      <c r="F30" s="198"/>
      <c r="G30" s="198"/>
      <c r="H30" s="198"/>
      <c r="I30" s="198"/>
      <c r="J30" s="198"/>
      <c r="K30" s="198"/>
      <c r="L30" s="198"/>
      <c r="M30" s="198"/>
      <c r="N30" s="198"/>
      <c r="O30" s="198"/>
      <c r="P30" s="198"/>
      <c r="Q30" s="198"/>
      <c r="R30" s="198"/>
      <c r="S30" s="198"/>
    </row>
    <row r="31" spans="1:19">
      <c r="A31" s="198"/>
      <c r="C31" s="198"/>
      <c r="D31" s="198"/>
      <c r="E31" s="198"/>
      <c r="F31" s="198"/>
      <c r="G31" s="198"/>
      <c r="H31" s="198"/>
      <c r="I31" s="198"/>
      <c r="J31" s="198"/>
      <c r="K31" s="198"/>
      <c r="L31" s="198"/>
      <c r="M31" s="198"/>
      <c r="N31" s="198"/>
      <c r="O31" s="198"/>
      <c r="P31" s="198"/>
      <c r="Q31" s="198"/>
      <c r="R31" s="198"/>
      <c r="S31" s="198"/>
    </row>
    <row r="32" spans="1:19" ht="15.75">
      <c r="A32" s="198"/>
      <c r="C32" s="198"/>
      <c r="D32" s="94"/>
      <c r="E32" s="94"/>
      <c r="F32" s="94"/>
      <c r="G32" s="94"/>
      <c r="H32" s="94"/>
      <c r="I32" s="94"/>
      <c r="J32" s="198"/>
      <c r="K32" s="198"/>
      <c r="L32" s="198"/>
      <c r="M32" s="198"/>
      <c r="N32" s="198"/>
      <c r="O32" s="198"/>
      <c r="P32" s="198"/>
      <c r="Q32" s="198"/>
      <c r="R32" s="198"/>
      <c r="S32" s="198"/>
    </row>
    <row r="33" spans="1:19" ht="15.75">
      <c r="D33" s="94"/>
      <c r="E33" s="94"/>
      <c r="F33" s="94"/>
      <c r="G33" s="94"/>
      <c r="H33" s="94"/>
      <c r="I33" s="94"/>
      <c r="J33" s="198"/>
      <c r="K33" s="198"/>
      <c r="L33" s="198"/>
      <c r="M33" s="198"/>
      <c r="N33" s="198"/>
      <c r="O33" s="198"/>
      <c r="P33" s="198"/>
      <c r="Q33" s="198"/>
      <c r="R33" s="198"/>
      <c r="S33" s="198"/>
    </row>
    <row r="34" spans="1:19" ht="15.75">
      <c r="D34" s="94"/>
      <c r="E34" s="94"/>
      <c r="F34" s="94"/>
      <c r="G34" s="94"/>
      <c r="H34" s="94"/>
      <c r="I34" s="94"/>
      <c r="J34" s="198"/>
      <c r="K34" s="198"/>
      <c r="L34" s="198"/>
      <c r="M34" s="198"/>
      <c r="N34" s="198"/>
      <c r="O34" s="198"/>
      <c r="P34" s="198"/>
      <c r="Q34" s="198"/>
      <c r="R34" s="198"/>
      <c r="S34" s="198"/>
    </row>
    <row r="35" spans="1:19" ht="15.75">
      <c r="A35" s="2"/>
      <c r="B35" s="94"/>
      <c r="D35" s="94"/>
      <c r="E35" s="94"/>
      <c r="F35" s="94"/>
      <c r="G35" s="94"/>
      <c r="H35" s="94"/>
      <c r="I35" s="94"/>
      <c r="J35" s="198"/>
      <c r="K35" s="198"/>
      <c r="L35" s="198"/>
      <c r="M35" s="198"/>
      <c r="N35" s="198"/>
      <c r="O35" s="198"/>
      <c r="P35" s="198"/>
      <c r="Q35" s="198"/>
      <c r="R35" s="198"/>
      <c r="S35" s="198"/>
    </row>
    <row r="36" spans="1:19">
      <c r="A36" s="123"/>
      <c r="B36" s="123"/>
      <c r="C36" s="123"/>
      <c r="D36" s="123"/>
      <c r="E36" s="123"/>
      <c r="F36" s="123"/>
      <c r="G36" s="123"/>
      <c r="H36" s="123"/>
      <c r="I36" s="123"/>
      <c r="J36" s="123"/>
      <c r="K36" s="123"/>
      <c r="L36" s="123"/>
      <c r="M36" s="123"/>
      <c r="N36" s="123"/>
      <c r="O36" s="123"/>
      <c r="P36" s="123"/>
      <c r="Q36" s="123"/>
      <c r="R36" s="123"/>
      <c r="S36" s="123">
        <v>19</v>
      </c>
    </row>
  </sheetData>
  <mergeCells count="6">
    <mergeCell ref="A4:J4"/>
    <mergeCell ref="K5:K6"/>
    <mergeCell ref="R5:R6"/>
    <mergeCell ref="A22:J22"/>
    <mergeCell ref="K23:K24"/>
    <mergeCell ref="R23:R24"/>
  </mergeCells>
  <pageMargins left="0.7" right="0.7" top="0.75" bottom="0.75" header="0.3" footer="0.3"/>
  <pageSetup paperSize="9" scale="64" orientation="landscape" r:id="rId1"/>
  <drawing r:id="rId2"/>
</worksheet>
</file>

<file path=xl/worksheets/sheet21.xml><?xml version="1.0" encoding="utf-8"?>
<worksheet xmlns="http://schemas.openxmlformats.org/spreadsheetml/2006/main" xmlns:r="http://schemas.openxmlformats.org/officeDocument/2006/relationships">
  <dimension ref="A1:S39"/>
  <sheetViews>
    <sheetView view="pageBreakPreview" zoomScale="75" zoomScaleNormal="70" zoomScaleSheetLayoutView="75" workbookViewId="0">
      <selection activeCell="L14" sqref="L14"/>
    </sheetView>
  </sheetViews>
  <sheetFormatPr defaultColWidth="11.42578125" defaultRowHeight="15"/>
  <cols>
    <col min="6" max="6" width="9.42578125" customWidth="1"/>
    <col min="7" max="7" width="6.7109375" customWidth="1"/>
    <col min="8" max="8" width="8.42578125" customWidth="1"/>
  </cols>
  <sheetData>
    <row r="1" spans="1:19" s="198" customFormat="1"/>
    <row r="2" spans="1:19" s="198" customFormat="1" ht="15.75" thickBot="1"/>
    <row r="3" spans="1:19" ht="108.6" customHeight="1" thickBot="1">
      <c r="A3" s="761" t="s">
        <v>615</v>
      </c>
      <c r="B3" s="761"/>
      <c r="C3" s="761"/>
      <c r="D3" s="761"/>
      <c r="E3" s="761"/>
      <c r="F3" s="761"/>
      <c r="G3" s="762"/>
      <c r="H3" s="763"/>
      <c r="I3" s="638" t="s">
        <v>616</v>
      </c>
      <c r="J3" s="636" t="s">
        <v>617</v>
      </c>
      <c r="K3" s="636" t="s">
        <v>4</v>
      </c>
      <c r="L3" s="636" t="s">
        <v>5</v>
      </c>
      <c r="M3" s="636" t="s">
        <v>618</v>
      </c>
      <c r="N3" s="636" t="s">
        <v>619</v>
      </c>
      <c r="O3" s="636" t="s">
        <v>620</v>
      </c>
      <c r="P3" s="636" t="s">
        <v>9</v>
      </c>
      <c r="Q3" s="636" t="s">
        <v>10</v>
      </c>
      <c r="R3" s="636" t="s">
        <v>346</v>
      </c>
      <c r="S3" s="626"/>
    </row>
    <row r="4" spans="1:19" ht="16.5" thickBot="1">
      <c r="A4" s="1147" t="s">
        <v>533</v>
      </c>
      <c r="B4" s="1148"/>
      <c r="C4" s="1148"/>
      <c r="D4" s="1148"/>
      <c r="E4" s="1148"/>
      <c r="F4" s="1148"/>
      <c r="G4" s="1148"/>
      <c r="H4" s="1148"/>
      <c r="I4" s="764"/>
      <c r="J4" s="764"/>
      <c r="K4" s="764"/>
      <c r="L4" s="764"/>
      <c r="M4" s="764"/>
      <c r="N4" s="764"/>
      <c r="O4" s="764"/>
      <c r="P4" s="765" t="s">
        <v>125</v>
      </c>
      <c r="Q4" s="765" t="s">
        <v>125</v>
      </c>
      <c r="R4" s="152" t="s">
        <v>125</v>
      </c>
      <c r="S4" s="198"/>
    </row>
    <row r="5" spans="1:19" ht="30.75" customHeight="1">
      <c r="A5" s="766" t="s">
        <v>621</v>
      </c>
      <c r="B5" s="767" t="s">
        <v>21</v>
      </c>
      <c r="C5" s="767"/>
      <c r="D5" s="767"/>
      <c r="E5" s="767"/>
      <c r="F5" s="767"/>
      <c r="G5" s="767"/>
      <c r="H5" s="768"/>
      <c r="I5" s="1149" t="s">
        <v>347</v>
      </c>
      <c r="J5" s="769">
        <v>90.968940000000018</v>
      </c>
      <c r="K5" s="769">
        <v>105.97671720000002</v>
      </c>
      <c r="L5" s="836"/>
      <c r="M5" s="836"/>
      <c r="N5" s="836"/>
      <c r="O5" s="946" t="s">
        <v>622</v>
      </c>
      <c r="P5" s="947" t="s">
        <v>125</v>
      </c>
      <c r="Q5" s="947" t="s">
        <v>125</v>
      </c>
      <c r="R5" s="1152" t="s">
        <v>347</v>
      </c>
      <c r="S5" s="198"/>
    </row>
    <row r="6" spans="1:19" ht="15.75" customHeight="1">
      <c r="A6" s="200" t="s">
        <v>621</v>
      </c>
      <c r="B6" s="201" t="s">
        <v>22</v>
      </c>
      <c r="C6" s="201"/>
      <c r="D6" s="201"/>
      <c r="E6" s="201"/>
      <c r="F6" s="201"/>
      <c r="G6" s="201"/>
      <c r="H6" s="201"/>
      <c r="I6" s="1150"/>
      <c r="J6" s="202">
        <v>97.382520000000042</v>
      </c>
      <c r="K6" s="202">
        <v>113.54474160000002</v>
      </c>
      <c r="L6" s="204"/>
      <c r="M6" s="837"/>
      <c r="N6" s="837"/>
      <c r="O6" s="892"/>
      <c r="P6" s="948"/>
      <c r="Q6" s="665">
        <v>17.981999999999999</v>
      </c>
      <c r="R6" s="1153"/>
      <c r="S6" s="198"/>
    </row>
    <row r="7" spans="1:19" ht="15.75" customHeight="1">
      <c r="A7" s="200" t="s">
        <v>621</v>
      </c>
      <c r="B7" s="201" t="s">
        <v>23</v>
      </c>
      <c r="C7" s="201"/>
      <c r="D7" s="201"/>
      <c r="E7" s="201"/>
      <c r="F7" s="201"/>
      <c r="G7" s="201"/>
      <c r="H7" s="201"/>
      <c r="I7" s="1150"/>
      <c r="J7" s="202">
        <v>101.23066800000001</v>
      </c>
      <c r="K7" s="202">
        <v>118.08555624000002</v>
      </c>
      <c r="L7" s="204"/>
      <c r="M7" s="204"/>
      <c r="N7" s="204"/>
      <c r="O7" s="892" t="s">
        <v>654</v>
      </c>
      <c r="P7" s="948"/>
      <c r="Q7" s="204"/>
      <c r="R7" s="1153"/>
      <c r="S7" s="198"/>
    </row>
    <row r="8" spans="1:19" ht="15.75" customHeight="1">
      <c r="A8" s="200" t="s">
        <v>621</v>
      </c>
      <c r="B8" s="201" t="s">
        <v>42</v>
      </c>
      <c r="C8" s="201"/>
      <c r="D8" s="201"/>
      <c r="E8" s="201"/>
      <c r="F8" s="201"/>
      <c r="G8" s="201"/>
      <c r="H8" s="201"/>
      <c r="I8" s="1150"/>
      <c r="J8" s="202">
        <v>101.23066800000001</v>
      </c>
      <c r="K8" s="202">
        <v>118.08555624000002</v>
      </c>
      <c r="L8" s="204"/>
      <c r="M8" s="204"/>
      <c r="N8" s="204"/>
      <c r="O8" s="892"/>
      <c r="P8" s="948"/>
      <c r="Q8" s="204"/>
      <c r="R8" s="1153"/>
      <c r="S8" s="198"/>
    </row>
    <row r="9" spans="1:19" ht="15.75" customHeight="1">
      <c r="A9" s="200" t="s">
        <v>621</v>
      </c>
      <c r="B9" s="201" t="s">
        <v>475</v>
      </c>
      <c r="C9" s="201"/>
      <c r="D9" s="201"/>
      <c r="E9" s="201"/>
      <c r="F9" s="201"/>
      <c r="G9" s="201"/>
      <c r="H9" s="201"/>
      <c r="I9" s="1150"/>
      <c r="J9" s="202">
        <v>103.7961</v>
      </c>
      <c r="K9" s="202">
        <v>121.11276600000002</v>
      </c>
      <c r="L9" s="204"/>
      <c r="M9" s="204"/>
      <c r="N9" s="204"/>
      <c r="O9" s="892"/>
      <c r="P9" s="948"/>
      <c r="Q9" s="204"/>
      <c r="R9" s="1153"/>
      <c r="S9" s="198"/>
    </row>
    <row r="10" spans="1:19" ht="30.75" customHeight="1">
      <c r="A10" s="200" t="s">
        <v>621</v>
      </c>
      <c r="B10" s="201" t="s">
        <v>25</v>
      </c>
      <c r="C10" s="201"/>
      <c r="D10" s="201"/>
      <c r="E10" s="201"/>
      <c r="F10" s="201"/>
      <c r="G10" s="201"/>
      <c r="H10" s="201"/>
      <c r="I10" s="1150"/>
      <c r="J10" s="202">
        <v>107.644248</v>
      </c>
      <c r="K10" s="202">
        <v>125.65358064000002</v>
      </c>
      <c r="L10" s="204"/>
      <c r="M10" s="204"/>
      <c r="N10" s="204"/>
      <c r="O10" s="892" t="s">
        <v>623</v>
      </c>
      <c r="P10" s="827">
        <v>23.976000000000003</v>
      </c>
      <c r="Q10" s="204"/>
      <c r="R10" s="1153"/>
      <c r="S10" s="198"/>
    </row>
    <row r="11" spans="1:19" ht="15.75">
      <c r="A11" s="200" t="s">
        <v>621</v>
      </c>
      <c r="B11" s="201" t="s">
        <v>40</v>
      </c>
      <c r="C11" s="201"/>
      <c r="D11" s="201"/>
      <c r="E11" s="201"/>
      <c r="F11" s="201"/>
      <c r="G11" s="201"/>
      <c r="H11" s="201"/>
      <c r="I11" s="1150"/>
      <c r="J11" s="202">
        <v>107.644248</v>
      </c>
      <c r="K11" s="202">
        <v>125.65358064000002</v>
      </c>
      <c r="L11" s="204"/>
      <c r="M11" s="204"/>
      <c r="N11" s="204"/>
      <c r="O11" s="892"/>
      <c r="P11" s="666"/>
      <c r="Q11" s="204"/>
      <c r="R11" s="1153"/>
      <c r="S11" s="198"/>
    </row>
    <row r="12" spans="1:19" ht="16.5" thickBot="1">
      <c r="A12" s="55" t="s">
        <v>621</v>
      </c>
      <c r="B12" s="56" t="s">
        <v>476</v>
      </c>
      <c r="C12" s="56"/>
      <c r="D12" s="56"/>
      <c r="E12" s="56"/>
      <c r="F12" s="56"/>
      <c r="G12" s="56"/>
      <c r="H12" s="56"/>
      <c r="I12" s="1151"/>
      <c r="J12" s="111">
        <v>114.09112800000003</v>
      </c>
      <c r="K12" s="111">
        <v>133.22160504000001</v>
      </c>
      <c r="L12" s="149"/>
      <c r="M12" s="149"/>
      <c r="N12" s="149"/>
      <c r="O12" s="920"/>
      <c r="P12" s="169"/>
      <c r="Q12" s="149"/>
      <c r="R12" s="1154"/>
      <c r="S12" s="198"/>
    </row>
    <row r="13" spans="1:19" ht="15.75">
      <c r="A13" s="770"/>
      <c r="B13" s="771" t="s">
        <v>624</v>
      </c>
      <c r="C13" s="198"/>
      <c r="D13" s="198"/>
      <c r="E13" s="198"/>
      <c r="F13" s="198"/>
      <c r="G13" s="198"/>
      <c r="H13" s="198"/>
      <c r="I13" s="198"/>
      <c r="J13" s="198"/>
      <c r="K13" s="198"/>
      <c r="L13" s="198"/>
      <c r="M13" s="198"/>
      <c r="N13" s="198"/>
      <c r="O13" s="198"/>
      <c r="P13" s="198"/>
      <c r="Q13" s="198"/>
      <c r="R13" s="198"/>
      <c r="S13" s="198"/>
    </row>
    <row r="14" spans="1:19">
      <c r="A14" s="198"/>
      <c r="B14" s="198"/>
      <c r="C14" s="198"/>
      <c r="D14" s="198"/>
      <c r="E14" s="198"/>
      <c r="F14" s="198"/>
      <c r="G14" s="198"/>
      <c r="H14" s="198"/>
      <c r="I14" s="198"/>
      <c r="J14" s="198"/>
      <c r="K14" s="198"/>
      <c r="L14" s="198"/>
      <c r="M14" s="198"/>
      <c r="N14" s="198"/>
      <c r="O14" s="198"/>
      <c r="P14" s="198"/>
      <c r="Q14" s="198"/>
      <c r="R14" s="198"/>
      <c r="S14" s="198"/>
    </row>
    <row r="15" spans="1:19" s="198" customFormat="1"/>
    <row r="16" spans="1:19" s="198" customFormat="1" ht="15.75">
      <c r="A16" s="2" t="s">
        <v>15</v>
      </c>
      <c r="B16" s="94" t="s">
        <v>677</v>
      </c>
    </row>
    <row r="17" spans="1:19" s="198" customFormat="1" ht="15.75">
      <c r="A17" s="533" t="s">
        <v>36</v>
      </c>
      <c r="B17" s="534" t="s">
        <v>678</v>
      </c>
      <c r="C17" s="534"/>
      <c r="D17" s="534"/>
      <c r="E17" s="534"/>
    </row>
    <row r="18" spans="1:19" s="198" customFormat="1" ht="15.75">
      <c r="A18" s="533" t="s">
        <v>31</v>
      </c>
      <c r="B18" s="534" t="s">
        <v>679</v>
      </c>
      <c r="C18" s="534"/>
      <c r="D18" s="534"/>
      <c r="E18" s="534"/>
    </row>
    <row r="19" spans="1:19" s="198" customFormat="1" ht="15.75">
      <c r="A19" s="533" t="s">
        <v>17</v>
      </c>
      <c r="B19" s="534" t="s">
        <v>680</v>
      </c>
      <c r="C19" s="534"/>
      <c r="D19" s="534"/>
      <c r="E19" s="534"/>
    </row>
    <row r="20" spans="1:19" s="198" customFormat="1" ht="15.75">
      <c r="A20" s="533" t="s">
        <v>18</v>
      </c>
      <c r="B20" s="534" t="s">
        <v>681</v>
      </c>
      <c r="C20" s="534"/>
      <c r="D20" s="534"/>
      <c r="E20" s="534"/>
    </row>
    <row r="21" spans="1:19" s="198" customFormat="1" ht="13.5" customHeight="1">
      <c r="A21" s="533" t="s">
        <v>34</v>
      </c>
      <c r="B21" s="534" t="s">
        <v>682</v>
      </c>
      <c r="C21" s="534"/>
      <c r="D21" s="534"/>
      <c r="E21" s="534"/>
    </row>
    <row r="22" spans="1:19" s="198" customFormat="1" ht="13.5" customHeight="1">
      <c r="A22" s="533" t="s">
        <v>474</v>
      </c>
      <c r="B22" s="534" t="s">
        <v>683</v>
      </c>
      <c r="C22" s="534"/>
      <c r="D22" s="534"/>
      <c r="E22" s="534"/>
    </row>
    <row r="23" spans="1:19" ht="15.75">
      <c r="A23" s="2" t="s">
        <v>35</v>
      </c>
      <c r="B23" s="94" t="s">
        <v>684</v>
      </c>
      <c r="C23" s="94"/>
      <c r="D23" s="94"/>
      <c r="E23" s="94"/>
      <c r="F23" s="198"/>
      <c r="G23" s="198"/>
      <c r="H23" s="198"/>
      <c r="I23" s="198"/>
      <c r="J23" s="198"/>
      <c r="K23" s="198"/>
      <c r="L23" s="198"/>
      <c r="M23" s="198"/>
      <c r="N23" s="198"/>
      <c r="O23" s="198"/>
      <c r="P23" s="198"/>
      <c r="Q23" s="198"/>
      <c r="R23" s="198"/>
      <c r="S23" s="198"/>
    </row>
    <row r="24" spans="1:19" s="198" customFormat="1" ht="15.75">
      <c r="A24" s="2">
        <v>400</v>
      </c>
      <c r="B24" s="94" t="s">
        <v>685</v>
      </c>
      <c r="C24" s="94"/>
      <c r="D24" s="94"/>
      <c r="E24" s="94"/>
    </row>
    <row r="25" spans="1:19" s="198" customFormat="1" ht="15.75">
      <c r="A25" s="2">
        <v>500</v>
      </c>
      <c r="B25" s="94" t="s">
        <v>686</v>
      </c>
      <c r="C25" s="94"/>
      <c r="D25" s="94"/>
      <c r="E25" s="94"/>
    </row>
    <row r="26" spans="1:19" s="198" customFormat="1" ht="15.75">
      <c r="A26" s="2">
        <v>305</v>
      </c>
      <c r="B26" s="94" t="s">
        <v>687</v>
      </c>
      <c r="C26" s="94"/>
      <c r="D26" s="94"/>
      <c r="E26" s="94"/>
    </row>
    <row r="27" spans="1:19">
      <c r="A27" s="198"/>
      <c r="B27" s="198"/>
      <c r="C27" s="198"/>
      <c r="D27" s="198"/>
      <c r="E27" s="198"/>
      <c r="F27" s="198"/>
      <c r="G27" s="198"/>
      <c r="H27" s="198"/>
      <c r="I27" s="198"/>
      <c r="J27" s="198"/>
      <c r="K27" s="198"/>
      <c r="L27" s="198"/>
      <c r="M27" s="198"/>
      <c r="N27" s="198"/>
      <c r="O27" s="198"/>
      <c r="P27" s="198"/>
      <c r="Q27" s="198"/>
      <c r="R27" s="198"/>
      <c r="S27" s="198"/>
    </row>
    <row r="28" spans="1:19">
      <c r="A28" s="198"/>
      <c r="B28" s="198"/>
      <c r="C28" s="198"/>
      <c r="D28" s="198"/>
      <c r="E28" s="198"/>
      <c r="F28" s="198"/>
      <c r="G28" s="198"/>
      <c r="H28" s="198"/>
      <c r="I28" s="198"/>
      <c r="J28" s="198"/>
      <c r="K28" s="198"/>
      <c r="L28" s="198"/>
      <c r="M28" s="198"/>
      <c r="N28" s="198"/>
      <c r="O28" s="198"/>
      <c r="P28" s="198"/>
      <c r="Q28" s="198"/>
      <c r="R28" s="198"/>
      <c r="S28" s="198"/>
    </row>
    <row r="29" spans="1:19" ht="15.75">
      <c r="A29" s="2"/>
      <c r="B29" s="94"/>
      <c r="C29" s="94"/>
      <c r="D29" s="94"/>
      <c r="E29" s="94"/>
      <c r="F29" s="94"/>
      <c r="G29" s="94"/>
      <c r="H29" s="198"/>
      <c r="I29" s="198"/>
      <c r="J29" s="198"/>
      <c r="K29" s="198"/>
      <c r="L29" s="198"/>
      <c r="M29" s="198"/>
      <c r="N29" s="198"/>
      <c r="O29" s="198"/>
      <c r="P29" s="198"/>
      <c r="Q29" s="198"/>
      <c r="R29" s="198"/>
      <c r="S29" s="198"/>
    </row>
    <row r="30" spans="1:19" s="198" customFormat="1" ht="15.75">
      <c r="A30" s="2"/>
      <c r="B30" s="94"/>
      <c r="C30" s="94"/>
      <c r="D30" s="94"/>
      <c r="E30" s="94"/>
      <c r="F30" s="94"/>
      <c r="G30" s="94"/>
    </row>
    <row r="31" spans="1:19" s="198" customFormat="1" ht="15.75">
      <c r="C31" s="94"/>
      <c r="D31" s="94"/>
      <c r="E31" s="94"/>
      <c r="F31" s="94"/>
      <c r="G31" s="94"/>
    </row>
    <row r="32" spans="1:19" ht="15.75">
      <c r="C32" s="94"/>
      <c r="D32" s="94"/>
      <c r="E32" s="94"/>
      <c r="F32" s="94"/>
      <c r="G32" s="94"/>
      <c r="H32" s="198"/>
      <c r="I32" s="198"/>
      <c r="J32" s="198"/>
      <c r="K32" s="198"/>
      <c r="L32" s="198"/>
      <c r="M32" s="198"/>
      <c r="N32" s="198"/>
      <c r="O32" s="198"/>
      <c r="P32" s="198"/>
      <c r="Q32" s="198"/>
      <c r="R32" s="198"/>
      <c r="S32" s="198"/>
    </row>
    <row r="33" spans="1:19" ht="15.75">
      <c r="A33" s="2"/>
      <c r="B33" s="94"/>
      <c r="C33" s="94"/>
      <c r="D33" s="94"/>
      <c r="E33" s="94"/>
      <c r="F33" s="94"/>
      <c r="G33" s="94"/>
      <c r="H33" s="198"/>
      <c r="I33" s="198"/>
      <c r="J33" s="198"/>
      <c r="K33" s="198"/>
      <c r="L33" s="198"/>
      <c r="M33" s="198"/>
      <c r="N33" s="198"/>
      <c r="O33" s="198"/>
      <c r="P33" s="198"/>
      <c r="Q33" s="198"/>
      <c r="R33" s="198"/>
      <c r="S33" s="198"/>
    </row>
    <row r="34" spans="1:19" ht="15.75">
      <c r="A34" s="2"/>
      <c r="B34" s="94"/>
      <c r="C34" s="94"/>
      <c r="D34" s="94"/>
      <c r="E34" s="94"/>
      <c r="F34" s="94"/>
      <c r="G34" s="94"/>
      <c r="H34" s="198"/>
      <c r="I34" s="198"/>
      <c r="J34" s="198"/>
      <c r="K34" s="198"/>
      <c r="L34" s="198"/>
      <c r="M34" s="198"/>
      <c r="N34" s="198"/>
      <c r="O34" s="198"/>
      <c r="P34" s="198"/>
      <c r="Q34" s="198"/>
      <c r="R34" s="198"/>
      <c r="S34" s="198"/>
    </row>
    <row r="35" spans="1:19" ht="15.75">
      <c r="A35" s="2"/>
      <c r="B35" s="94"/>
      <c r="C35" s="94"/>
      <c r="D35" s="94"/>
      <c r="E35" s="94"/>
      <c r="F35" s="94"/>
      <c r="G35" s="94"/>
      <c r="H35" s="198"/>
      <c r="I35" s="198"/>
      <c r="J35" s="198"/>
      <c r="K35" s="198"/>
      <c r="L35" s="198"/>
      <c r="M35" s="198"/>
      <c r="N35" s="198"/>
      <c r="O35" s="198"/>
      <c r="P35" s="198"/>
      <c r="Q35" s="198"/>
      <c r="R35" s="198"/>
      <c r="S35" s="198"/>
    </row>
    <row r="36" spans="1:19" ht="15.75">
      <c r="A36" s="2"/>
      <c r="B36" s="94"/>
      <c r="C36" s="94"/>
      <c r="D36" s="94"/>
      <c r="E36" s="94"/>
      <c r="F36" s="94"/>
      <c r="G36" s="94"/>
      <c r="H36" s="198"/>
      <c r="I36" s="198"/>
      <c r="J36" s="198"/>
      <c r="K36" s="198"/>
      <c r="L36" s="198"/>
      <c r="M36" s="198"/>
      <c r="N36" s="198"/>
      <c r="O36" s="198"/>
      <c r="P36" s="198"/>
      <c r="Q36" s="198"/>
      <c r="R36" s="198"/>
      <c r="S36" s="198"/>
    </row>
    <row r="37" spans="1:19" ht="15.75">
      <c r="A37" s="2"/>
      <c r="B37" s="94"/>
      <c r="C37" s="94"/>
      <c r="D37" s="94"/>
      <c r="E37" s="94"/>
      <c r="F37" s="94"/>
      <c r="G37" s="94"/>
      <c r="H37" s="198"/>
      <c r="I37" s="198"/>
      <c r="J37" s="198"/>
      <c r="K37" s="198"/>
      <c r="L37" s="198"/>
      <c r="M37" s="198"/>
      <c r="N37" s="198"/>
      <c r="O37" s="198"/>
      <c r="P37" s="198"/>
      <c r="Q37" s="198"/>
      <c r="R37" s="198"/>
      <c r="S37" s="198"/>
    </row>
    <row r="38" spans="1:19" ht="15.75">
      <c r="A38" s="2"/>
      <c r="B38" s="94"/>
      <c r="C38" s="94"/>
      <c r="D38" s="94"/>
      <c r="E38" s="94"/>
      <c r="F38" s="94"/>
      <c r="G38" s="94"/>
      <c r="H38" s="198"/>
      <c r="I38" s="198"/>
      <c r="J38" s="198"/>
      <c r="K38" s="198"/>
      <c r="L38" s="198"/>
      <c r="M38" s="198"/>
      <c r="N38" s="198"/>
      <c r="O38" s="198"/>
      <c r="P38" s="198"/>
      <c r="Q38" s="198"/>
      <c r="R38" s="198"/>
      <c r="S38" s="198"/>
    </row>
    <row r="39" spans="1:19">
      <c r="A39" s="123"/>
      <c r="B39" s="123"/>
      <c r="C39" s="123"/>
      <c r="D39" s="123"/>
      <c r="E39" s="123"/>
      <c r="F39" s="123"/>
      <c r="G39" s="123"/>
      <c r="H39" s="123"/>
      <c r="I39" s="123"/>
      <c r="J39" s="123"/>
      <c r="K39" s="123"/>
      <c r="L39" s="123"/>
      <c r="M39" s="123"/>
      <c r="N39" s="123"/>
      <c r="O39" s="123"/>
      <c r="P39" s="123"/>
      <c r="Q39" s="123"/>
      <c r="R39" s="123"/>
      <c r="S39" s="123">
        <v>20</v>
      </c>
    </row>
  </sheetData>
  <mergeCells count="3">
    <mergeCell ref="A4:H4"/>
    <mergeCell ref="I5:I12"/>
    <mergeCell ref="R5:R12"/>
  </mergeCells>
  <pageMargins left="0.7" right="0.7" top="0.75" bottom="0.75" header="0.3" footer="0.3"/>
  <pageSetup paperSize="9" scale="65" fitToWidth="0" fitToHeight="0" orientation="landscape" r:id="rId1"/>
  <drawing r:id="rId2"/>
</worksheet>
</file>

<file path=xl/worksheets/sheet22.xml><?xml version="1.0" encoding="utf-8"?>
<worksheet xmlns="http://schemas.openxmlformats.org/spreadsheetml/2006/main" xmlns:r="http://schemas.openxmlformats.org/officeDocument/2006/relationships">
  <dimension ref="A1:T37"/>
  <sheetViews>
    <sheetView showGridLines="0" view="pageBreakPreview" zoomScale="75" zoomScaleNormal="40" zoomScaleSheetLayoutView="75" workbookViewId="0">
      <selection activeCell="N14" sqref="N14"/>
    </sheetView>
  </sheetViews>
  <sheetFormatPr defaultColWidth="11.42578125" defaultRowHeight="15"/>
  <cols>
    <col min="1" max="1" width="9.42578125" customWidth="1"/>
    <col min="2" max="2" width="5.140625" style="198" customWidth="1"/>
    <col min="4" max="4" width="10.85546875" customWidth="1"/>
    <col min="5" max="5" width="8.85546875" customWidth="1"/>
    <col min="6" max="6" width="9.28515625" customWidth="1"/>
    <col min="7" max="7" width="9.28515625" style="198" customWidth="1"/>
    <col min="8" max="8" width="8" customWidth="1"/>
    <col min="9" max="9" width="8.28515625" customWidth="1"/>
    <col min="10" max="10" width="9.5703125" customWidth="1"/>
    <col min="13" max="15" width="10.85546875" customWidth="1"/>
    <col min="17" max="17" width="9.42578125" customWidth="1"/>
    <col min="18" max="18" width="9.140625" customWidth="1"/>
    <col min="19" max="19" width="9.7109375" customWidth="1"/>
    <col min="20" max="20" width="12.85546875" customWidth="1"/>
  </cols>
  <sheetData>
    <row r="1" spans="1:20" s="198" customFormat="1"/>
    <row r="2" spans="1:20" s="198" customFormat="1" ht="15.75" thickBot="1"/>
    <row r="3" spans="1:20" ht="120.95" customHeight="1" thickBot="1">
      <c r="A3" s="761" t="s">
        <v>659</v>
      </c>
      <c r="B3" s="761"/>
      <c r="C3" s="761"/>
      <c r="D3" s="761"/>
      <c r="E3" s="761"/>
      <c r="F3" s="761"/>
      <c r="G3" s="761"/>
      <c r="H3" s="761"/>
      <c r="I3" s="763"/>
      <c r="J3" s="638" t="s">
        <v>616</v>
      </c>
      <c r="K3" s="636" t="s">
        <v>617</v>
      </c>
      <c r="L3" s="636" t="s">
        <v>4</v>
      </c>
      <c r="M3" s="636" t="s">
        <v>5</v>
      </c>
      <c r="N3" s="636" t="s">
        <v>618</v>
      </c>
      <c r="O3" s="636" t="s">
        <v>619</v>
      </c>
      <c r="P3" s="636" t="s">
        <v>620</v>
      </c>
      <c r="Q3" s="636" t="s">
        <v>9</v>
      </c>
      <c r="R3" s="636" t="s">
        <v>10</v>
      </c>
      <c r="S3" s="636" t="s">
        <v>346</v>
      </c>
      <c r="T3" s="806"/>
    </row>
    <row r="4" spans="1:20" ht="16.5" thickBot="1">
      <c r="A4" s="1155" t="s">
        <v>533</v>
      </c>
      <c r="B4" s="1156"/>
      <c r="C4" s="1156"/>
      <c r="D4" s="1156"/>
      <c r="E4" s="1156"/>
      <c r="F4" s="1156"/>
      <c r="G4" s="1156"/>
      <c r="H4" s="1156"/>
      <c r="I4" s="1156"/>
      <c r="J4" s="764"/>
      <c r="K4" s="764"/>
      <c r="L4" s="764"/>
      <c r="M4" s="764"/>
      <c r="N4" s="764"/>
      <c r="O4" s="764"/>
      <c r="P4" s="764"/>
      <c r="Q4" s="765" t="s">
        <v>125</v>
      </c>
      <c r="R4" s="765" t="s">
        <v>125</v>
      </c>
      <c r="S4" s="152" t="s">
        <v>125</v>
      </c>
      <c r="T4" s="198"/>
    </row>
    <row r="5" spans="1:20" ht="33.75" customHeight="1">
      <c r="A5" s="91" t="s">
        <v>625</v>
      </c>
      <c r="B5" s="249" t="s">
        <v>62</v>
      </c>
      <c r="C5" s="92" t="s">
        <v>21</v>
      </c>
      <c r="D5" s="92"/>
      <c r="E5" s="92"/>
      <c r="F5" s="92"/>
      <c r="G5" s="92"/>
      <c r="H5" s="92"/>
      <c r="I5" s="178"/>
      <c r="J5" s="1149" t="s">
        <v>347</v>
      </c>
      <c r="K5" s="769">
        <v>110.14554420000005</v>
      </c>
      <c r="L5" s="769">
        <v>128.60511015599999</v>
      </c>
      <c r="M5" s="836"/>
      <c r="N5" s="836"/>
      <c r="O5" s="836"/>
      <c r="P5" s="946" t="s">
        <v>622</v>
      </c>
      <c r="Q5" s="947" t="s">
        <v>125</v>
      </c>
      <c r="R5" s="947" t="s">
        <v>125</v>
      </c>
      <c r="S5" s="1152" t="s">
        <v>347</v>
      </c>
      <c r="T5" s="198"/>
    </row>
    <row r="6" spans="1:20" ht="15.75" customHeight="1">
      <c r="A6" s="91" t="s">
        <v>625</v>
      </c>
      <c r="B6" s="247" t="s">
        <v>62</v>
      </c>
      <c r="C6" s="201" t="s">
        <v>22</v>
      </c>
      <c r="D6" s="201"/>
      <c r="E6" s="201"/>
      <c r="F6" s="201"/>
      <c r="G6" s="201"/>
      <c r="H6" s="201"/>
      <c r="I6" s="201"/>
      <c r="J6" s="1150"/>
      <c r="K6" s="202">
        <v>118.03424759999999</v>
      </c>
      <c r="L6" s="202">
        <v>137.91378016800002</v>
      </c>
      <c r="M6" s="204"/>
      <c r="N6" s="837"/>
      <c r="O6" s="837"/>
      <c r="P6" s="892"/>
      <c r="Q6" s="948"/>
      <c r="R6" s="665">
        <v>17.981999999999999</v>
      </c>
      <c r="S6" s="1153"/>
      <c r="T6" s="198"/>
    </row>
    <row r="7" spans="1:20" ht="15.75" customHeight="1">
      <c r="A7" s="91" t="s">
        <v>625</v>
      </c>
      <c r="B7" s="247" t="s">
        <v>62</v>
      </c>
      <c r="C7" s="201" t="s">
        <v>23</v>
      </c>
      <c r="D7" s="201"/>
      <c r="E7" s="201"/>
      <c r="F7" s="201"/>
      <c r="G7" s="201"/>
      <c r="H7" s="201"/>
      <c r="I7" s="201"/>
      <c r="J7" s="1150"/>
      <c r="K7" s="202">
        <v>122.76746964000002</v>
      </c>
      <c r="L7" s="202">
        <v>143.49898217520004</v>
      </c>
      <c r="M7" s="204"/>
      <c r="N7" s="204"/>
      <c r="O7" s="204"/>
      <c r="P7" s="892" t="s">
        <v>654</v>
      </c>
      <c r="Q7" s="948"/>
      <c r="R7" s="204"/>
      <c r="S7" s="1153"/>
      <c r="T7" s="198"/>
    </row>
    <row r="8" spans="1:20" ht="15.75" customHeight="1">
      <c r="A8" s="91" t="s">
        <v>625</v>
      </c>
      <c r="B8" s="247" t="s">
        <v>62</v>
      </c>
      <c r="C8" s="201" t="s">
        <v>42</v>
      </c>
      <c r="D8" s="201"/>
      <c r="E8" s="201"/>
      <c r="F8" s="201"/>
      <c r="G8" s="201"/>
      <c r="H8" s="201"/>
      <c r="I8" s="201"/>
      <c r="J8" s="1150"/>
      <c r="K8" s="202">
        <v>122.76746964000002</v>
      </c>
      <c r="L8" s="202">
        <v>143.49898217520004</v>
      </c>
      <c r="M8" s="204"/>
      <c r="N8" s="204"/>
      <c r="O8" s="204"/>
      <c r="P8" s="892"/>
      <c r="Q8" s="948"/>
      <c r="R8" s="204"/>
      <c r="S8" s="1153"/>
      <c r="T8" s="198"/>
    </row>
    <row r="9" spans="1:20" ht="15.75" customHeight="1">
      <c r="A9" s="91" t="s">
        <v>625</v>
      </c>
      <c r="B9" s="247" t="s">
        <v>62</v>
      </c>
      <c r="C9" s="201" t="s">
        <v>475</v>
      </c>
      <c r="D9" s="201"/>
      <c r="E9" s="201"/>
      <c r="F9" s="201"/>
      <c r="G9" s="201"/>
      <c r="H9" s="201"/>
      <c r="I9" s="201"/>
      <c r="J9" s="1150"/>
      <c r="K9" s="202">
        <v>125.92295100000004</v>
      </c>
      <c r="L9" s="202">
        <v>147.22245018000004</v>
      </c>
      <c r="M9" s="204"/>
      <c r="N9" s="204"/>
      <c r="O9" s="204"/>
      <c r="P9" s="892"/>
      <c r="Q9" s="948"/>
      <c r="R9" s="204"/>
      <c r="S9" s="1153"/>
      <c r="T9" s="198"/>
    </row>
    <row r="10" spans="1:20" ht="15.75" customHeight="1">
      <c r="A10" s="91" t="s">
        <v>625</v>
      </c>
      <c r="B10" s="247" t="s">
        <v>62</v>
      </c>
      <c r="C10" s="201" t="s">
        <v>25</v>
      </c>
      <c r="D10" s="201"/>
      <c r="E10" s="201"/>
      <c r="F10" s="201"/>
      <c r="G10" s="201"/>
      <c r="H10" s="201"/>
      <c r="I10" s="201"/>
      <c r="J10" s="1150"/>
      <c r="K10" s="202">
        <v>130.65617304000003</v>
      </c>
      <c r="L10" s="202">
        <v>152.80765218720001</v>
      </c>
      <c r="M10" s="204"/>
      <c r="N10" s="204"/>
      <c r="O10" s="204"/>
      <c r="P10" s="892" t="s">
        <v>623</v>
      </c>
      <c r="Q10" s="963">
        <v>23.976000000000003</v>
      </c>
      <c r="R10" s="204"/>
      <c r="S10" s="1153"/>
      <c r="T10" s="198"/>
    </row>
    <row r="11" spans="1:20" ht="15.75">
      <c r="A11" s="91" t="s">
        <v>625</v>
      </c>
      <c r="B11" s="247" t="s">
        <v>62</v>
      </c>
      <c r="C11" s="201" t="s">
        <v>40</v>
      </c>
      <c r="D11" s="201"/>
      <c r="E11" s="201"/>
      <c r="F11" s="201"/>
      <c r="G11" s="201"/>
      <c r="H11" s="201"/>
      <c r="I11" s="201"/>
      <c r="J11" s="1150"/>
      <c r="K11" s="202">
        <v>130.65617304000003</v>
      </c>
      <c r="L11" s="202">
        <v>152.80765218720001</v>
      </c>
      <c r="M11" s="204"/>
      <c r="N11" s="204"/>
      <c r="O11" s="204"/>
      <c r="P11" s="892"/>
      <c r="Q11" s="666"/>
      <c r="R11" s="204"/>
      <c r="S11" s="1153"/>
      <c r="T11" s="198"/>
    </row>
    <row r="12" spans="1:20" ht="16.5" thickBot="1">
      <c r="A12" s="55" t="s">
        <v>625</v>
      </c>
      <c r="B12" s="773" t="s">
        <v>62</v>
      </c>
      <c r="C12" s="56" t="s">
        <v>476</v>
      </c>
      <c r="D12" s="56"/>
      <c r="E12" s="56"/>
      <c r="F12" s="56"/>
      <c r="G12" s="56"/>
      <c r="H12" s="56"/>
      <c r="I12" s="56"/>
      <c r="J12" s="1151"/>
      <c r="K12" s="111">
        <v>133.81165440000001</v>
      </c>
      <c r="L12" s="111">
        <v>156.53112019200003</v>
      </c>
      <c r="M12" s="149"/>
      <c r="N12" s="149"/>
      <c r="O12" s="149"/>
      <c r="P12" s="920"/>
      <c r="Q12" s="169"/>
      <c r="R12" s="149"/>
      <c r="S12" s="1154"/>
      <c r="T12" s="198"/>
    </row>
    <row r="13" spans="1:20" ht="15.75">
      <c r="A13" s="770"/>
      <c r="B13" s="770"/>
      <c r="C13" s="771" t="s">
        <v>624</v>
      </c>
      <c r="D13" s="198"/>
      <c r="E13" s="198"/>
      <c r="F13" s="198"/>
      <c r="H13" s="198"/>
      <c r="I13" s="198"/>
      <c r="J13" s="198"/>
      <c r="K13" s="198"/>
      <c r="L13" s="198"/>
      <c r="M13" s="198"/>
      <c r="N13" s="198"/>
      <c r="O13" s="198"/>
      <c r="P13" s="198"/>
      <c r="Q13" s="198"/>
      <c r="R13" s="198"/>
      <c r="S13" s="198"/>
      <c r="T13" s="198"/>
    </row>
    <row r="14" spans="1:20">
      <c r="A14" s="198"/>
      <c r="C14" s="198"/>
      <c r="D14" s="198"/>
      <c r="E14" s="198"/>
      <c r="F14" s="198"/>
      <c r="H14" s="198"/>
      <c r="I14" s="198"/>
      <c r="J14" s="198"/>
      <c r="K14" s="198"/>
      <c r="L14" s="198"/>
      <c r="M14" s="198"/>
      <c r="N14" s="198"/>
      <c r="O14" s="198"/>
      <c r="P14" s="853" t="s">
        <v>660</v>
      </c>
      <c r="Q14" s="198"/>
      <c r="S14" s="198" t="s">
        <v>143</v>
      </c>
      <c r="T14" s="198"/>
    </row>
    <row r="15" spans="1:20" ht="15.75">
      <c r="A15" s="2" t="s">
        <v>15</v>
      </c>
      <c r="B15" s="94" t="s">
        <v>677</v>
      </c>
      <c r="C15" s="198"/>
      <c r="D15" s="198"/>
      <c r="E15" s="198"/>
      <c r="F15" s="198"/>
      <c r="H15" s="198"/>
      <c r="I15" s="198"/>
      <c r="J15" s="198"/>
      <c r="K15" s="198"/>
      <c r="L15" s="198"/>
      <c r="M15" s="198"/>
      <c r="N15" s="198"/>
      <c r="O15" s="198"/>
      <c r="P15" s="198"/>
      <c r="Q15" s="198"/>
      <c r="R15" s="198"/>
      <c r="S15" s="198"/>
      <c r="T15" s="198"/>
    </row>
    <row r="16" spans="1:20" ht="15.75">
      <c r="A16" s="533" t="s">
        <v>36</v>
      </c>
      <c r="B16" s="534" t="s">
        <v>678</v>
      </c>
      <c r="C16" s="534"/>
      <c r="D16" s="534"/>
      <c r="E16" s="534"/>
      <c r="F16" s="198"/>
      <c r="H16" s="198"/>
      <c r="I16" s="198"/>
      <c r="J16" s="198"/>
      <c r="K16" s="198"/>
      <c r="L16" s="198"/>
      <c r="M16" s="198"/>
      <c r="N16" s="198"/>
      <c r="O16" s="198"/>
      <c r="P16" s="198"/>
      <c r="Q16" s="198"/>
      <c r="R16" s="198"/>
      <c r="S16" s="198"/>
      <c r="T16" s="198"/>
    </row>
    <row r="17" spans="1:20" ht="15.75">
      <c r="A17" s="533" t="s">
        <v>31</v>
      </c>
      <c r="B17" s="534" t="s">
        <v>679</v>
      </c>
      <c r="C17" s="534"/>
      <c r="D17" s="534"/>
      <c r="E17" s="534"/>
      <c r="F17" s="198"/>
      <c r="H17" s="198"/>
      <c r="I17" s="198"/>
      <c r="J17" s="198"/>
      <c r="K17" s="198"/>
      <c r="L17" s="198"/>
      <c r="M17" s="198"/>
      <c r="N17" s="198"/>
      <c r="O17" s="198"/>
      <c r="P17" s="198"/>
      <c r="Q17" s="198"/>
      <c r="R17" s="198"/>
      <c r="S17" s="198"/>
      <c r="T17" s="198"/>
    </row>
    <row r="18" spans="1:20" ht="15.75">
      <c r="A18" s="533" t="s">
        <v>17</v>
      </c>
      <c r="B18" s="534" t="s">
        <v>680</v>
      </c>
      <c r="C18" s="534"/>
      <c r="D18" s="534"/>
      <c r="E18" s="534"/>
      <c r="F18" s="198"/>
      <c r="H18" s="198"/>
      <c r="I18" s="198"/>
      <c r="J18" s="198"/>
      <c r="K18" s="198"/>
      <c r="L18" s="198"/>
      <c r="M18" s="198"/>
      <c r="N18" s="198"/>
      <c r="O18" s="198"/>
      <c r="P18" s="198"/>
      <c r="Q18" s="198"/>
      <c r="R18" s="198"/>
      <c r="S18" s="198"/>
      <c r="T18" s="198"/>
    </row>
    <row r="19" spans="1:20" ht="15.75">
      <c r="A19" s="533" t="s">
        <v>18</v>
      </c>
      <c r="B19" s="534" t="s">
        <v>681</v>
      </c>
      <c r="C19" s="534"/>
      <c r="D19" s="534"/>
      <c r="E19" s="534"/>
      <c r="F19" s="198"/>
      <c r="H19" s="198"/>
      <c r="I19" s="198"/>
      <c r="J19" s="198"/>
      <c r="K19" s="198"/>
      <c r="L19" s="198"/>
      <c r="M19" s="198"/>
      <c r="N19" s="198"/>
      <c r="O19" s="198"/>
      <c r="P19" s="198"/>
      <c r="Q19" s="198"/>
      <c r="R19" s="198"/>
      <c r="S19" s="198"/>
      <c r="T19" s="198"/>
    </row>
    <row r="20" spans="1:20" ht="15.75">
      <c r="A20" s="533" t="s">
        <v>34</v>
      </c>
      <c r="B20" s="534" t="s">
        <v>682</v>
      </c>
      <c r="C20" s="534"/>
      <c r="D20" s="534"/>
      <c r="E20" s="534"/>
      <c r="F20" s="198"/>
      <c r="H20" s="198"/>
      <c r="I20" s="198"/>
      <c r="J20" s="198"/>
      <c r="K20" s="198"/>
      <c r="L20" s="198"/>
      <c r="M20" s="198"/>
      <c r="N20" s="198"/>
      <c r="O20" s="198"/>
      <c r="P20" s="198"/>
      <c r="Q20" s="198"/>
      <c r="R20" s="198"/>
      <c r="S20" s="198"/>
      <c r="T20" s="198"/>
    </row>
    <row r="21" spans="1:20" ht="15.75">
      <c r="A21" s="533" t="s">
        <v>474</v>
      </c>
      <c r="B21" s="534" t="s">
        <v>683</v>
      </c>
      <c r="C21" s="534"/>
      <c r="D21" s="534"/>
      <c r="E21" s="534"/>
      <c r="F21" s="198"/>
      <c r="H21" s="198"/>
      <c r="I21" s="198"/>
      <c r="J21" s="198"/>
      <c r="K21" s="198"/>
      <c r="L21" s="198"/>
      <c r="M21" s="198"/>
      <c r="N21" s="198"/>
      <c r="O21" s="198"/>
      <c r="P21" s="198"/>
      <c r="Q21" s="198"/>
      <c r="R21" s="198"/>
      <c r="S21" s="198"/>
      <c r="T21" s="198"/>
    </row>
    <row r="22" spans="1:20" ht="15.75">
      <c r="A22" s="2" t="s">
        <v>35</v>
      </c>
      <c r="B22" s="94" t="s">
        <v>684</v>
      </c>
      <c r="C22" s="94"/>
      <c r="D22" s="94"/>
      <c r="E22" s="94"/>
      <c r="F22" s="198"/>
      <c r="H22" s="198"/>
      <c r="I22" s="198"/>
      <c r="J22" s="198"/>
      <c r="K22" s="198"/>
      <c r="L22" s="198"/>
      <c r="M22" s="198"/>
      <c r="N22" s="198"/>
      <c r="O22" s="198"/>
      <c r="P22" s="198"/>
      <c r="Q22" s="198"/>
      <c r="R22" s="198"/>
      <c r="S22" s="198"/>
      <c r="T22" s="198"/>
    </row>
    <row r="23" spans="1:20" ht="15.75">
      <c r="A23" s="2">
        <v>400</v>
      </c>
      <c r="B23" s="94" t="s">
        <v>685</v>
      </c>
      <c r="C23" s="94"/>
      <c r="D23" s="94"/>
      <c r="E23" s="94"/>
      <c r="F23" s="198"/>
      <c r="H23" s="198"/>
      <c r="I23" s="198"/>
      <c r="J23" s="198"/>
      <c r="K23" s="198"/>
      <c r="L23" s="198"/>
      <c r="M23" s="198"/>
      <c r="N23" s="198"/>
      <c r="O23" s="198"/>
      <c r="P23" s="198"/>
      <c r="Q23" s="198"/>
      <c r="R23" s="198"/>
      <c r="S23" s="198"/>
      <c r="T23" s="198"/>
    </row>
    <row r="24" spans="1:20" ht="15.75">
      <c r="A24" s="2">
        <v>500</v>
      </c>
      <c r="B24" s="94" t="s">
        <v>686</v>
      </c>
      <c r="C24" s="94"/>
      <c r="D24" s="94"/>
      <c r="E24" s="94"/>
      <c r="F24" s="198"/>
      <c r="H24" s="198"/>
      <c r="I24" s="198"/>
      <c r="J24" s="198"/>
      <c r="K24" s="198"/>
      <c r="L24" s="198"/>
      <c r="M24" s="198"/>
      <c r="N24" s="198"/>
      <c r="O24" s="198"/>
      <c r="P24" s="198"/>
      <c r="Q24" s="198"/>
      <c r="R24" s="198"/>
      <c r="S24" s="198"/>
      <c r="T24" s="198"/>
    </row>
    <row r="25" spans="1:20" ht="15.75">
      <c r="A25" s="2">
        <v>305</v>
      </c>
      <c r="B25" s="94" t="s">
        <v>687</v>
      </c>
      <c r="C25" s="94"/>
      <c r="D25" s="94"/>
      <c r="E25" s="94"/>
      <c r="F25" s="198"/>
      <c r="H25" s="198"/>
      <c r="I25" s="153"/>
      <c r="J25" s="198"/>
      <c r="K25" s="198"/>
      <c r="L25" s="198"/>
      <c r="M25" s="198"/>
      <c r="N25" s="198"/>
      <c r="O25" s="198"/>
      <c r="P25" s="198"/>
      <c r="Q25" s="45"/>
      <c r="R25" s="198"/>
      <c r="S25" s="198"/>
      <c r="T25" s="198"/>
    </row>
    <row r="26" spans="1:20">
      <c r="A26" s="198"/>
      <c r="C26" s="198"/>
      <c r="D26" s="198"/>
      <c r="E26" s="198"/>
      <c r="F26" s="198"/>
      <c r="H26" s="198"/>
      <c r="I26" s="198"/>
      <c r="J26" s="198"/>
      <c r="K26" s="198"/>
      <c r="L26" s="198"/>
      <c r="M26" s="198"/>
      <c r="N26" s="198"/>
      <c r="O26" s="198"/>
      <c r="P26" s="198"/>
      <c r="Q26" s="198"/>
      <c r="R26" s="198"/>
      <c r="S26" s="198"/>
      <c r="T26" s="198"/>
    </row>
    <row r="27" spans="1:20">
      <c r="A27" s="198"/>
      <c r="C27" s="198"/>
      <c r="D27" s="198"/>
      <c r="E27" s="198"/>
      <c r="F27" s="198"/>
      <c r="H27" s="198"/>
      <c r="I27" s="198"/>
      <c r="J27" s="198"/>
      <c r="K27" s="198"/>
      <c r="L27" s="198"/>
      <c r="M27" s="198"/>
      <c r="N27" s="198"/>
      <c r="O27" s="198"/>
      <c r="P27" s="198"/>
      <c r="Q27" s="198"/>
      <c r="R27" s="198"/>
      <c r="S27" s="198"/>
      <c r="T27" s="198"/>
    </row>
    <row r="28" spans="1:20" ht="15.75">
      <c r="A28" s="198"/>
      <c r="C28" s="198"/>
      <c r="D28" s="94"/>
      <c r="E28" s="94"/>
      <c r="F28" s="94"/>
      <c r="G28" s="94"/>
      <c r="H28" s="94"/>
      <c r="I28" s="198"/>
      <c r="J28" s="198"/>
      <c r="K28" s="198"/>
      <c r="L28" s="198"/>
      <c r="M28" s="198"/>
      <c r="N28" s="198"/>
      <c r="O28" s="198"/>
      <c r="P28" s="198"/>
      <c r="Q28" s="198"/>
      <c r="R28" s="198"/>
      <c r="S28" s="198"/>
      <c r="T28" s="198"/>
    </row>
    <row r="29" spans="1:20" ht="15.75">
      <c r="A29" s="198"/>
      <c r="C29" s="198"/>
      <c r="D29" s="94"/>
      <c r="E29" s="94"/>
      <c r="F29" s="94"/>
      <c r="G29" s="94"/>
      <c r="H29" s="94"/>
      <c r="I29" s="198"/>
      <c r="J29" s="198"/>
      <c r="K29" s="198"/>
      <c r="L29" s="198"/>
      <c r="M29" s="198"/>
      <c r="N29" s="198"/>
      <c r="O29" s="198"/>
      <c r="P29" s="198"/>
      <c r="Q29" s="198"/>
      <c r="R29" s="198"/>
      <c r="S29" s="198"/>
      <c r="T29" s="198"/>
    </row>
    <row r="30" spans="1:20" ht="15.75">
      <c r="D30" s="94"/>
      <c r="E30" s="94"/>
      <c r="F30" s="94"/>
      <c r="G30" s="94"/>
      <c r="H30" s="94"/>
      <c r="I30" s="198"/>
      <c r="J30" s="198"/>
      <c r="K30" s="198"/>
      <c r="L30" s="198"/>
      <c r="M30" s="198"/>
      <c r="N30" s="198"/>
      <c r="O30" s="198"/>
      <c r="P30" s="198"/>
      <c r="Q30" s="198"/>
      <c r="R30" s="198"/>
      <c r="S30" s="198"/>
      <c r="T30" s="198"/>
    </row>
    <row r="31" spans="1:20" ht="15.75">
      <c r="A31" s="2"/>
      <c r="B31" s="94"/>
      <c r="D31" s="94"/>
      <c r="E31" s="94"/>
      <c r="F31" s="94"/>
      <c r="G31" s="94"/>
      <c r="H31" s="94"/>
      <c r="I31" s="198"/>
      <c r="J31" s="198"/>
      <c r="K31" s="198"/>
      <c r="L31" s="198"/>
      <c r="M31" s="198"/>
      <c r="N31" s="198"/>
      <c r="O31" s="198"/>
      <c r="P31" s="198"/>
      <c r="Q31" s="198"/>
      <c r="R31" s="198"/>
      <c r="S31" s="198"/>
      <c r="T31" s="198"/>
    </row>
    <row r="32" spans="1:20" ht="15.75">
      <c r="A32" s="2"/>
      <c r="B32" s="94"/>
      <c r="D32" s="94"/>
      <c r="E32" s="94"/>
      <c r="F32" s="94"/>
      <c r="G32" s="94"/>
      <c r="H32" s="94"/>
      <c r="I32" s="198"/>
      <c r="J32" s="198"/>
      <c r="K32" s="198"/>
      <c r="L32" s="198"/>
      <c r="M32" s="198"/>
      <c r="N32" s="198"/>
      <c r="O32" s="198"/>
      <c r="P32" s="198"/>
      <c r="Q32" s="198"/>
      <c r="R32" s="198"/>
      <c r="S32" s="198"/>
      <c r="T32" s="198"/>
    </row>
    <row r="33" spans="1:20" ht="15.75">
      <c r="A33" s="2"/>
      <c r="B33" s="94"/>
      <c r="D33" s="94"/>
      <c r="E33" s="94"/>
      <c r="F33" s="94"/>
      <c r="G33" s="94"/>
      <c r="H33" s="94"/>
      <c r="I33" s="198"/>
      <c r="J33" s="198"/>
      <c r="K33" s="198"/>
      <c r="L33" s="198"/>
      <c r="M33" s="198"/>
      <c r="N33" s="198"/>
      <c r="O33" s="198"/>
      <c r="P33" s="198"/>
      <c r="Q33" s="198"/>
      <c r="R33" s="198"/>
      <c r="S33" s="198"/>
      <c r="T33" s="198"/>
    </row>
    <row r="34" spans="1:20" ht="15.75">
      <c r="A34" s="2"/>
      <c r="B34" s="94"/>
      <c r="D34" s="94"/>
      <c r="E34" s="94"/>
      <c r="F34" s="94"/>
      <c r="G34" s="94"/>
      <c r="H34" s="94"/>
      <c r="I34" s="198"/>
      <c r="J34" s="198"/>
      <c r="K34" s="198"/>
      <c r="L34" s="198"/>
      <c r="M34" s="198"/>
      <c r="N34" s="198"/>
      <c r="O34" s="198"/>
      <c r="P34" s="198"/>
      <c r="Q34" s="198"/>
      <c r="R34" s="198"/>
      <c r="S34" s="198"/>
      <c r="T34" s="198"/>
    </row>
    <row r="35" spans="1:20" ht="15.75">
      <c r="A35" s="2"/>
      <c r="B35" s="94"/>
      <c r="D35" s="94"/>
      <c r="E35" s="94"/>
      <c r="F35" s="94"/>
      <c r="G35" s="94"/>
      <c r="H35" s="94"/>
      <c r="I35" s="198"/>
      <c r="J35" s="198"/>
      <c r="K35" s="198"/>
      <c r="L35" s="198"/>
      <c r="M35" s="198"/>
      <c r="N35" s="198"/>
      <c r="O35" s="198"/>
      <c r="P35" s="198"/>
      <c r="Q35" s="198"/>
      <c r="R35" s="198"/>
      <c r="S35" s="198"/>
      <c r="T35" s="198"/>
    </row>
    <row r="36" spans="1:20" ht="15.75">
      <c r="A36" s="2"/>
      <c r="B36" s="94"/>
      <c r="D36" s="94"/>
      <c r="E36" s="94"/>
      <c r="F36" s="94"/>
      <c r="G36" s="94"/>
      <c r="H36" s="94"/>
      <c r="I36" s="198"/>
      <c r="J36" s="198"/>
      <c r="K36" s="198"/>
      <c r="L36" s="198"/>
      <c r="M36" s="198"/>
      <c r="N36" s="198"/>
      <c r="O36" s="198"/>
      <c r="P36" s="198"/>
      <c r="Q36" s="198"/>
      <c r="R36" s="198"/>
      <c r="S36" s="198"/>
      <c r="T36" s="198"/>
    </row>
    <row r="37" spans="1:20">
      <c r="A37" s="123"/>
      <c r="B37" s="123"/>
      <c r="C37" s="123"/>
      <c r="D37" s="123"/>
      <c r="E37" s="123"/>
      <c r="F37" s="123"/>
      <c r="G37" s="123"/>
      <c r="H37" s="123"/>
      <c r="I37" s="123"/>
      <c r="J37" s="123"/>
      <c r="K37" s="123"/>
      <c r="L37" s="123"/>
      <c r="M37" s="123"/>
      <c r="N37" s="123"/>
      <c r="O37" s="123"/>
      <c r="P37" s="123"/>
      <c r="Q37" s="123"/>
      <c r="R37" s="123"/>
      <c r="S37" s="123"/>
      <c r="T37" s="123">
        <v>21</v>
      </c>
    </row>
  </sheetData>
  <mergeCells count="3">
    <mergeCell ref="A4:I4"/>
    <mergeCell ref="J5:J12"/>
    <mergeCell ref="S5:S12"/>
  </mergeCells>
  <phoneticPr fontId="38" type="noConversion"/>
  <pageMargins left="0.7" right="0.7" top="0.75" bottom="0.75" header="0.3" footer="0.3"/>
  <pageSetup paperSize="9" scale="65" orientation="landscape" r:id="rId1"/>
  <drawing r:id="rId2"/>
</worksheet>
</file>

<file path=xl/worksheets/sheet23.xml><?xml version="1.0" encoding="utf-8"?>
<worksheet xmlns="http://schemas.openxmlformats.org/spreadsheetml/2006/main" xmlns:r="http://schemas.openxmlformats.org/officeDocument/2006/relationships">
  <dimension ref="A1:R41"/>
  <sheetViews>
    <sheetView view="pageBreakPreview" zoomScale="75" zoomScaleNormal="50" zoomScaleSheetLayoutView="75" workbookViewId="0">
      <selection activeCell="C21" sqref="C21"/>
    </sheetView>
  </sheetViews>
  <sheetFormatPr defaultColWidth="11.42578125" defaultRowHeight="15"/>
  <sheetData>
    <row r="1" spans="1:18" s="198" customFormat="1"/>
    <row r="2" spans="1:18" s="198" customFormat="1" ht="15.75" thickBot="1"/>
    <row r="3" spans="1:18" ht="125.45" customHeight="1" thickBot="1">
      <c r="A3" s="1126" t="s">
        <v>626</v>
      </c>
      <c r="B3" s="1126"/>
      <c r="C3" s="1126"/>
      <c r="D3" s="1126"/>
      <c r="E3" s="1126"/>
      <c r="F3" s="629"/>
      <c r="G3" s="774" t="s">
        <v>627</v>
      </c>
      <c r="H3" s="636" t="s">
        <v>553</v>
      </c>
      <c r="I3" s="636" t="s">
        <v>630</v>
      </c>
      <c r="J3" s="636"/>
      <c r="K3" s="636" t="s">
        <v>3</v>
      </c>
      <c r="L3" s="636" t="s">
        <v>4</v>
      </c>
      <c r="M3" s="636" t="s">
        <v>5</v>
      </c>
      <c r="N3" s="636" t="s">
        <v>6</v>
      </c>
      <c r="O3" s="636" t="s">
        <v>7</v>
      </c>
      <c r="P3" s="636" t="s">
        <v>9</v>
      </c>
      <c r="Q3" s="637" t="s">
        <v>13</v>
      </c>
      <c r="R3" s="806"/>
    </row>
    <row r="4" spans="1:18" ht="16.5" thickBot="1">
      <c r="A4" s="1160" t="s">
        <v>533</v>
      </c>
      <c r="B4" s="1161"/>
      <c r="C4" s="1161"/>
      <c r="D4" s="1161"/>
      <c r="E4" s="1161"/>
      <c r="F4" s="1161"/>
      <c r="G4" s="775"/>
      <c r="H4" s="775"/>
      <c r="I4" s="775"/>
      <c r="J4" s="775"/>
      <c r="K4" s="775"/>
      <c r="L4" s="775"/>
      <c r="M4" s="775"/>
      <c r="N4" s="775"/>
      <c r="O4" s="775"/>
      <c r="P4" s="776" t="s">
        <v>14</v>
      </c>
      <c r="Q4" s="777" t="s">
        <v>14</v>
      </c>
      <c r="R4" s="198"/>
    </row>
    <row r="5" spans="1:18" ht="30" customHeight="1">
      <c r="A5" s="783" t="s">
        <v>628</v>
      </c>
      <c r="B5" s="778" t="s">
        <v>21</v>
      </c>
      <c r="C5" s="778"/>
      <c r="D5" s="778"/>
      <c r="E5" s="778"/>
      <c r="F5" s="778"/>
      <c r="G5" s="772">
        <v>339.56010000000003</v>
      </c>
      <c r="H5" s="772">
        <v>339.56010000000003</v>
      </c>
      <c r="I5" s="945" t="s">
        <v>347</v>
      </c>
      <c r="J5" s="945" t="s">
        <v>347</v>
      </c>
      <c r="K5" s="772">
        <v>400.68091800000008</v>
      </c>
      <c r="L5" s="772">
        <v>400.68091800000008</v>
      </c>
      <c r="M5" s="769">
        <v>611.20818000000008</v>
      </c>
      <c r="N5" s="836"/>
      <c r="O5" s="836"/>
      <c r="P5" s="949">
        <v>6.1715999999999998</v>
      </c>
      <c r="Q5" s="1157" t="s">
        <v>347</v>
      </c>
      <c r="R5" s="198"/>
    </row>
    <row r="6" spans="1:18" ht="15.75">
      <c r="A6" s="784" t="s">
        <v>628</v>
      </c>
      <c r="B6" s="158" t="s">
        <v>629</v>
      </c>
      <c r="C6" s="158"/>
      <c r="D6" s="158"/>
      <c r="E6" s="158"/>
      <c r="F6" s="158"/>
      <c r="G6" s="202">
        <v>400.68091800000008</v>
      </c>
      <c r="H6" s="202">
        <v>400.68091800000008</v>
      </c>
      <c r="I6" s="930"/>
      <c r="J6" s="930"/>
      <c r="K6" s="666">
        <v>400.68091800000008</v>
      </c>
      <c r="L6" s="666">
        <v>400.68091800000008</v>
      </c>
      <c r="M6" s="204"/>
      <c r="N6" s="204"/>
      <c r="O6" s="204"/>
      <c r="P6" s="950"/>
      <c r="Q6" s="1158"/>
      <c r="R6" s="198"/>
    </row>
    <row r="7" spans="1:18" ht="16.5" thickBot="1">
      <c r="A7" s="785" t="s">
        <v>628</v>
      </c>
      <c r="B7" s="56" t="s">
        <v>402</v>
      </c>
      <c r="C7" s="56"/>
      <c r="D7" s="56"/>
      <c r="E7" s="56"/>
      <c r="F7" s="56"/>
      <c r="G7" s="111">
        <v>611.20818000000008</v>
      </c>
      <c r="H7" s="111">
        <v>611.20818000000008</v>
      </c>
      <c r="I7" s="931"/>
      <c r="J7" s="931"/>
      <c r="K7" s="169">
        <v>641.76858900000002</v>
      </c>
      <c r="L7" s="169">
        <v>641.76858900000002</v>
      </c>
      <c r="M7" s="149"/>
      <c r="N7" s="149"/>
      <c r="O7" s="149"/>
      <c r="P7" s="951"/>
      <c r="Q7" s="1159"/>
      <c r="R7" s="198"/>
    </row>
    <row r="8" spans="1:18" ht="15.75">
      <c r="A8" s="779"/>
      <c r="B8" s="94"/>
      <c r="C8" s="94"/>
      <c r="D8" s="94"/>
      <c r="E8" s="94"/>
      <c r="F8" s="94"/>
      <c r="I8" s="781"/>
      <c r="J8" s="781"/>
      <c r="M8" s="780"/>
      <c r="N8" s="780"/>
      <c r="O8" s="780"/>
      <c r="P8" s="782"/>
      <c r="Q8" s="781"/>
      <c r="R8" s="198"/>
    </row>
    <row r="9" spans="1:18" ht="15.75">
      <c r="A9" s="2" t="s">
        <v>15</v>
      </c>
      <c r="B9" s="94" t="s">
        <v>677</v>
      </c>
      <c r="C9" s="198"/>
      <c r="D9" s="198"/>
      <c r="E9" s="198"/>
      <c r="F9" s="94"/>
      <c r="I9" s="781"/>
      <c r="J9" s="989"/>
      <c r="M9" s="780"/>
      <c r="N9" s="780"/>
      <c r="O9" s="780"/>
      <c r="P9" s="782"/>
      <c r="Q9" s="781"/>
      <c r="R9" s="198"/>
    </row>
    <row r="10" spans="1:18" ht="15.75">
      <c r="A10" s="533" t="s">
        <v>36</v>
      </c>
      <c r="B10" s="534" t="s">
        <v>678</v>
      </c>
      <c r="C10" s="534"/>
      <c r="D10" s="534"/>
      <c r="E10" s="534"/>
      <c r="F10" s="94"/>
      <c r="G10" s="780"/>
      <c r="H10" s="780"/>
      <c r="I10" s="781"/>
      <c r="J10" s="781"/>
      <c r="K10" s="780"/>
      <c r="L10" s="780"/>
      <c r="M10" s="780"/>
      <c r="N10" s="780"/>
      <c r="O10" s="780"/>
      <c r="P10" s="782"/>
      <c r="Q10" s="781"/>
      <c r="R10" s="198"/>
    </row>
    <row r="11" spans="1:18" ht="15.75">
      <c r="A11" s="533" t="s">
        <v>31</v>
      </c>
      <c r="B11" s="534" t="s">
        <v>679</v>
      </c>
      <c r="C11" s="534"/>
      <c r="D11" s="534"/>
      <c r="E11" s="534"/>
      <c r="F11" s="94"/>
      <c r="G11" s="780"/>
      <c r="H11" s="780"/>
      <c r="I11" s="781"/>
      <c r="J11" s="781"/>
      <c r="K11" s="780"/>
      <c r="L11" s="780"/>
      <c r="M11" s="780"/>
      <c r="N11" s="780"/>
      <c r="O11" s="780"/>
      <c r="P11" s="782"/>
      <c r="Q11" s="781"/>
      <c r="R11" s="198"/>
    </row>
    <row r="12" spans="1:18" ht="15.75">
      <c r="A12" s="533" t="s">
        <v>17</v>
      </c>
      <c r="B12" s="534" t="s">
        <v>680</v>
      </c>
      <c r="C12" s="534"/>
      <c r="D12" s="534"/>
      <c r="E12" s="534"/>
      <c r="F12" s="94"/>
      <c r="G12" s="780"/>
      <c r="H12" s="780"/>
      <c r="I12" s="780"/>
      <c r="J12" s="780"/>
      <c r="K12" s="780"/>
      <c r="L12" s="780"/>
      <c r="M12" s="780"/>
      <c r="N12" s="780"/>
      <c r="O12" s="780"/>
      <c r="P12" s="780"/>
      <c r="Q12" s="780"/>
      <c r="R12" s="198"/>
    </row>
    <row r="13" spans="1:18" ht="15.75">
      <c r="A13" s="533" t="s">
        <v>18</v>
      </c>
      <c r="B13" s="534" t="s">
        <v>681</v>
      </c>
      <c r="C13" s="534"/>
      <c r="D13" s="534"/>
      <c r="E13" s="534"/>
      <c r="F13" s="94"/>
      <c r="G13" s="780"/>
      <c r="H13" s="780"/>
      <c r="I13" s="780"/>
      <c r="J13" s="780"/>
      <c r="K13" s="780"/>
      <c r="L13" s="780"/>
      <c r="M13" s="780"/>
      <c r="N13" s="780"/>
      <c r="O13" s="780"/>
      <c r="P13" s="780"/>
      <c r="Q13" s="780"/>
      <c r="R13" s="198"/>
    </row>
    <row r="14" spans="1:18" ht="15.75">
      <c r="A14" s="533" t="s">
        <v>34</v>
      </c>
      <c r="B14" s="534" t="s">
        <v>682</v>
      </c>
      <c r="C14" s="534"/>
      <c r="D14" s="534"/>
      <c r="E14" s="534"/>
      <c r="F14" s="94"/>
      <c r="G14" s="780"/>
      <c r="H14" s="780"/>
      <c r="I14" s="780"/>
      <c r="J14" s="780"/>
      <c r="K14" s="780"/>
      <c r="L14" s="780"/>
      <c r="M14" s="780"/>
      <c r="N14" s="780"/>
      <c r="O14" s="780"/>
      <c r="P14" s="780"/>
      <c r="Q14" s="780"/>
      <c r="R14" s="198"/>
    </row>
    <row r="15" spans="1:18" ht="15.75">
      <c r="A15" s="533" t="s">
        <v>474</v>
      </c>
      <c r="B15" s="534" t="s">
        <v>683</v>
      </c>
      <c r="C15" s="534"/>
      <c r="D15" s="534"/>
      <c r="E15" s="534"/>
      <c r="F15" s="94"/>
      <c r="G15" s="780"/>
      <c r="H15" s="780"/>
      <c r="I15" s="780"/>
      <c r="J15" s="780"/>
      <c r="K15" s="780"/>
      <c r="L15" s="780"/>
      <c r="M15" s="780"/>
      <c r="N15" s="780"/>
      <c r="O15" s="780"/>
      <c r="P15" s="780"/>
      <c r="Q15" s="780"/>
      <c r="R15" s="198"/>
    </row>
    <row r="16" spans="1:18" s="198" customFormat="1" ht="15.75">
      <c r="A16" s="2" t="s">
        <v>35</v>
      </c>
      <c r="B16" s="94" t="s">
        <v>684</v>
      </c>
      <c r="C16" s="94"/>
      <c r="D16" s="94"/>
      <c r="E16" s="94"/>
      <c r="F16" s="94"/>
      <c r="G16" s="780"/>
      <c r="H16" s="780"/>
      <c r="I16" s="780"/>
      <c r="J16" s="780"/>
      <c r="K16" s="780"/>
      <c r="L16" s="780"/>
      <c r="M16" s="780"/>
      <c r="N16" s="780"/>
      <c r="O16" s="780"/>
      <c r="P16" s="780"/>
      <c r="Q16" s="780"/>
    </row>
    <row r="17" spans="1:18" s="198" customFormat="1" ht="15.75">
      <c r="A17" s="2">
        <v>400</v>
      </c>
      <c r="B17" s="94" t="s">
        <v>685</v>
      </c>
      <c r="C17" s="94"/>
      <c r="D17" s="94"/>
      <c r="E17" s="94"/>
      <c r="F17" s="94"/>
      <c r="G17" s="780"/>
      <c r="H17" s="780"/>
      <c r="I17" s="780"/>
      <c r="J17" s="780"/>
      <c r="K17" s="780"/>
      <c r="L17" s="780"/>
      <c r="M17" s="780"/>
      <c r="N17" s="780"/>
      <c r="O17" s="780"/>
      <c r="P17" s="780"/>
      <c r="Q17" s="780"/>
    </row>
    <row r="18" spans="1:18" s="198" customFormat="1" ht="15.75">
      <c r="A18" s="2">
        <v>500</v>
      </c>
      <c r="B18" s="94" t="s">
        <v>686</v>
      </c>
      <c r="C18" s="94"/>
      <c r="D18" s="94"/>
      <c r="E18" s="94"/>
      <c r="F18" s="94"/>
      <c r="G18" s="780"/>
      <c r="H18" s="780"/>
      <c r="I18" s="780"/>
      <c r="J18" s="780"/>
      <c r="K18" s="780"/>
      <c r="L18" s="780"/>
      <c r="M18" s="780"/>
      <c r="N18" s="780"/>
      <c r="O18" s="780"/>
      <c r="P18" s="780"/>
      <c r="Q18" s="780"/>
    </row>
    <row r="19" spans="1:18" s="198" customFormat="1" ht="15.75">
      <c r="A19" s="2">
        <v>305</v>
      </c>
      <c r="B19" s="94" t="s">
        <v>687</v>
      </c>
      <c r="C19" s="94"/>
      <c r="D19" s="94"/>
      <c r="E19" s="94"/>
      <c r="F19" s="94"/>
      <c r="G19" s="780"/>
      <c r="H19" s="780"/>
      <c r="I19" s="780"/>
      <c r="J19" s="780"/>
      <c r="K19" s="780"/>
      <c r="L19" s="780"/>
      <c r="M19" s="780"/>
      <c r="N19" s="780"/>
      <c r="O19" s="780"/>
      <c r="P19" s="780"/>
      <c r="Q19" s="780"/>
    </row>
    <row r="20" spans="1:18" s="198" customFormat="1" ht="15.75">
      <c r="A20" s="779"/>
      <c r="B20" s="94"/>
      <c r="C20" s="94"/>
      <c r="D20" s="94"/>
      <c r="E20" s="94"/>
      <c r="F20" s="94"/>
      <c r="G20" s="780"/>
      <c r="H20" s="780"/>
      <c r="I20" s="780"/>
      <c r="J20" s="780"/>
      <c r="K20" s="780"/>
      <c r="L20" s="780"/>
      <c r="M20" s="780"/>
      <c r="N20" s="780"/>
      <c r="O20" s="780"/>
      <c r="P20" s="780"/>
      <c r="Q20" s="780"/>
    </row>
    <row r="21" spans="1:18" ht="15.75">
      <c r="A21" s="779"/>
      <c r="B21" s="94"/>
      <c r="C21" s="94"/>
      <c r="D21" s="94"/>
      <c r="E21" s="94"/>
      <c r="F21" s="94"/>
      <c r="G21" s="780"/>
      <c r="H21" s="780"/>
      <c r="I21" s="780"/>
      <c r="J21" s="780"/>
      <c r="K21" s="780"/>
      <c r="L21" s="780"/>
      <c r="M21" s="780"/>
      <c r="N21" s="780"/>
      <c r="O21" s="780"/>
      <c r="P21" s="780"/>
      <c r="Q21" s="780"/>
      <c r="R21" s="198"/>
    </row>
    <row r="22" spans="1:18" ht="15.75">
      <c r="A22" s="779"/>
      <c r="B22" s="94"/>
      <c r="C22" s="94"/>
      <c r="D22" s="94"/>
      <c r="E22" s="94"/>
      <c r="F22" s="94"/>
      <c r="G22" s="780"/>
      <c r="H22" s="780"/>
      <c r="I22" s="780"/>
      <c r="J22" s="780"/>
      <c r="K22" s="780"/>
      <c r="L22" s="780"/>
      <c r="M22" s="780"/>
      <c r="N22" s="780"/>
      <c r="O22" s="780"/>
      <c r="P22" s="780"/>
      <c r="Q22" s="780"/>
      <c r="R22" s="198"/>
    </row>
    <row r="23" spans="1:18" ht="15.75">
      <c r="A23" s="779"/>
      <c r="B23" s="94"/>
      <c r="C23" s="94"/>
      <c r="D23" s="94"/>
      <c r="E23" s="94"/>
      <c r="F23" s="94"/>
      <c r="G23" s="780"/>
      <c r="H23" s="780"/>
      <c r="I23" s="780"/>
      <c r="J23" s="780"/>
      <c r="K23" s="780"/>
      <c r="L23" s="780"/>
      <c r="M23" s="780"/>
      <c r="N23" s="780"/>
      <c r="O23" s="780"/>
      <c r="P23" s="780"/>
      <c r="Q23" s="780"/>
      <c r="R23" s="198"/>
    </row>
    <row r="24" spans="1:18" ht="15.75">
      <c r="A24" s="779"/>
      <c r="B24" s="94"/>
      <c r="C24" s="94"/>
      <c r="D24" s="94"/>
      <c r="E24" s="94"/>
      <c r="F24" s="94"/>
      <c r="G24" s="780"/>
      <c r="H24" s="780"/>
      <c r="I24" s="780"/>
      <c r="J24" s="780"/>
      <c r="K24" s="780"/>
      <c r="L24" s="780"/>
      <c r="M24" s="780"/>
      <c r="N24" s="780"/>
      <c r="O24" s="780"/>
      <c r="P24" s="780"/>
      <c r="Q24" s="780"/>
      <c r="R24" s="198"/>
    </row>
    <row r="25" spans="1:18" ht="15.75">
      <c r="A25" s="779"/>
      <c r="B25" s="94"/>
      <c r="C25" s="94"/>
      <c r="D25" s="94"/>
      <c r="E25" s="94"/>
      <c r="F25" s="94"/>
      <c r="G25" s="780"/>
      <c r="H25" s="780"/>
      <c r="I25" s="780"/>
      <c r="J25" s="780"/>
      <c r="K25" s="780"/>
      <c r="L25" s="780"/>
      <c r="M25" s="780"/>
      <c r="N25" s="780"/>
      <c r="O25" s="780"/>
      <c r="P25" s="780"/>
      <c r="Q25" s="780"/>
      <c r="R25" s="198"/>
    </row>
    <row r="26" spans="1:18" ht="15.75">
      <c r="A26" s="779"/>
      <c r="B26" s="94"/>
      <c r="C26" s="94"/>
      <c r="D26" s="94"/>
      <c r="E26" s="94"/>
      <c r="F26" s="94"/>
      <c r="G26" s="780"/>
      <c r="H26" s="780"/>
      <c r="I26" s="780"/>
      <c r="J26" s="780"/>
      <c r="K26" s="780"/>
      <c r="L26" s="780"/>
      <c r="M26" s="780"/>
      <c r="N26" s="780"/>
      <c r="O26" s="780"/>
      <c r="P26" s="780"/>
      <c r="Q26" s="780"/>
      <c r="R26" s="198"/>
    </row>
    <row r="27" spans="1:18" ht="15.75">
      <c r="A27" s="779"/>
      <c r="B27" s="94"/>
      <c r="C27" s="94"/>
      <c r="D27" s="94"/>
      <c r="E27" s="94"/>
      <c r="F27" s="94"/>
      <c r="G27" s="780"/>
      <c r="H27" s="780"/>
      <c r="I27" s="780"/>
      <c r="J27" s="780"/>
      <c r="K27" s="780"/>
      <c r="L27" s="780"/>
      <c r="M27" s="780"/>
      <c r="N27" s="780"/>
      <c r="O27" s="780"/>
      <c r="P27" s="780"/>
      <c r="Q27" s="780"/>
      <c r="R27" s="198"/>
    </row>
    <row r="28" spans="1:18">
      <c r="A28" s="198"/>
      <c r="B28" s="198"/>
      <c r="C28" s="198"/>
      <c r="D28" s="198"/>
      <c r="E28" s="198"/>
      <c r="F28" s="198"/>
      <c r="G28" s="198"/>
      <c r="H28" s="198"/>
      <c r="I28" s="198"/>
      <c r="J28" s="198"/>
      <c r="K28" s="198"/>
      <c r="L28" s="198"/>
      <c r="M28" s="198"/>
      <c r="N28" s="198"/>
      <c r="O28" s="198"/>
      <c r="P28" s="198"/>
      <c r="Q28" s="198"/>
      <c r="R28" s="198"/>
    </row>
    <row r="29" spans="1:18">
      <c r="A29" s="198"/>
      <c r="B29" s="198"/>
      <c r="C29" s="198"/>
      <c r="D29" s="198"/>
      <c r="E29" s="198"/>
      <c r="F29" s="198"/>
      <c r="G29" s="198"/>
      <c r="H29" s="198"/>
      <c r="I29" s="198"/>
      <c r="J29" s="198"/>
      <c r="K29" s="198"/>
      <c r="L29" s="198"/>
      <c r="M29" s="198"/>
      <c r="N29" s="198"/>
      <c r="O29" s="198"/>
      <c r="P29" s="198"/>
      <c r="Q29" s="198"/>
      <c r="R29" s="198"/>
    </row>
    <row r="30" spans="1:18">
      <c r="A30" s="198"/>
      <c r="B30" s="198"/>
      <c r="C30" s="198"/>
      <c r="D30" s="198"/>
      <c r="E30" s="198"/>
      <c r="F30" s="198"/>
      <c r="G30" s="198"/>
      <c r="H30" s="198"/>
      <c r="I30" s="198"/>
      <c r="J30" s="198"/>
      <c r="K30" s="198"/>
      <c r="L30" s="198"/>
      <c r="M30" s="198"/>
      <c r="N30" s="198"/>
      <c r="O30" s="198"/>
      <c r="P30" s="198"/>
      <c r="Q30" s="198"/>
      <c r="R30" s="198"/>
    </row>
    <row r="31" spans="1:18">
      <c r="A31" s="198"/>
      <c r="B31" s="198"/>
      <c r="C31" s="198"/>
      <c r="D31" s="198"/>
      <c r="E31" s="198"/>
      <c r="F31" s="198"/>
      <c r="G31" s="198"/>
      <c r="H31" s="198"/>
      <c r="I31" s="198"/>
      <c r="J31" s="198"/>
      <c r="K31" s="198"/>
      <c r="L31" s="198"/>
      <c r="M31" s="198"/>
      <c r="N31" s="198"/>
      <c r="O31" s="198"/>
      <c r="P31" s="198"/>
      <c r="Q31" s="198"/>
      <c r="R31" s="198"/>
    </row>
    <row r="32" spans="1:18">
      <c r="A32" s="198"/>
      <c r="B32" s="198"/>
      <c r="C32" s="198"/>
      <c r="D32" s="198"/>
      <c r="E32" s="198"/>
      <c r="F32" s="198"/>
      <c r="G32" s="198"/>
      <c r="H32" s="198"/>
      <c r="I32" s="198"/>
      <c r="J32" s="198"/>
      <c r="K32" s="198"/>
      <c r="L32" s="198"/>
      <c r="M32" s="198"/>
      <c r="N32" s="198"/>
      <c r="O32" s="198"/>
      <c r="P32" s="198"/>
      <c r="Q32" s="198"/>
      <c r="R32" s="198"/>
    </row>
    <row r="33" spans="1:18">
      <c r="A33" s="198"/>
      <c r="B33" s="198"/>
      <c r="C33" s="198"/>
      <c r="D33" s="198"/>
      <c r="E33" s="198"/>
      <c r="F33" s="198"/>
      <c r="G33" s="198"/>
      <c r="H33" s="198"/>
      <c r="I33" s="198"/>
      <c r="J33" s="198"/>
      <c r="K33" s="198"/>
      <c r="L33" s="198"/>
      <c r="M33" s="198"/>
      <c r="N33" s="198"/>
      <c r="O33" s="198"/>
      <c r="P33" s="198"/>
      <c r="Q33" s="198"/>
      <c r="R33" s="198"/>
    </row>
    <row r="34" spans="1:18" ht="15.75">
      <c r="A34" s="198"/>
      <c r="B34" s="198"/>
      <c r="C34" s="2"/>
      <c r="D34" s="94"/>
      <c r="E34" s="94"/>
      <c r="F34" s="198"/>
      <c r="G34" s="198"/>
      <c r="H34" s="198"/>
      <c r="I34" s="198"/>
      <c r="J34" s="198"/>
      <c r="K34" s="198"/>
      <c r="L34" s="198"/>
      <c r="M34" s="198"/>
      <c r="N34" s="198"/>
      <c r="O34" s="198"/>
      <c r="P34" s="198"/>
      <c r="Q34" s="198"/>
      <c r="R34" s="198"/>
    </row>
    <row r="35" spans="1:18" ht="15.75">
      <c r="A35" s="2"/>
      <c r="B35" s="94"/>
      <c r="C35" s="2"/>
      <c r="D35" s="94"/>
      <c r="E35" s="94"/>
      <c r="F35" s="198"/>
      <c r="G35" s="198"/>
      <c r="H35" s="198"/>
      <c r="I35" s="198"/>
      <c r="J35" s="198"/>
      <c r="K35" s="198"/>
      <c r="L35" s="198"/>
      <c r="M35" s="198"/>
      <c r="N35" s="198"/>
      <c r="O35" s="198"/>
      <c r="P35" s="198"/>
      <c r="Q35" s="198"/>
      <c r="R35" s="198"/>
    </row>
    <row r="36" spans="1:18" ht="15.75">
      <c r="A36" s="198"/>
      <c r="B36" s="198"/>
      <c r="C36" s="2"/>
      <c r="D36" s="94"/>
      <c r="E36" s="94"/>
      <c r="F36" s="198"/>
      <c r="G36" s="198"/>
      <c r="H36" s="198"/>
      <c r="I36" s="198"/>
      <c r="J36" s="198"/>
      <c r="K36" s="198"/>
      <c r="L36" s="198"/>
      <c r="M36" s="198"/>
      <c r="N36" s="198"/>
      <c r="O36" s="198"/>
      <c r="P36" s="198"/>
      <c r="Q36" s="198"/>
      <c r="R36" s="198"/>
    </row>
    <row r="37" spans="1:18" ht="15.75">
      <c r="A37" s="2"/>
      <c r="B37" s="94"/>
      <c r="C37" s="2"/>
      <c r="D37" s="94"/>
      <c r="E37" s="94"/>
      <c r="F37" s="198"/>
      <c r="G37" s="198"/>
      <c r="H37" s="198"/>
      <c r="I37" s="198"/>
      <c r="J37" s="198"/>
      <c r="K37" s="198"/>
      <c r="L37" s="198"/>
      <c r="M37" s="198"/>
      <c r="N37" s="198"/>
      <c r="O37" s="198"/>
      <c r="P37" s="198"/>
      <c r="Q37" s="198"/>
      <c r="R37" s="198"/>
    </row>
    <row r="38" spans="1:18" ht="15.75">
      <c r="A38" s="2"/>
      <c r="B38" s="94"/>
      <c r="C38" s="2"/>
      <c r="D38" s="94"/>
      <c r="E38" s="94"/>
      <c r="F38" s="198"/>
      <c r="G38" s="198"/>
      <c r="H38" s="198"/>
      <c r="I38" s="198"/>
      <c r="J38" s="198"/>
      <c r="K38" s="198"/>
      <c r="L38" s="198"/>
      <c r="M38" s="198"/>
      <c r="N38" s="198"/>
      <c r="O38" s="198"/>
      <c r="P38" s="198"/>
      <c r="Q38" s="198"/>
      <c r="R38" s="198"/>
    </row>
    <row r="39" spans="1:18" ht="15.75">
      <c r="A39" s="2"/>
      <c r="B39" s="94"/>
      <c r="C39" s="2"/>
      <c r="D39" s="94"/>
      <c r="E39" s="94"/>
      <c r="F39" s="198"/>
      <c r="G39" s="198"/>
      <c r="H39" s="198"/>
      <c r="I39" s="198"/>
      <c r="J39" s="198"/>
      <c r="K39" s="198"/>
      <c r="L39" s="198"/>
      <c r="M39" s="198"/>
      <c r="N39" s="198"/>
      <c r="O39" s="198"/>
      <c r="P39" s="198"/>
      <c r="Q39" s="198"/>
      <c r="R39" s="198"/>
    </row>
    <row r="40" spans="1:18" ht="15.75">
      <c r="A40" s="2"/>
      <c r="B40" s="94"/>
      <c r="C40" s="2"/>
      <c r="D40" s="94"/>
      <c r="E40" s="94"/>
      <c r="F40" s="198"/>
      <c r="G40" s="198"/>
      <c r="H40" s="198"/>
      <c r="I40" s="198"/>
      <c r="J40" s="198"/>
      <c r="K40" s="198"/>
      <c r="L40" s="198"/>
      <c r="M40" s="198"/>
      <c r="N40" s="198"/>
      <c r="O40" s="198"/>
      <c r="P40" s="198"/>
      <c r="Q40" s="198"/>
      <c r="R40" s="198"/>
    </row>
    <row r="41" spans="1:18">
      <c r="A41" s="123"/>
      <c r="B41" s="123"/>
      <c r="C41" s="123"/>
      <c r="D41" s="123"/>
      <c r="E41" s="123"/>
      <c r="F41" s="123"/>
      <c r="G41" s="123"/>
      <c r="H41" s="123"/>
      <c r="I41" s="123"/>
      <c r="J41" s="123"/>
      <c r="K41" s="123"/>
      <c r="L41" s="123"/>
      <c r="M41" s="123"/>
      <c r="N41" s="123"/>
      <c r="O41" s="123"/>
      <c r="P41" s="123"/>
      <c r="Q41" s="123"/>
      <c r="R41" s="123">
        <v>22</v>
      </c>
    </row>
  </sheetData>
  <mergeCells count="3">
    <mergeCell ref="Q5:Q7"/>
    <mergeCell ref="A3:E3"/>
    <mergeCell ref="A4:F4"/>
  </mergeCells>
  <pageMargins left="0.70866141732283472" right="0.70866141732283472" top="0.74803149606299213" bottom="0.74803149606299213" header="0.31496062992125984" footer="0.31496062992125984"/>
  <pageSetup paperSize="9" scale="63" fitToWidth="0" fitToHeight="0" orientation="landscape" r:id="rId1"/>
  <drawing r:id="rId2"/>
</worksheet>
</file>

<file path=xl/worksheets/sheet24.xml><?xml version="1.0" encoding="utf-8"?>
<worksheet xmlns="http://schemas.openxmlformats.org/spreadsheetml/2006/main" xmlns:r="http://schemas.openxmlformats.org/officeDocument/2006/relationships">
  <dimension ref="A1:U42"/>
  <sheetViews>
    <sheetView view="pageBreakPreview" zoomScale="75" zoomScaleNormal="50" zoomScaleSheetLayoutView="75" workbookViewId="0">
      <selection activeCell="A9" sqref="A9:E19"/>
    </sheetView>
  </sheetViews>
  <sheetFormatPr defaultColWidth="11.42578125" defaultRowHeight="15"/>
  <cols>
    <col min="1" max="1" width="3.85546875" customWidth="1"/>
    <col min="3" max="3" width="9.5703125" customWidth="1"/>
    <col min="4" max="4" width="11.5703125" customWidth="1"/>
    <col min="5" max="5" width="11.140625" style="198" customWidth="1"/>
    <col min="6" max="6" width="5.85546875" style="198" customWidth="1"/>
    <col min="7" max="7" width="9.42578125" customWidth="1"/>
    <col min="8" max="8" width="11.85546875" customWidth="1"/>
    <col min="9" max="9" width="8.85546875" customWidth="1"/>
    <col min="10" max="10" width="10.5703125" customWidth="1"/>
    <col min="11" max="11" width="10.42578125" customWidth="1"/>
    <col min="12" max="12" width="8.7109375" customWidth="1"/>
    <col min="13" max="13" width="9.140625" customWidth="1"/>
    <col min="14" max="15" width="9.85546875" customWidth="1"/>
    <col min="16" max="16" width="10.140625" customWidth="1"/>
    <col min="17" max="17" width="8.42578125" customWidth="1"/>
    <col min="18" max="18" width="8.28515625" customWidth="1"/>
    <col min="19" max="19" width="9.42578125" customWidth="1"/>
    <col min="20" max="20" width="9.28515625" customWidth="1"/>
    <col min="21" max="21" width="12.5703125" customWidth="1"/>
  </cols>
  <sheetData>
    <row r="1" spans="1:21" s="198" customFormat="1"/>
    <row r="2" spans="1:21" s="198" customFormat="1" ht="15.75" thickBot="1"/>
    <row r="3" spans="1:21" ht="117.6" customHeight="1" thickBot="1">
      <c r="A3" s="1126" t="s">
        <v>631</v>
      </c>
      <c r="B3" s="1126"/>
      <c r="C3" s="1126"/>
      <c r="D3" s="1126"/>
      <c r="E3" s="1126"/>
      <c r="F3" s="1126"/>
      <c r="G3" s="1126"/>
      <c r="H3" s="1126"/>
      <c r="I3" s="629"/>
      <c r="J3" s="638" t="s">
        <v>632</v>
      </c>
      <c r="K3" s="802" t="s">
        <v>553</v>
      </c>
      <c r="L3" s="802" t="s">
        <v>636</v>
      </c>
      <c r="M3" s="802"/>
      <c r="N3" s="802" t="s">
        <v>3</v>
      </c>
      <c r="O3" s="802" t="s">
        <v>4</v>
      </c>
      <c r="P3" s="802" t="s">
        <v>5</v>
      </c>
      <c r="Q3" s="802" t="s">
        <v>6</v>
      </c>
      <c r="R3" s="802" t="s">
        <v>7</v>
      </c>
      <c r="S3" s="802" t="s">
        <v>9</v>
      </c>
      <c r="T3" s="803" t="s">
        <v>13</v>
      </c>
      <c r="U3" s="806"/>
    </row>
    <row r="4" spans="1:21" ht="16.5" thickBot="1">
      <c r="A4" s="1160" t="s">
        <v>533</v>
      </c>
      <c r="B4" s="1161"/>
      <c r="C4" s="1161"/>
      <c r="D4" s="1161"/>
      <c r="E4" s="1161"/>
      <c r="F4" s="1161"/>
      <c r="G4" s="1161"/>
      <c r="H4" s="1161"/>
      <c r="I4" s="1161"/>
      <c r="J4" s="775"/>
      <c r="K4" s="775"/>
      <c r="L4" s="775"/>
      <c r="M4" s="775"/>
      <c r="N4" s="775"/>
      <c r="O4" s="775"/>
      <c r="P4" s="775"/>
      <c r="Q4" s="775"/>
      <c r="R4" s="775"/>
      <c r="S4" s="776" t="s">
        <v>14</v>
      </c>
      <c r="T4" s="777" t="s">
        <v>14</v>
      </c>
      <c r="U4" s="198"/>
    </row>
    <row r="5" spans="1:21" ht="33" customHeight="1">
      <c r="A5" s="766" t="s">
        <v>633</v>
      </c>
      <c r="B5" s="767" t="s">
        <v>634</v>
      </c>
      <c r="C5" s="767" t="s">
        <v>21</v>
      </c>
      <c r="D5" s="767"/>
      <c r="E5" s="767"/>
      <c r="F5" s="767"/>
      <c r="G5" s="767"/>
      <c r="H5" s="767"/>
      <c r="I5" s="768"/>
      <c r="J5" s="840">
        <v>390.49411500000008</v>
      </c>
      <c r="K5" s="840">
        <v>390.49411500000008</v>
      </c>
      <c r="L5" s="991" t="s">
        <v>347</v>
      </c>
      <c r="M5" s="991" t="s">
        <v>347</v>
      </c>
      <c r="N5" s="840"/>
      <c r="O5" s="840"/>
      <c r="P5" s="772"/>
      <c r="Q5" s="836"/>
      <c r="R5" s="836"/>
      <c r="S5" s="954" t="s">
        <v>635</v>
      </c>
      <c r="T5" s="1162" t="s">
        <v>347</v>
      </c>
      <c r="U5" s="198"/>
    </row>
    <row r="6" spans="1:21" ht="16.5" thickBot="1">
      <c r="A6" s="200" t="s">
        <v>633</v>
      </c>
      <c r="B6" s="201" t="s">
        <v>634</v>
      </c>
      <c r="C6" s="201" t="s">
        <v>629</v>
      </c>
      <c r="D6" s="201"/>
      <c r="E6" s="201"/>
      <c r="F6" s="201"/>
      <c r="G6" s="201"/>
      <c r="H6" s="201"/>
      <c r="I6" s="804"/>
      <c r="J6" s="622">
        <v>460.78305570000009</v>
      </c>
      <c r="K6" s="622">
        <v>460.78305570000009</v>
      </c>
      <c r="L6" s="952">
        <v>0</v>
      </c>
      <c r="M6" s="952">
        <v>0</v>
      </c>
      <c r="N6" s="622">
        <v>460.78305570000009</v>
      </c>
      <c r="O6" s="622">
        <v>460.78305570000009</v>
      </c>
      <c r="P6" s="838"/>
      <c r="Q6" s="164"/>
      <c r="R6" s="164"/>
      <c r="S6" s="955"/>
      <c r="T6" s="1163"/>
      <c r="U6" s="198"/>
    </row>
    <row r="7" spans="1:21" ht="16.5" thickBot="1">
      <c r="A7" s="55" t="s">
        <v>633</v>
      </c>
      <c r="B7" s="56" t="s">
        <v>634</v>
      </c>
      <c r="C7" s="56" t="s">
        <v>402</v>
      </c>
      <c r="D7" s="56"/>
      <c r="E7" s="56"/>
      <c r="F7" s="56"/>
      <c r="G7" s="56"/>
      <c r="H7" s="56"/>
      <c r="I7" s="805"/>
      <c r="J7" s="680">
        <v>702.88940700000001</v>
      </c>
      <c r="K7" s="680">
        <v>702.88940700000001</v>
      </c>
      <c r="L7" s="953">
        <v>0</v>
      </c>
      <c r="M7" s="953">
        <v>0</v>
      </c>
      <c r="N7" s="680">
        <v>738.04122000000007</v>
      </c>
      <c r="O7" s="680">
        <v>738.04122000000007</v>
      </c>
      <c r="P7" s="838"/>
      <c r="Q7" s="839"/>
      <c r="R7" s="839"/>
      <c r="S7" s="956"/>
      <c r="T7" s="1164"/>
      <c r="U7" s="198"/>
    </row>
    <row r="8" spans="1:21" ht="15.75">
      <c r="A8" s="779"/>
      <c r="B8" s="94"/>
      <c r="C8" s="94"/>
      <c r="D8" s="94"/>
      <c r="E8" s="94"/>
      <c r="F8" s="94"/>
      <c r="G8" s="94"/>
      <c r="H8" s="94"/>
      <c r="I8" s="94"/>
      <c r="L8" s="780"/>
      <c r="M8" s="780"/>
      <c r="P8" s="780"/>
      <c r="Q8" s="780"/>
      <c r="R8" s="780"/>
      <c r="S8" s="780"/>
      <c r="T8" s="780"/>
      <c r="U8" s="198"/>
    </row>
    <row r="9" spans="1:21" ht="15.75">
      <c r="A9" s="2" t="s">
        <v>15</v>
      </c>
      <c r="B9" s="94" t="s">
        <v>677</v>
      </c>
      <c r="C9" s="198"/>
      <c r="D9" s="198"/>
      <c r="F9" s="94"/>
      <c r="G9" s="94"/>
      <c r="H9" s="94"/>
      <c r="I9" s="94"/>
      <c r="L9" s="780"/>
      <c r="M9" s="990"/>
      <c r="P9" s="780"/>
      <c r="Q9" s="780" t="s">
        <v>660</v>
      </c>
      <c r="R9" s="780"/>
      <c r="S9" s="855" t="s">
        <v>143</v>
      </c>
      <c r="T9" s="780"/>
      <c r="U9" s="198"/>
    </row>
    <row r="10" spans="1:21" ht="15.75">
      <c r="A10" s="533" t="s">
        <v>36</v>
      </c>
      <c r="B10" s="534" t="s">
        <v>678</v>
      </c>
      <c r="C10" s="534"/>
      <c r="D10" s="534"/>
      <c r="E10" s="534"/>
      <c r="F10" s="94"/>
      <c r="G10" s="94"/>
      <c r="H10" s="94"/>
      <c r="I10" s="94"/>
      <c r="J10" s="780"/>
      <c r="K10" s="780"/>
      <c r="L10" s="780"/>
      <c r="M10" s="780"/>
      <c r="N10" s="780"/>
      <c r="O10" s="780"/>
      <c r="P10" s="780"/>
      <c r="Q10" s="780"/>
      <c r="R10" s="780"/>
      <c r="S10" s="780"/>
      <c r="T10" s="780"/>
      <c r="U10" s="198"/>
    </row>
    <row r="11" spans="1:21" ht="15.75">
      <c r="A11" s="533" t="s">
        <v>31</v>
      </c>
      <c r="B11" s="534" t="s">
        <v>679</v>
      </c>
      <c r="C11" s="534"/>
      <c r="D11" s="534"/>
      <c r="E11" s="534"/>
      <c r="F11" s="94"/>
      <c r="G11" s="94"/>
      <c r="H11" s="94"/>
      <c r="I11" s="94"/>
      <c r="J11" s="780"/>
      <c r="K11" s="780"/>
      <c r="L11" s="780"/>
      <c r="M11" s="780"/>
      <c r="N11" s="780"/>
      <c r="O11" s="780"/>
      <c r="P11" s="780"/>
      <c r="Q11" s="780"/>
      <c r="R11" s="780"/>
      <c r="S11" s="780"/>
      <c r="T11" s="780"/>
      <c r="U11" s="198"/>
    </row>
    <row r="12" spans="1:21" ht="15.75">
      <c r="A12" s="533" t="s">
        <v>17</v>
      </c>
      <c r="B12" s="534" t="s">
        <v>680</v>
      </c>
      <c r="C12" s="534"/>
      <c r="D12" s="534"/>
      <c r="E12" s="534"/>
      <c r="F12" s="94"/>
      <c r="G12" s="94"/>
      <c r="H12" s="94"/>
      <c r="I12" s="94"/>
      <c r="J12" s="780"/>
      <c r="K12" s="780"/>
      <c r="L12" s="780"/>
      <c r="M12" s="780"/>
      <c r="N12" s="780"/>
      <c r="O12" s="780"/>
      <c r="P12" s="780"/>
      <c r="Q12" s="780"/>
      <c r="R12" s="780"/>
      <c r="S12" s="780"/>
      <c r="T12" s="780"/>
      <c r="U12" s="198"/>
    </row>
    <row r="13" spans="1:21" ht="15.75">
      <c r="A13" s="533" t="s">
        <v>18</v>
      </c>
      <c r="B13" s="534" t="s">
        <v>681</v>
      </c>
      <c r="C13" s="534"/>
      <c r="D13" s="534"/>
      <c r="E13" s="534"/>
      <c r="F13" s="94"/>
      <c r="G13" s="94"/>
      <c r="H13" s="94"/>
      <c r="I13" s="94"/>
      <c r="J13" s="780"/>
      <c r="K13" s="780"/>
      <c r="L13" s="780"/>
      <c r="M13" s="780"/>
      <c r="N13" s="780"/>
      <c r="O13" s="780"/>
      <c r="P13" s="780"/>
      <c r="Q13" s="780"/>
      <c r="R13" s="780"/>
      <c r="S13" s="780"/>
      <c r="T13" s="780"/>
      <c r="U13" s="198"/>
    </row>
    <row r="14" spans="1:21" ht="15.75">
      <c r="A14" s="533" t="s">
        <v>34</v>
      </c>
      <c r="B14" s="534" t="s">
        <v>682</v>
      </c>
      <c r="C14" s="534"/>
      <c r="D14" s="534"/>
      <c r="E14" s="534"/>
      <c r="F14" s="94"/>
      <c r="G14" s="94"/>
      <c r="H14" s="94"/>
      <c r="I14" s="94"/>
      <c r="J14" s="780"/>
      <c r="K14" s="780"/>
      <c r="L14" s="780"/>
      <c r="M14" s="780"/>
      <c r="N14" s="780"/>
      <c r="O14" s="780"/>
      <c r="P14" s="780"/>
      <c r="Q14" s="780"/>
      <c r="R14" s="780"/>
      <c r="S14" s="780"/>
      <c r="T14" s="780"/>
      <c r="U14" s="198"/>
    </row>
    <row r="15" spans="1:21" ht="15.75">
      <c r="A15" s="533" t="s">
        <v>474</v>
      </c>
      <c r="B15" s="534" t="s">
        <v>683</v>
      </c>
      <c r="C15" s="534"/>
      <c r="D15" s="534"/>
      <c r="E15" s="534"/>
      <c r="F15" s="94"/>
      <c r="G15" s="94"/>
      <c r="H15" s="94"/>
      <c r="I15" s="94"/>
      <c r="J15" s="780"/>
      <c r="K15" s="780"/>
      <c r="L15" s="780"/>
      <c r="M15" s="780"/>
      <c r="N15" s="780"/>
      <c r="O15" s="780"/>
      <c r="P15" s="780"/>
      <c r="Q15" s="780"/>
      <c r="R15" s="780"/>
      <c r="S15" s="780"/>
      <c r="T15" s="780"/>
      <c r="U15" s="198"/>
    </row>
    <row r="16" spans="1:21" ht="15.75">
      <c r="A16" s="2" t="s">
        <v>35</v>
      </c>
      <c r="B16" s="94" t="s">
        <v>684</v>
      </c>
      <c r="C16" s="94"/>
      <c r="D16" s="94"/>
      <c r="E16" s="94"/>
      <c r="F16" s="94"/>
      <c r="G16" s="94"/>
      <c r="H16" s="94"/>
      <c r="I16" s="94"/>
      <c r="J16" s="780"/>
      <c r="K16" s="780"/>
      <c r="L16" s="780"/>
      <c r="M16" s="780"/>
      <c r="N16" s="780"/>
      <c r="O16" s="780"/>
      <c r="P16" s="780"/>
      <c r="Q16" s="780"/>
      <c r="R16" s="780"/>
      <c r="S16" s="780"/>
      <c r="T16" s="780"/>
      <c r="U16" s="198"/>
    </row>
    <row r="17" spans="1:21" ht="15.75">
      <c r="A17" s="2">
        <v>400</v>
      </c>
      <c r="B17" s="94" t="s">
        <v>685</v>
      </c>
      <c r="C17" s="94"/>
      <c r="D17" s="94"/>
      <c r="E17" s="94"/>
      <c r="F17" s="94"/>
      <c r="G17" s="94"/>
      <c r="H17" s="94"/>
      <c r="I17" s="94"/>
      <c r="J17" s="780"/>
      <c r="K17" s="780"/>
      <c r="L17" s="780"/>
      <c r="M17" s="780"/>
      <c r="N17" s="780"/>
      <c r="O17" s="780"/>
      <c r="P17" s="780"/>
      <c r="Q17" s="780"/>
      <c r="R17" s="780"/>
      <c r="S17" s="780"/>
      <c r="T17" s="780"/>
      <c r="U17" s="198"/>
    </row>
    <row r="18" spans="1:21" ht="15.75">
      <c r="A18" s="2">
        <v>500</v>
      </c>
      <c r="B18" s="94" t="s">
        <v>686</v>
      </c>
      <c r="C18" s="94"/>
      <c r="D18" s="94"/>
      <c r="E18" s="94"/>
      <c r="F18" s="94"/>
      <c r="G18" s="94"/>
      <c r="H18" s="94"/>
      <c r="I18" s="94"/>
      <c r="J18" s="780"/>
      <c r="K18" s="780"/>
      <c r="L18" s="780"/>
      <c r="M18" s="780"/>
      <c r="N18" s="780"/>
      <c r="O18" s="780"/>
      <c r="P18" s="780"/>
      <c r="Q18" s="780"/>
      <c r="R18" s="780"/>
      <c r="S18" s="780"/>
      <c r="T18" s="780"/>
      <c r="U18" s="198"/>
    </row>
    <row r="19" spans="1:21" ht="15.75">
      <c r="A19" s="2">
        <v>305</v>
      </c>
      <c r="B19" s="94" t="s">
        <v>687</v>
      </c>
      <c r="C19" s="94"/>
      <c r="D19" s="94"/>
      <c r="E19" s="94"/>
      <c r="G19" s="198"/>
      <c r="H19" s="198"/>
      <c r="I19" s="198"/>
      <c r="J19" s="198"/>
      <c r="K19" s="198"/>
      <c r="L19" s="198"/>
      <c r="M19" s="198"/>
      <c r="N19" s="198"/>
      <c r="O19" s="198"/>
      <c r="P19" s="198"/>
      <c r="Q19" s="198"/>
      <c r="R19" s="198"/>
      <c r="S19" s="198"/>
      <c r="T19" s="198"/>
      <c r="U19" s="198"/>
    </row>
    <row r="20" spans="1:21">
      <c r="A20" s="198"/>
      <c r="B20" s="198"/>
      <c r="C20" s="198"/>
      <c r="D20" s="198"/>
      <c r="G20" s="198"/>
      <c r="H20" s="198"/>
      <c r="I20" s="198"/>
      <c r="J20" s="198"/>
      <c r="K20" s="198"/>
      <c r="L20" s="198"/>
      <c r="M20" s="198"/>
      <c r="N20" s="198"/>
      <c r="O20" s="198"/>
      <c r="P20" s="198"/>
      <c r="Q20" s="198"/>
      <c r="R20" s="198"/>
      <c r="S20" s="198"/>
      <c r="T20" s="198"/>
      <c r="U20" s="198"/>
    </row>
    <row r="21" spans="1:21">
      <c r="A21" s="198"/>
      <c r="B21" s="198"/>
      <c r="C21" s="198"/>
      <c r="D21" s="198"/>
      <c r="G21" s="198"/>
      <c r="H21" s="198"/>
      <c r="I21" s="198"/>
      <c r="J21" s="198"/>
      <c r="K21" s="198"/>
      <c r="L21" s="198"/>
      <c r="M21" s="198"/>
      <c r="N21" s="198"/>
      <c r="O21" s="198"/>
      <c r="P21" s="198"/>
      <c r="Q21" s="198"/>
      <c r="R21" s="198"/>
      <c r="S21" s="198"/>
      <c r="T21" s="198"/>
      <c r="U21" s="198"/>
    </row>
    <row r="22" spans="1:21" s="198" customFormat="1"/>
    <row r="23" spans="1:21" s="198" customFormat="1"/>
    <row r="24" spans="1:21" s="198" customFormat="1"/>
    <row r="25" spans="1:21">
      <c r="A25" s="198"/>
      <c r="B25" s="198"/>
      <c r="C25" s="198"/>
      <c r="D25" s="198"/>
      <c r="G25" s="198"/>
      <c r="H25" s="198"/>
      <c r="I25" s="198"/>
      <c r="J25" s="198"/>
      <c r="K25" s="198"/>
      <c r="L25" s="198"/>
      <c r="M25" s="198"/>
      <c r="N25" s="198"/>
      <c r="O25" s="198"/>
      <c r="P25" s="198"/>
      <c r="Q25" s="198"/>
      <c r="R25" s="198"/>
      <c r="S25" s="198"/>
      <c r="T25" s="198"/>
      <c r="U25" s="198"/>
    </row>
    <row r="26" spans="1:21" s="198" customFormat="1"/>
    <row r="27" spans="1:21" s="198" customFormat="1"/>
    <row r="28" spans="1:21" s="198" customFormat="1"/>
    <row r="29" spans="1:21" s="198" customFormat="1"/>
    <row r="30" spans="1:21" s="198" customFormat="1"/>
    <row r="31" spans="1:21" s="198" customFormat="1"/>
    <row r="32" spans="1:21" s="198" customFormat="1"/>
    <row r="33" spans="1:21">
      <c r="A33" s="198"/>
      <c r="B33" s="198"/>
      <c r="C33" s="198"/>
      <c r="D33" s="198"/>
      <c r="G33" s="198"/>
      <c r="H33" s="198"/>
      <c r="I33" s="198"/>
      <c r="J33" s="198"/>
      <c r="K33" s="198"/>
      <c r="L33" s="198"/>
      <c r="M33" s="198"/>
      <c r="N33" s="198"/>
      <c r="O33" s="198"/>
      <c r="P33" s="198"/>
      <c r="Q33" s="198"/>
      <c r="R33" s="198"/>
      <c r="S33" s="198"/>
      <c r="T33" s="198"/>
      <c r="U33" s="198"/>
    </row>
    <row r="34" spans="1:21" ht="15.75">
      <c r="A34" s="198"/>
      <c r="B34" s="198"/>
      <c r="C34" s="198"/>
      <c r="D34" s="198"/>
      <c r="G34" s="198"/>
      <c r="H34" s="94"/>
      <c r="I34" s="94"/>
      <c r="J34" s="94"/>
      <c r="K34" s="198"/>
      <c r="L34" s="198"/>
      <c r="M34" s="198"/>
      <c r="N34" s="198"/>
      <c r="O34" s="198"/>
      <c r="P34" s="198"/>
      <c r="Q34" s="198"/>
      <c r="R34" s="198"/>
      <c r="S34" s="198"/>
      <c r="T34" s="198"/>
      <c r="U34" s="198"/>
    </row>
    <row r="35" spans="1:21" ht="15.75">
      <c r="A35" s="198"/>
      <c r="B35" s="198"/>
      <c r="C35" s="2"/>
      <c r="D35" s="94"/>
      <c r="E35" s="94"/>
      <c r="F35" s="94"/>
      <c r="G35" s="94"/>
      <c r="H35" s="198"/>
      <c r="I35" s="94"/>
      <c r="J35" s="94"/>
      <c r="K35" s="198"/>
      <c r="L35" s="198"/>
      <c r="M35" s="198"/>
      <c r="N35" s="198"/>
      <c r="O35" s="198"/>
      <c r="P35" s="198"/>
      <c r="Q35" s="198"/>
      <c r="R35" s="198"/>
      <c r="S35" s="198"/>
      <c r="T35" s="198"/>
      <c r="U35" s="198"/>
    </row>
    <row r="36" spans="1:21" ht="15.75">
      <c r="A36" s="198"/>
      <c r="B36" s="198"/>
      <c r="C36" s="2"/>
      <c r="D36" s="94"/>
      <c r="E36" s="94"/>
      <c r="F36" s="94"/>
      <c r="G36" s="94"/>
      <c r="H36" s="94"/>
      <c r="I36" s="94"/>
      <c r="J36" s="94"/>
      <c r="K36" s="198"/>
      <c r="L36" s="198"/>
      <c r="M36" s="198"/>
      <c r="N36" s="198"/>
      <c r="O36" s="198"/>
      <c r="P36" s="198"/>
      <c r="Q36" s="198"/>
      <c r="R36" s="198"/>
      <c r="S36" s="198"/>
      <c r="T36" s="198"/>
      <c r="U36" s="198"/>
    </row>
    <row r="37" spans="1:21" ht="15.75">
      <c r="A37" s="2"/>
      <c r="B37" s="94"/>
      <c r="C37" s="2"/>
      <c r="D37" s="94"/>
      <c r="E37" s="94"/>
      <c r="F37" s="94"/>
      <c r="G37" s="94"/>
      <c r="H37" s="94"/>
      <c r="I37" s="94"/>
      <c r="J37" s="94"/>
      <c r="K37" s="198"/>
      <c r="L37" s="198"/>
      <c r="M37" s="198"/>
      <c r="N37" s="198"/>
      <c r="O37" s="198"/>
      <c r="P37" s="198"/>
      <c r="Q37" s="198"/>
      <c r="R37" s="198"/>
      <c r="S37" s="198"/>
      <c r="T37" s="198"/>
      <c r="U37" s="198"/>
    </row>
    <row r="38" spans="1:21" ht="15.75">
      <c r="A38" s="2"/>
      <c r="B38" s="94"/>
      <c r="C38" s="2"/>
      <c r="D38" s="94"/>
      <c r="E38" s="94"/>
      <c r="F38" s="94"/>
      <c r="G38" s="94"/>
      <c r="H38" s="94"/>
      <c r="I38" s="94"/>
      <c r="J38" s="94"/>
      <c r="K38" s="198"/>
      <c r="L38" s="198"/>
      <c r="M38" s="198"/>
      <c r="N38" s="198"/>
      <c r="O38" s="198"/>
      <c r="P38" s="198"/>
      <c r="Q38" s="198"/>
      <c r="R38" s="198"/>
      <c r="S38" s="198"/>
      <c r="T38" s="198"/>
      <c r="U38" s="198"/>
    </row>
    <row r="39" spans="1:21" ht="15.75">
      <c r="A39" s="2"/>
      <c r="B39" s="94"/>
      <c r="C39" s="2"/>
      <c r="D39" s="94"/>
      <c r="E39" s="94"/>
      <c r="F39" s="94"/>
      <c r="G39" s="94"/>
      <c r="H39" s="94"/>
      <c r="I39" s="94"/>
      <c r="J39" s="94"/>
      <c r="K39" s="198"/>
      <c r="L39" s="198"/>
      <c r="M39" s="198"/>
      <c r="N39" s="198"/>
      <c r="O39" s="198"/>
      <c r="P39" s="198"/>
      <c r="Q39" s="198"/>
      <c r="R39" s="198"/>
      <c r="S39" s="198"/>
      <c r="T39" s="198"/>
      <c r="U39" s="198"/>
    </row>
    <row r="40" spans="1:21" ht="15.75">
      <c r="A40" s="2" t="s">
        <v>15</v>
      </c>
      <c r="B40" s="94" t="s">
        <v>30</v>
      </c>
      <c r="C40" s="2"/>
      <c r="D40" s="94"/>
      <c r="E40" s="94"/>
      <c r="F40" s="94"/>
      <c r="G40" s="94"/>
      <c r="H40" s="94"/>
      <c r="I40" s="94"/>
      <c r="J40" s="94"/>
      <c r="K40" s="198"/>
      <c r="L40" s="198"/>
      <c r="M40" s="198"/>
      <c r="N40" s="198"/>
      <c r="O40" s="198"/>
      <c r="P40" s="198"/>
      <c r="Q40" s="198"/>
      <c r="R40" s="198"/>
      <c r="S40" s="198"/>
      <c r="T40" s="198"/>
      <c r="U40" s="198"/>
    </row>
    <row r="41" spans="1:21" ht="15.75">
      <c r="A41" s="2" t="s">
        <v>31</v>
      </c>
      <c r="B41" s="94" t="s">
        <v>504</v>
      </c>
      <c r="C41" s="2"/>
      <c r="D41" s="94"/>
      <c r="E41" s="94"/>
      <c r="F41" s="94"/>
      <c r="G41" s="94"/>
      <c r="H41" s="94"/>
      <c r="I41" s="198"/>
      <c r="J41" s="198"/>
      <c r="K41" s="198"/>
      <c r="L41" s="198"/>
      <c r="M41" s="198"/>
      <c r="N41" s="198"/>
      <c r="O41" s="198"/>
      <c r="P41" s="198"/>
      <c r="Q41" s="198"/>
      <c r="R41" s="198"/>
      <c r="S41" s="198"/>
      <c r="T41" s="198"/>
      <c r="U41" s="198"/>
    </row>
    <row r="42" spans="1:21">
      <c r="A42" s="123"/>
      <c r="B42" s="123"/>
      <c r="C42" s="123"/>
      <c r="D42" s="123"/>
      <c r="E42" s="123"/>
      <c r="F42" s="123"/>
      <c r="G42" s="123"/>
      <c r="H42" s="123"/>
      <c r="I42" s="123"/>
      <c r="J42" s="123"/>
      <c r="K42" s="123"/>
      <c r="L42" s="123"/>
      <c r="M42" s="123"/>
      <c r="N42" s="123"/>
      <c r="O42" s="123"/>
      <c r="P42" s="123"/>
      <c r="Q42" s="123"/>
      <c r="R42" s="123"/>
      <c r="S42" s="123"/>
      <c r="T42" s="123"/>
      <c r="U42" s="123">
        <v>23</v>
      </c>
    </row>
  </sheetData>
  <mergeCells count="3">
    <mergeCell ref="T5:T7"/>
    <mergeCell ref="A3:H3"/>
    <mergeCell ref="A4:I4"/>
  </mergeCells>
  <pageMargins left="0.7" right="0.7" top="0.75" bottom="0.75" header="0.3" footer="0.3"/>
  <pageSetup paperSize="9" scale="65" fitToWidth="0" fitToHeight="0" orientation="landscape" r:id="rId1"/>
  <drawing r:id="rId2"/>
</worksheet>
</file>

<file path=xl/worksheets/sheet25.xml><?xml version="1.0" encoding="utf-8"?>
<worksheet xmlns="http://schemas.openxmlformats.org/spreadsheetml/2006/main" xmlns:r="http://schemas.openxmlformats.org/officeDocument/2006/relationships">
  <sheetPr>
    <tabColor rgb="FFFF3505"/>
  </sheetPr>
  <dimension ref="A1:AG35"/>
  <sheetViews>
    <sheetView view="pageBreakPreview" topLeftCell="A7" zoomScale="75" zoomScaleNormal="60" zoomScaleSheetLayoutView="75" workbookViewId="0">
      <pane xSplit="30660"/>
      <selection activeCell="A12" sqref="A12:E22"/>
      <selection pane="topRight" activeCell="K29" sqref="K29"/>
    </sheetView>
  </sheetViews>
  <sheetFormatPr defaultColWidth="4.140625" defaultRowHeight="15"/>
  <cols>
    <col min="1" max="1" width="4.85546875" style="44" customWidth="1"/>
    <col min="2" max="2" width="9.85546875" style="44" customWidth="1"/>
    <col min="3" max="6" width="9.85546875" style="198" customWidth="1"/>
    <col min="7" max="7" width="0.85546875" style="198" customWidth="1"/>
    <col min="8" max="8" width="9.85546875" style="44" hidden="1" customWidth="1"/>
    <col min="9" max="21" width="9.85546875" style="44" customWidth="1"/>
    <col min="22" max="22" width="14.140625" style="44" customWidth="1"/>
    <col min="23" max="16384" width="4.140625" style="44"/>
  </cols>
  <sheetData>
    <row r="1" spans="1:33" s="198" customFormat="1" ht="123" customHeight="1" thickBot="1">
      <c r="A1" s="1126" t="s">
        <v>419</v>
      </c>
      <c r="B1" s="1126"/>
      <c r="C1" s="1126"/>
      <c r="D1" s="1126"/>
      <c r="E1" s="1126"/>
      <c r="F1" s="1126"/>
      <c r="G1" s="1126"/>
      <c r="H1" s="629"/>
      <c r="I1" s="636" t="s">
        <v>590</v>
      </c>
      <c r="J1" s="636" t="s">
        <v>588</v>
      </c>
      <c r="K1" s="636" t="s">
        <v>589</v>
      </c>
      <c r="L1" s="636" t="s">
        <v>352</v>
      </c>
      <c r="M1" s="636" t="s">
        <v>594</v>
      </c>
      <c r="N1" s="636" t="s">
        <v>601</v>
      </c>
      <c r="O1" s="636" t="s">
        <v>3</v>
      </c>
      <c r="P1" s="636" t="s">
        <v>4</v>
      </c>
      <c r="Q1" s="636" t="s">
        <v>5</v>
      </c>
      <c r="R1" s="636" t="s">
        <v>6</v>
      </c>
      <c r="S1" s="636" t="s">
        <v>7</v>
      </c>
      <c r="T1" s="636" t="s">
        <v>9</v>
      </c>
      <c r="U1" s="636" t="s">
        <v>366</v>
      </c>
      <c r="V1" s="626"/>
      <c r="W1" s="626"/>
      <c r="X1" s="626"/>
      <c r="Y1" s="626"/>
      <c r="Z1" s="626"/>
      <c r="AA1" s="626"/>
      <c r="AB1" s="626"/>
      <c r="AC1" s="626"/>
      <c r="AD1" s="626"/>
      <c r="AE1" s="626"/>
      <c r="AF1" s="626"/>
      <c r="AG1" s="626"/>
    </row>
    <row r="2" spans="1:33" s="46" customFormat="1" ht="18" customHeight="1">
      <c r="A2" s="268" t="s">
        <v>374</v>
      </c>
      <c r="B2" s="269"/>
      <c r="C2" s="269"/>
      <c r="D2" s="269"/>
      <c r="E2" s="269"/>
      <c r="F2" s="269"/>
      <c r="G2" s="269"/>
      <c r="H2" s="269"/>
      <c r="I2" s="88"/>
      <c r="J2" s="88"/>
      <c r="K2" s="88"/>
      <c r="L2" s="88"/>
      <c r="M2" s="88"/>
      <c r="N2" s="88"/>
      <c r="O2" s="88"/>
      <c r="P2" s="88"/>
      <c r="Q2" s="88"/>
      <c r="R2" s="88"/>
      <c r="S2" s="88"/>
      <c r="T2" s="160" t="s">
        <v>125</v>
      </c>
      <c r="U2" s="165" t="s">
        <v>125</v>
      </c>
    </row>
    <row r="3" spans="1:33" s="46" customFormat="1" ht="32.25" customHeight="1">
      <c r="A3" s="91">
        <v>62</v>
      </c>
      <c r="B3" s="92" t="s">
        <v>15</v>
      </c>
      <c r="C3" s="92" t="s">
        <v>28</v>
      </c>
      <c r="D3" s="92"/>
      <c r="E3" s="92"/>
      <c r="F3" s="92"/>
      <c r="G3" s="92"/>
      <c r="H3" s="1"/>
      <c r="I3" s="93">
        <v>67.912020000000012</v>
      </c>
      <c r="J3" s="967" t="s">
        <v>347</v>
      </c>
      <c r="K3" s="967" t="s">
        <v>347</v>
      </c>
      <c r="L3" s="967" t="s">
        <v>347</v>
      </c>
      <c r="M3" s="967" t="s">
        <v>347</v>
      </c>
      <c r="N3" s="967" t="s">
        <v>347</v>
      </c>
      <c r="O3" s="93">
        <v>73.468458000000012</v>
      </c>
      <c r="P3" s="93">
        <v>74.826698400000012</v>
      </c>
      <c r="Q3" s="967" t="s">
        <v>347</v>
      </c>
      <c r="R3" s="93">
        <v>80.259660000000011</v>
      </c>
      <c r="S3" s="93">
        <v>89.767342800000009</v>
      </c>
      <c r="T3" s="934">
        <v>6.1715999999999998</v>
      </c>
      <c r="U3" s="1114" t="s">
        <v>347</v>
      </c>
      <c r="W3" s="715">
        <f>1.03*1.08</f>
        <v>1.1124000000000001</v>
      </c>
    </row>
    <row r="4" spans="1:33" s="46" customFormat="1" ht="18" customHeight="1">
      <c r="A4" s="200">
        <v>62</v>
      </c>
      <c r="B4" s="201" t="s">
        <v>16</v>
      </c>
      <c r="C4" s="201" t="s">
        <v>28</v>
      </c>
      <c r="D4" s="201"/>
      <c r="E4" s="201"/>
      <c r="F4" s="201"/>
      <c r="G4" s="201"/>
      <c r="H4" s="201"/>
      <c r="I4" s="202">
        <v>69.273347310000005</v>
      </c>
      <c r="J4" s="903"/>
      <c r="K4" s="903"/>
      <c r="L4" s="903"/>
      <c r="M4" s="903"/>
      <c r="N4" s="903"/>
      <c r="O4" s="202">
        <v>74.829785310000005</v>
      </c>
      <c r="P4" s="202">
        <v>76.188025710000005</v>
      </c>
      <c r="Q4" s="903"/>
      <c r="R4" s="828">
        <v>81.617900400000011</v>
      </c>
      <c r="S4" s="828">
        <v>91.125583200000008</v>
      </c>
      <c r="T4" s="963"/>
      <c r="U4" s="1115"/>
    </row>
    <row r="5" spans="1:33" s="46" customFormat="1" ht="18" customHeight="1">
      <c r="A5" s="200">
        <v>62</v>
      </c>
      <c r="B5" s="201" t="s">
        <v>18</v>
      </c>
      <c r="C5" s="201" t="s">
        <v>28</v>
      </c>
      <c r="D5" s="201"/>
      <c r="E5" s="201"/>
      <c r="F5" s="201"/>
      <c r="G5" s="201"/>
      <c r="H5" s="201"/>
      <c r="I5" s="202">
        <v>78.901419600000011</v>
      </c>
      <c r="J5" s="903"/>
      <c r="K5" s="903"/>
      <c r="L5" s="903"/>
      <c r="M5" s="903"/>
      <c r="N5" s="903"/>
      <c r="O5" s="202">
        <v>84.457857600000025</v>
      </c>
      <c r="P5" s="202">
        <v>85.816098000000011</v>
      </c>
      <c r="Q5" s="903"/>
      <c r="R5" s="155"/>
      <c r="S5" s="155"/>
      <c r="T5" s="963"/>
      <c r="U5" s="1115"/>
    </row>
    <row r="6" spans="1:33" s="46" customFormat="1" ht="18" customHeight="1">
      <c r="A6" s="200">
        <v>62</v>
      </c>
      <c r="B6" s="201" t="s">
        <v>20</v>
      </c>
      <c r="C6" s="201" t="s">
        <v>28</v>
      </c>
      <c r="D6" s="201"/>
      <c r="E6" s="201"/>
      <c r="F6" s="201"/>
      <c r="G6" s="201"/>
      <c r="H6" s="201"/>
      <c r="I6" s="97">
        <v>81.617900400000011</v>
      </c>
      <c r="J6" s="904"/>
      <c r="K6" s="904"/>
      <c r="L6" s="904"/>
      <c r="M6" s="904"/>
      <c r="N6" s="904"/>
      <c r="O6" s="202">
        <v>87.174338399999996</v>
      </c>
      <c r="P6" s="202">
        <v>88.53257880000001</v>
      </c>
      <c r="Q6" s="904"/>
      <c r="R6" s="164"/>
      <c r="S6" s="164"/>
      <c r="T6" s="964"/>
      <c r="U6" s="1116"/>
    </row>
    <row r="7" spans="1:33" ht="32.25" customHeight="1">
      <c r="A7" s="200">
        <v>62</v>
      </c>
      <c r="B7" s="201" t="s">
        <v>15</v>
      </c>
      <c r="C7" s="201" t="s">
        <v>29</v>
      </c>
      <c r="D7" s="201"/>
      <c r="E7" s="201"/>
      <c r="F7" s="201"/>
      <c r="G7" s="201"/>
      <c r="H7" s="201"/>
      <c r="I7" s="93">
        <v>67.912020000000012</v>
      </c>
      <c r="J7" s="967" t="s">
        <v>347</v>
      </c>
      <c r="K7" s="967" t="s">
        <v>347</v>
      </c>
      <c r="L7" s="967" t="s">
        <v>347</v>
      </c>
      <c r="M7" s="967" t="s">
        <v>347</v>
      </c>
      <c r="N7" s="967" t="s">
        <v>347</v>
      </c>
      <c r="O7" s="93">
        <v>73.468458000000012</v>
      </c>
      <c r="P7" s="93">
        <v>74.826698400000012</v>
      </c>
      <c r="Q7" s="967" t="s">
        <v>347</v>
      </c>
      <c r="R7" s="93">
        <v>80.259660000000011</v>
      </c>
      <c r="S7" s="93">
        <v>89.767342800000009</v>
      </c>
      <c r="T7" s="934">
        <v>6.1715999999999998</v>
      </c>
      <c r="U7" s="1114" t="s">
        <v>347</v>
      </c>
    </row>
    <row r="8" spans="1:33" s="46" customFormat="1" ht="18" customHeight="1">
      <c r="A8" s="200">
        <v>62</v>
      </c>
      <c r="B8" s="201" t="s">
        <v>16</v>
      </c>
      <c r="C8" s="201" t="s">
        <v>29</v>
      </c>
      <c r="D8" s="201"/>
      <c r="E8" s="201"/>
      <c r="F8" s="201"/>
      <c r="G8" s="201"/>
      <c r="H8" s="201"/>
      <c r="I8" s="202">
        <v>69.273347310000005</v>
      </c>
      <c r="J8" s="903"/>
      <c r="K8" s="903"/>
      <c r="L8" s="903"/>
      <c r="M8" s="903"/>
      <c r="N8" s="903"/>
      <c r="O8" s="202">
        <v>74.826698400000012</v>
      </c>
      <c r="P8" s="202">
        <v>77.419702800000024</v>
      </c>
      <c r="Q8" s="903"/>
      <c r="R8" s="828">
        <v>81.620987310000018</v>
      </c>
      <c r="S8" s="828">
        <v>91.125583200000008</v>
      </c>
      <c r="T8" s="963"/>
      <c r="U8" s="1115"/>
    </row>
    <row r="9" spans="1:33" s="46" customFormat="1" ht="18" customHeight="1">
      <c r="A9" s="200">
        <v>62</v>
      </c>
      <c r="B9" s="201" t="s">
        <v>18</v>
      </c>
      <c r="C9" s="201" t="s">
        <v>29</v>
      </c>
      <c r="D9" s="201"/>
      <c r="E9" s="201"/>
      <c r="F9" s="201"/>
      <c r="G9" s="201"/>
      <c r="H9" s="201"/>
      <c r="I9" s="202">
        <v>78.901419600000011</v>
      </c>
      <c r="J9" s="903"/>
      <c r="K9" s="903"/>
      <c r="L9" s="903"/>
      <c r="M9" s="903"/>
      <c r="N9" s="903"/>
      <c r="O9" s="202">
        <v>84.457857600000025</v>
      </c>
      <c r="P9" s="202">
        <v>85.816098000000011</v>
      </c>
      <c r="Q9" s="903"/>
      <c r="R9" s="155"/>
      <c r="S9" s="155"/>
      <c r="T9" s="963"/>
      <c r="U9" s="1115"/>
    </row>
    <row r="10" spans="1:33" s="46" customFormat="1" ht="18" customHeight="1" thickBot="1">
      <c r="A10" s="55">
        <v>62</v>
      </c>
      <c r="B10" s="56" t="s">
        <v>20</v>
      </c>
      <c r="C10" s="56" t="s">
        <v>29</v>
      </c>
      <c r="D10" s="56"/>
      <c r="E10" s="56"/>
      <c r="F10" s="56"/>
      <c r="G10" s="56"/>
      <c r="H10" s="62"/>
      <c r="I10" s="111">
        <v>81.617900400000011</v>
      </c>
      <c r="J10" s="908"/>
      <c r="K10" s="908"/>
      <c r="L10" s="908"/>
      <c r="M10" s="908"/>
      <c r="N10" s="908"/>
      <c r="O10" s="111">
        <v>87.174338399999996</v>
      </c>
      <c r="P10" s="111">
        <v>88.53257880000001</v>
      </c>
      <c r="Q10" s="908"/>
      <c r="R10" s="149"/>
      <c r="S10" s="149"/>
      <c r="T10" s="935"/>
      <c r="U10" s="1117"/>
    </row>
    <row r="11" spans="1:33" s="127" customFormat="1" ht="18" customHeight="1">
      <c r="C11" s="534"/>
      <c r="D11" s="534"/>
      <c r="E11" s="534"/>
      <c r="F11" s="534"/>
      <c r="G11" s="534"/>
    </row>
    <row r="12" spans="1:33" s="127" customFormat="1" ht="18" customHeight="1">
      <c r="A12" s="2" t="s">
        <v>15</v>
      </c>
      <c r="B12" s="94" t="s">
        <v>677</v>
      </c>
      <c r="C12" s="198"/>
      <c r="D12" s="198"/>
      <c r="E12" s="198"/>
      <c r="F12" s="534"/>
      <c r="G12" s="534"/>
    </row>
    <row r="13" spans="1:33" s="127" customFormat="1" ht="18" customHeight="1">
      <c r="A13" s="533" t="s">
        <v>36</v>
      </c>
      <c r="B13" s="534" t="s">
        <v>678</v>
      </c>
      <c r="C13" s="534"/>
      <c r="D13" s="534"/>
      <c r="E13" s="534"/>
      <c r="F13" s="534"/>
      <c r="G13" s="534"/>
    </row>
    <row r="14" spans="1:33" s="127" customFormat="1" ht="18" customHeight="1">
      <c r="A14" s="533" t="s">
        <v>31</v>
      </c>
      <c r="B14" s="534" t="s">
        <v>679</v>
      </c>
      <c r="C14" s="534"/>
      <c r="D14" s="534"/>
      <c r="E14" s="534"/>
      <c r="F14" s="534"/>
      <c r="G14" s="534"/>
    </row>
    <row r="15" spans="1:33" s="127" customFormat="1" ht="18" customHeight="1">
      <c r="A15" s="533" t="s">
        <v>17</v>
      </c>
      <c r="B15" s="534" t="s">
        <v>680</v>
      </c>
      <c r="C15" s="534"/>
      <c r="D15" s="534"/>
      <c r="E15" s="534"/>
      <c r="F15" s="534"/>
      <c r="G15" s="534"/>
    </row>
    <row r="16" spans="1:33" s="127" customFormat="1" ht="15.75">
      <c r="A16" s="533" t="s">
        <v>18</v>
      </c>
      <c r="B16" s="534" t="s">
        <v>681</v>
      </c>
      <c r="C16" s="534"/>
      <c r="D16" s="534"/>
      <c r="E16" s="534"/>
      <c r="F16" s="534"/>
      <c r="G16" s="534"/>
    </row>
    <row r="17" spans="1:22" ht="18" customHeight="1">
      <c r="A17" s="533" t="s">
        <v>34</v>
      </c>
      <c r="B17" s="534" t="s">
        <v>682</v>
      </c>
      <c r="C17" s="534"/>
      <c r="D17" s="534"/>
      <c r="E17" s="534"/>
      <c r="F17" s="94"/>
      <c r="G17" s="94"/>
      <c r="I17" s="126"/>
      <c r="J17" s="126"/>
      <c r="K17" s="126"/>
      <c r="L17" s="126"/>
      <c r="M17" s="126"/>
      <c r="N17" s="126"/>
      <c r="O17" s="126"/>
      <c r="P17" s="126"/>
      <c r="Q17" s="126"/>
      <c r="R17" s="126"/>
    </row>
    <row r="18" spans="1:22" ht="15.75">
      <c r="A18" s="533" t="s">
        <v>474</v>
      </c>
      <c r="B18" s="534" t="s">
        <v>683</v>
      </c>
      <c r="C18" s="534"/>
      <c r="D18" s="534"/>
      <c r="E18" s="534"/>
    </row>
    <row r="19" spans="1:22" ht="18" customHeight="1">
      <c r="A19" s="2" t="s">
        <v>35</v>
      </c>
      <c r="B19" s="94" t="s">
        <v>684</v>
      </c>
      <c r="C19" s="94"/>
      <c r="D19" s="94"/>
      <c r="E19" s="94"/>
    </row>
    <row r="20" spans="1:22" ht="18" customHeight="1">
      <c r="A20" s="2">
        <v>400</v>
      </c>
      <c r="B20" s="94" t="s">
        <v>685</v>
      </c>
      <c r="C20" s="94"/>
      <c r="D20" s="94"/>
      <c r="E20" s="94"/>
    </row>
    <row r="21" spans="1:22" ht="18" customHeight="1">
      <c r="A21" s="2">
        <v>500</v>
      </c>
      <c r="B21" s="94" t="s">
        <v>686</v>
      </c>
      <c r="C21" s="94"/>
      <c r="D21" s="94"/>
      <c r="E21" s="94"/>
    </row>
    <row r="22" spans="1:22" ht="18" customHeight="1">
      <c r="A22" s="2">
        <v>305</v>
      </c>
      <c r="B22" s="94" t="s">
        <v>687</v>
      </c>
      <c r="C22" s="94"/>
      <c r="D22" s="94"/>
      <c r="E22" s="94"/>
    </row>
    <row r="23" spans="1:22" ht="18" customHeight="1"/>
    <row r="24" spans="1:22" s="127" customFormat="1">
      <c r="I24" s="44"/>
      <c r="J24" s="44"/>
      <c r="K24" s="44"/>
      <c r="L24" s="44"/>
      <c r="M24" s="44"/>
      <c r="N24" s="44"/>
      <c r="O24" s="44"/>
      <c r="P24" s="44"/>
      <c r="Q24" s="44"/>
      <c r="R24" s="44"/>
      <c r="S24" s="44"/>
      <c r="T24" s="44"/>
      <c r="U24" s="44"/>
    </row>
    <row r="26" spans="1:22" s="127" customFormat="1"/>
    <row r="27" spans="1:22" s="127" customFormat="1"/>
    <row r="28" spans="1:22" s="127" customFormat="1"/>
    <row r="29" spans="1:22" s="127" customFormat="1"/>
    <row r="30" spans="1:22" s="127" customFormat="1"/>
    <row r="31" spans="1:22" s="127" customFormat="1">
      <c r="O31" s="1165" t="s">
        <v>28</v>
      </c>
      <c r="P31" s="1165"/>
      <c r="Q31" s="1165"/>
      <c r="R31" s="1165"/>
      <c r="S31" s="1165" t="s">
        <v>29</v>
      </c>
      <c r="T31" s="1165"/>
      <c r="U31" s="1165"/>
      <c r="V31" s="1165"/>
    </row>
    <row r="32" spans="1:22" s="127" customFormat="1" ht="15.75">
      <c r="A32" s="2"/>
      <c r="B32" s="94"/>
    </row>
    <row r="33" spans="1:23" s="127" customFormat="1" ht="15.75">
      <c r="A33" s="533"/>
      <c r="B33" s="534"/>
    </row>
    <row r="34" spans="1:23" s="127" customFormat="1" ht="18" customHeight="1">
      <c r="A34" s="533"/>
      <c r="B34" s="534"/>
      <c r="C34" s="198"/>
      <c r="D34" s="198"/>
      <c r="E34" s="198"/>
      <c r="F34" s="198"/>
      <c r="G34" s="198"/>
      <c r="H34" s="198"/>
      <c r="I34" s="198"/>
      <c r="J34" s="198"/>
      <c r="K34" s="198"/>
      <c r="L34" s="198"/>
      <c r="M34" s="198"/>
      <c r="N34" s="198"/>
      <c r="O34" s="198"/>
      <c r="P34" s="198"/>
      <c r="Q34" s="198"/>
      <c r="R34" s="198"/>
      <c r="S34" s="198"/>
      <c r="T34" s="198"/>
      <c r="U34" s="198"/>
      <c r="V34" s="198"/>
    </row>
    <row r="35" spans="1:23">
      <c r="A35" s="123"/>
      <c r="B35" s="123"/>
      <c r="C35" s="123"/>
      <c r="D35" s="123"/>
      <c r="E35" s="123"/>
      <c r="F35" s="123"/>
      <c r="G35" s="123"/>
      <c r="H35" s="123"/>
      <c r="I35" s="123"/>
      <c r="J35" s="123"/>
      <c r="K35" s="123"/>
      <c r="L35" s="123"/>
      <c r="M35" s="123"/>
      <c r="N35" s="123"/>
      <c r="O35" s="123"/>
      <c r="P35" s="123"/>
      <c r="Q35" s="123"/>
      <c r="R35" s="123"/>
      <c r="S35" s="123"/>
      <c r="T35" s="123"/>
      <c r="U35" s="123"/>
      <c r="V35" s="123"/>
      <c r="W35" s="123">
        <v>30</v>
      </c>
    </row>
  </sheetData>
  <mergeCells count="5">
    <mergeCell ref="S31:V31"/>
    <mergeCell ref="U3:U6"/>
    <mergeCell ref="U7:U10"/>
    <mergeCell ref="O31:R31"/>
    <mergeCell ref="A1:G1"/>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26.xml><?xml version="1.0" encoding="utf-8"?>
<worksheet xmlns="http://schemas.openxmlformats.org/spreadsheetml/2006/main" xmlns:r="http://schemas.openxmlformats.org/officeDocument/2006/relationships">
  <sheetPr>
    <tabColor rgb="FFFF3505"/>
  </sheetPr>
  <dimension ref="A1:AO31"/>
  <sheetViews>
    <sheetView view="pageBreakPreview" zoomScale="75" zoomScaleNormal="75" zoomScaleSheetLayoutView="75" workbookViewId="0">
      <pane xSplit="30705"/>
      <selection activeCell="A8" sqref="A8:F18"/>
      <selection pane="topRight" activeCell="K29" sqref="K29"/>
    </sheetView>
  </sheetViews>
  <sheetFormatPr defaultColWidth="4.140625" defaultRowHeight="15"/>
  <cols>
    <col min="1" max="1" width="4.85546875" style="26" customWidth="1"/>
    <col min="2" max="2" width="9.85546875" style="26" customWidth="1"/>
    <col min="3" max="7" width="9.85546875" style="198" customWidth="1"/>
    <col min="8" max="8" width="2.28515625" style="198" customWidth="1"/>
    <col min="9" max="10" width="9.85546875" style="198" hidden="1" customWidth="1"/>
    <col min="11" max="11" width="9.85546875" style="26" hidden="1" customWidth="1"/>
    <col min="12" max="21" width="9.85546875" style="26" customWidth="1"/>
    <col min="22" max="22" width="15.140625" style="26" customWidth="1"/>
    <col min="23" max="16384" width="4.140625" style="26"/>
  </cols>
  <sheetData>
    <row r="1" spans="1:41" ht="120" customHeight="1" thickBot="1">
      <c r="A1" s="266" t="s">
        <v>58</v>
      </c>
      <c r="B1" s="272"/>
      <c r="C1" s="272"/>
      <c r="D1" s="272"/>
      <c r="E1" s="272"/>
      <c r="F1" s="272"/>
      <c r="G1" s="627"/>
      <c r="H1" s="628"/>
      <c r="I1" s="628"/>
      <c r="J1" s="628"/>
      <c r="K1" s="629"/>
      <c r="L1" s="638" t="s">
        <v>590</v>
      </c>
      <c r="M1" s="636" t="s">
        <v>591</v>
      </c>
      <c r="N1" s="636" t="s">
        <v>601</v>
      </c>
      <c r="O1" s="636" t="s">
        <v>3</v>
      </c>
      <c r="P1" s="636" t="s">
        <v>4</v>
      </c>
      <c r="Q1" s="636" t="s">
        <v>5</v>
      </c>
      <c r="R1" s="636" t="s">
        <v>6</v>
      </c>
      <c r="S1" s="636" t="s">
        <v>7</v>
      </c>
      <c r="T1" s="636" t="s">
        <v>9</v>
      </c>
      <c r="U1" s="637" t="s">
        <v>366</v>
      </c>
      <c r="V1" s="626"/>
      <c r="W1" s="626"/>
      <c r="X1" s="626"/>
      <c r="Y1" s="626"/>
      <c r="Z1" s="626"/>
      <c r="AA1" s="626"/>
      <c r="AB1" s="626"/>
      <c r="AC1" s="626"/>
      <c r="AD1" s="626"/>
      <c r="AE1" s="626"/>
      <c r="AF1" s="626"/>
      <c r="AG1" s="626"/>
      <c r="AH1" s="626"/>
      <c r="AI1" s="626"/>
      <c r="AJ1" s="626"/>
      <c r="AK1" s="626"/>
      <c r="AL1" s="626"/>
      <c r="AM1" s="626"/>
      <c r="AN1" s="626"/>
      <c r="AO1" s="626"/>
    </row>
    <row r="2" spans="1:41" s="28" customFormat="1" ht="18" customHeight="1">
      <c r="A2" s="268" t="s">
        <v>383</v>
      </c>
      <c r="B2" s="269"/>
      <c r="C2" s="269"/>
      <c r="D2" s="269"/>
      <c r="E2" s="269"/>
      <c r="F2" s="269"/>
      <c r="G2" s="269"/>
      <c r="H2" s="269"/>
      <c r="I2" s="269"/>
      <c r="J2" s="269"/>
      <c r="K2" s="269"/>
      <c r="L2" s="250"/>
      <c r="M2" s="250"/>
      <c r="N2" s="250"/>
      <c r="O2" s="98"/>
      <c r="P2" s="98"/>
      <c r="Q2" s="98"/>
      <c r="R2" s="98"/>
      <c r="S2" s="98"/>
      <c r="T2" s="215" t="s">
        <v>125</v>
      </c>
      <c r="U2" s="216" t="s">
        <v>125</v>
      </c>
    </row>
    <row r="3" spans="1:41" s="126" customFormat="1" ht="27" customHeight="1">
      <c r="A3" s="156">
        <v>66</v>
      </c>
      <c r="B3" s="69" t="s">
        <v>15</v>
      </c>
      <c r="C3" s="69"/>
      <c r="D3" s="69"/>
      <c r="E3" s="69"/>
      <c r="F3" s="69"/>
      <c r="G3" s="69"/>
      <c r="H3" s="69"/>
      <c r="I3" s="69"/>
      <c r="J3" s="69"/>
      <c r="K3" s="69"/>
      <c r="L3" s="93">
        <v>94.405500000000018</v>
      </c>
      <c r="M3" s="967" t="s">
        <v>347</v>
      </c>
      <c r="N3" s="967" t="s">
        <v>347</v>
      </c>
      <c r="O3" s="93">
        <v>100.06983000000001</v>
      </c>
      <c r="P3" s="93">
        <v>101.45444400000001</v>
      </c>
      <c r="Q3" s="154"/>
      <c r="R3" s="93">
        <v>106.99290000000002</v>
      </c>
      <c r="S3" s="93">
        <v>116.68519800000001</v>
      </c>
      <c r="T3" s="998" t="s">
        <v>125</v>
      </c>
      <c r="U3" s="1114" t="s">
        <v>347</v>
      </c>
      <c r="W3" s="714">
        <f>1.05*1.08</f>
        <v>1.1340000000000001</v>
      </c>
    </row>
    <row r="4" spans="1:41" s="126" customFormat="1" ht="18" customHeight="1">
      <c r="A4" s="200">
        <v>66</v>
      </c>
      <c r="B4" s="201" t="s">
        <v>16</v>
      </c>
      <c r="C4" s="201"/>
      <c r="D4" s="201"/>
      <c r="E4" s="201"/>
      <c r="F4" s="201"/>
      <c r="G4" s="201"/>
      <c r="H4" s="201"/>
      <c r="I4" s="201"/>
      <c r="J4" s="201"/>
      <c r="K4" s="201"/>
      <c r="L4" s="202">
        <v>97.804098000000025</v>
      </c>
      <c r="M4" s="903"/>
      <c r="N4" s="903"/>
      <c r="O4" s="202">
        <v>103.46842800000002</v>
      </c>
      <c r="P4" s="202">
        <v>104.85304200000003</v>
      </c>
      <c r="Q4" s="164"/>
      <c r="R4" s="202">
        <v>110.39149800000003</v>
      </c>
      <c r="S4" s="202">
        <v>120.08379600000002</v>
      </c>
      <c r="T4" s="918"/>
      <c r="U4" s="1115"/>
    </row>
    <row r="5" spans="1:41" s="126" customFormat="1" ht="18" customHeight="1">
      <c r="A5" s="200">
        <v>66</v>
      </c>
      <c r="B5" s="201" t="s">
        <v>17</v>
      </c>
      <c r="C5" s="201"/>
      <c r="D5" s="201"/>
      <c r="E5" s="201"/>
      <c r="F5" s="201"/>
      <c r="G5" s="201"/>
      <c r="H5" s="201"/>
      <c r="I5" s="201"/>
      <c r="J5" s="201"/>
      <c r="K5" s="201"/>
      <c r="L5" s="202">
        <v>107.87401800000004</v>
      </c>
      <c r="M5" s="903"/>
      <c r="N5" s="903"/>
      <c r="O5" s="202">
        <v>113.53834800000003</v>
      </c>
      <c r="P5" s="202">
        <v>114.92296200000004</v>
      </c>
      <c r="Q5" s="155"/>
      <c r="R5" s="202">
        <v>120.46141800000004</v>
      </c>
      <c r="S5" s="202">
        <v>130.15371600000003</v>
      </c>
      <c r="T5" s="932">
        <v>6.1715999999999998</v>
      </c>
      <c r="U5" s="1115"/>
    </row>
    <row r="6" spans="1:41" s="126" customFormat="1" ht="18" customHeight="1" thickBot="1">
      <c r="A6" s="55">
        <v>66</v>
      </c>
      <c r="B6" s="56" t="s">
        <v>19</v>
      </c>
      <c r="C6" s="56"/>
      <c r="D6" s="56"/>
      <c r="E6" s="56"/>
      <c r="F6" s="56"/>
      <c r="G6" s="56"/>
      <c r="H6" s="56"/>
      <c r="I6" s="56"/>
      <c r="J6" s="56"/>
      <c r="K6" s="56"/>
      <c r="L6" s="111">
        <v>111.27261600000003</v>
      </c>
      <c r="M6" s="908"/>
      <c r="N6" s="908"/>
      <c r="O6" s="111">
        <v>116.93694600000002</v>
      </c>
      <c r="P6" s="111">
        <v>118.32156000000002</v>
      </c>
      <c r="Q6" s="149"/>
      <c r="R6" s="111">
        <v>123.86001600000003</v>
      </c>
      <c r="S6" s="111">
        <v>133.55231400000002</v>
      </c>
      <c r="T6" s="671"/>
      <c r="U6" s="1117"/>
    </row>
    <row r="7" spans="1:41" ht="18" customHeight="1"/>
    <row r="8" spans="1:41" ht="18" customHeight="1">
      <c r="A8" s="2" t="s">
        <v>15</v>
      </c>
      <c r="B8" s="94" t="s">
        <v>677</v>
      </c>
    </row>
    <row r="9" spans="1:41" s="126" customFormat="1" ht="18" customHeight="1">
      <c r="A9" s="533" t="s">
        <v>36</v>
      </c>
      <c r="B9" s="534" t="s">
        <v>678</v>
      </c>
      <c r="C9" s="534"/>
      <c r="D9" s="534"/>
      <c r="E9" s="534"/>
      <c r="F9" s="198"/>
      <c r="G9" s="198"/>
      <c r="H9" s="198"/>
      <c r="I9" s="198"/>
      <c r="J9" s="198"/>
    </row>
    <row r="10" spans="1:41" s="126" customFormat="1" ht="18" customHeight="1">
      <c r="A10" s="533" t="s">
        <v>31</v>
      </c>
      <c r="B10" s="534" t="s">
        <v>679</v>
      </c>
      <c r="C10" s="534"/>
      <c r="D10" s="534"/>
      <c r="E10" s="534"/>
      <c r="F10" s="198"/>
      <c r="G10" s="198"/>
      <c r="H10" s="198"/>
      <c r="I10" s="198"/>
      <c r="J10" s="198"/>
    </row>
    <row r="11" spans="1:41" s="126" customFormat="1" ht="18" customHeight="1">
      <c r="A11" s="533" t="s">
        <v>17</v>
      </c>
      <c r="B11" s="534" t="s">
        <v>680</v>
      </c>
      <c r="C11" s="534"/>
      <c r="D11" s="534"/>
      <c r="E11" s="534"/>
      <c r="F11" s="198"/>
      <c r="G11" s="198"/>
      <c r="H11" s="198"/>
      <c r="I11" s="198"/>
      <c r="J11" s="198"/>
    </row>
    <row r="12" spans="1:41" s="126" customFormat="1" ht="18" customHeight="1">
      <c r="A12" s="533" t="s">
        <v>18</v>
      </c>
      <c r="B12" s="534" t="s">
        <v>681</v>
      </c>
      <c r="C12" s="534"/>
      <c r="D12" s="534"/>
      <c r="E12" s="534"/>
      <c r="F12" s="198"/>
      <c r="G12" s="198"/>
      <c r="H12" s="198"/>
      <c r="I12" s="198"/>
      <c r="J12" s="198"/>
    </row>
    <row r="13" spans="1:41" s="126" customFormat="1" ht="18" customHeight="1">
      <c r="A13" s="533" t="s">
        <v>34</v>
      </c>
      <c r="B13" s="534" t="s">
        <v>682</v>
      </c>
      <c r="C13" s="534"/>
      <c r="D13" s="534"/>
      <c r="E13" s="534"/>
      <c r="F13" s="198"/>
      <c r="G13" s="198"/>
      <c r="H13" s="198"/>
      <c r="I13" s="198"/>
      <c r="J13" s="198"/>
    </row>
    <row r="14" spans="1:41" ht="18" customHeight="1">
      <c r="A14" s="533" t="s">
        <v>474</v>
      </c>
      <c r="B14" s="534" t="s">
        <v>683</v>
      </c>
      <c r="C14" s="534"/>
      <c r="D14" s="534"/>
      <c r="E14" s="534"/>
    </row>
    <row r="15" spans="1:41" ht="18" customHeight="1">
      <c r="A15" s="2" t="s">
        <v>35</v>
      </c>
      <c r="B15" s="94" t="s">
        <v>684</v>
      </c>
      <c r="C15" s="94"/>
      <c r="D15" s="94"/>
      <c r="E15" s="94"/>
    </row>
    <row r="16" spans="1:41" s="198" customFormat="1" ht="15.75">
      <c r="A16" s="2">
        <v>400</v>
      </c>
      <c r="B16" s="94" t="s">
        <v>685</v>
      </c>
      <c r="C16" s="94"/>
      <c r="D16" s="94"/>
      <c r="E16" s="94"/>
    </row>
    <row r="17" spans="1:23" s="198" customFormat="1" ht="18" customHeight="1">
      <c r="A17" s="2">
        <v>500</v>
      </c>
      <c r="B17" s="94" t="s">
        <v>686</v>
      </c>
      <c r="C17" s="94"/>
      <c r="D17" s="94"/>
      <c r="E17" s="94"/>
    </row>
    <row r="18" spans="1:23" s="198" customFormat="1" ht="18" customHeight="1">
      <c r="A18" s="2">
        <v>305</v>
      </c>
      <c r="B18" s="94" t="s">
        <v>687</v>
      </c>
      <c r="C18" s="94"/>
      <c r="D18" s="94"/>
      <c r="E18" s="94"/>
    </row>
    <row r="19" spans="1:23" s="198" customFormat="1" ht="18" customHeight="1"/>
    <row r="20" spans="1:23" ht="18" customHeight="1"/>
    <row r="21" spans="1:23" ht="18" customHeight="1"/>
    <row r="22" spans="1:23" ht="18" customHeight="1"/>
    <row r="23" spans="1:23" ht="18" customHeight="1"/>
    <row r="24" spans="1:23" ht="18" customHeight="1"/>
    <row r="25" spans="1:23" ht="18" customHeight="1"/>
    <row r="26" spans="1:23" ht="18" customHeight="1"/>
    <row r="27" spans="1:23" ht="18" customHeight="1">
      <c r="D27" s="26"/>
      <c r="E27" s="26"/>
      <c r="F27" s="26"/>
      <c r="G27" s="26"/>
      <c r="H27" s="26"/>
      <c r="I27" s="26"/>
      <c r="J27" s="26"/>
    </row>
    <row r="28" spans="1:23" s="127" customFormat="1" ht="18" customHeight="1">
      <c r="C28" s="534"/>
      <c r="D28" s="534"/>
      <c r="E28" s="534"/>
      <c r="F28" s="534"/>
      <c r="G28" s="534"/>
      <c r="H28" s="534"/>
      <c r="I28" s="534"/>
      <c r="J28" s="534"/>
    </row>
    <row r="29" spans="1:23" s="127" customFormat="1" ht="18" customHeight="1">
      <c r="C29" s="534"/>
      <c r="D29" s="534"/>
      <c r="E29" s="534"/>
      <c r="F29" s="534"/>
      <c r="G29" s="534"/>
      <c r="H29" s="534"/>
      <c r="I29" s="534"/>
      <c r="J29" s="534"/>
    </row>
    <row r="30" spans="1:23" s="127" customFormat="1" ht="18" customHeight="1">
      <c r="A30" s="533"/>
      <c r="B30" s="534"/>
      <c r="C30" s="94"/>
      <c r="D30" s="94"/>
      <c r="E30" s="94"/>
      <c r="F30" s="94"/>
      <c r="G30" s="94"/>
      <c r="H30" s="94"/>
      <c r="I30" s="94"/>
      <c r="J30" s="94"/>
    </row>
    <row r="31" spans="1:23">
      <c r="A31" s="123"/>
      <c r="B31" s="123"/>
      <c r="C31" s="123"/>
      <c r="D31" s="123"/>
      <c r="E31" s="123"/>
      <c r="F31" s="123"/>
      <c r="G31" s="123"/>
      <c r="H31" s="123"/>
      <c r="I31" s="123"/>
      <c r="J31" s="123"/>
      <c r="K31" s="123"/>
      <c r="L31" s="123"/>
      <c r="M31" s="123"/>
      <c r="N31" s="123"/>
      <c r="O31" s="123"/>
      <c r="P31" s="123"/>
      <c r="Q31" s="123"/>
      <c r="R31" s="123"/>
      <c r="S31" s="123"/>
      <c r="T31" s="123"/>
      <c r="U31" s="123"/>
      <c r="V31" s="123"/>
      <c r="W31" s="123">
        <v>11</v>
      </c>
    </row>
  </sheetData>
  <mergeCells count="1">
    <mergeCell ref="U3:U6"/>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27.xml><?xml version="1.0" encoding="utf-8"?>
<worksheet xmlns="http://schemas.openxmlformats.org/spreadsheetml/2006/main" xmlns:r="http://schemas.openxmlformats.org/officeDocument/2006/relationships">
  <sheetPr>
    <tabColor rgb="FFFF3505"/>
  </sheetPr>
  <dimension ref="A1:AO32"/>
  <sheetViews>
    <sheetView view="pageBreakPreview" zoomScale="75" zoomScaleNormal="75" zoomScaleSheetLayoutView="75" workbookViewId="0">
      <pane xSplit="30690" topLeftCell="O1"/>
      <selection activeCell="P10" sqref="P10"/>
      <selection pane="topRight" activeCell="K29" sqref="K29"/>
    </sheetView>
  </sheetViews>
  <sheetFormatPr defaultColWidth="4.140625" defaultRowHeight="15"/>
  <cols>
    <col min="1" max="1" width="4.85546875" style="126" customWidth="1"/>
    <col min="2" max="2" width="9.85546875" style="126" customWidth="1"/>
    <col min="3" max="14" width="9.85546875" style="198" customWidth="1"/>
    <col min="15" max="15" width="9.85546875" style="126" customWidth="1"/>
    <col min="16" max="22" width="9.85546875" style="198" customWidth="1"/>
    <col min="23" max="16384" width="4.140625" style="126"/>
  </cols>
  <sheetData>
    <row r="1" spans="1:41" ht="132" customHeight="1" thickBot="1">
      <c r="A1" s="266" t="s">
        <v>420</v>
      </c>
      <c r="B1" s="272"/>
      <c r="C1" s="272"/>
      <c r="D1" s="272"/>
      <c r="E1" s="272"/>
      <c r="F1" s="272"/>
      <c r="G1" s="627"/>
      <c r="H1" s="628"/>
      <c r="I1" s="638" t="s">
        <v>598</v>
      </c>
      <c r="J1" s="636" t="s">
        <v>3</v>
      </c>
      <c r="K1" s="636" t="s">
        <v>365</v>
      </c>
      <c r="L1" s="636" t="s">
        <v>5</v>
      </c>
      <c r="M1" s="636" t="s">
        <v>6</v>
      </c>
      <c r="N1" s="636" t="s">
        <v>7</v>
      </c>
      <c r="O1" s="636" t="s">
        <v>9</v>
      </c>
      <c r="P1" s="636" t="s">
        <v>11</v>
      </c>
      <c r="Q1" s="637" t="s">
        <v>366</v>
      </c>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270" t="s">
        <v>384</v>
      </c>
      <c r="B2" s="271"/>
      <c r="C2" s="271"/>
      <c r="D2" s="271"/>
      <c r="E2" s="271"/>
      <c r="F2" s="271"/>
      <c r="G2" s="271"/>
      <c r="H2" s="271"/>
      <c r="I2" s="88"/>
      <c r="J2" s="88"/>
      <c r="K2" s="88"/>
      <c r="L2" s="88"/>
      <c r="M2" s="88"/>
      <c r="N2" s="88"/>
      <c r="O2" s="160" t="s">
        <v>14</v>
      </c>
      <c r="P2" s="160" t="s">
        <v>14</v>
      </c>
      <c r="Q2" s="161" t="s">
        <v>14</v>
      </c>
      <c r="R2" s="126"/>
      <c r="S2" s="126"/>
      <c r="T2" s="126"/>
      <c r="U2" s="126"/>
      <c r="V2" s="126"/>
    </row>
    <row r="3" spans="1:41" ht="18" customHeight="1">
      <c r="A3" s="71">
        <v>90</v>
      </c>
      <c r="B3" s="70" t="s">
        <v>15</v>
      </c>
      <c r="C3" s="70"/>
      <c r="D3" s="70"/>
      <c r="E3" s="70"/>
      <c r="F3" s="70"/>
      <c r="G3" s="70"/>
      <c r="H3" s="70"/>
      <c r="I3" s="93">
        <v>135.82404000000002</v>
      </c>
      <c r="J3" s="93">
        <v>143.23262400000002</v>
      </c>
      <c r="K3" s="93">
        <v>145.70215200000001</v>
      </c>
      <c r="L3" s="703"/>
      <c r="M3" s="93">
        <v>180.27554400000002</v>
      </c>
      <c r="N3" s="93">
        <v>182.74507200000002</v>
      </c>
      <c r="O3" s="672" t="s">
        <v>125</v>
      </c>
      <c r="P3" s="1119" t="s">
        <v>347</v>
      </c>
      <c r="Q3" s="1166" t="s">
        <v>347</v>
      </c>
      <c r="R3" s="126"/>
      <c r="S3" s="126"/>
      <c r="T3" s="126"/>
      <c r="U3" s="126"/>
      <c r="V3" s="126"/>
      <c r="X3" s="714">
        <f>1.03*1.08</f>
        <v>1.1124000000000001</v>
      </c>
    </row>
    <row r="4" spans="1:41" ht="18" customHeight="1" thickBot="1">
      <c r="A4" s="55">
        <v>90</v>
      </c>
      <c r="B4" s="56" t="s">
        <v>27</v>
      </c>
      <c r="C4" s="56"/>
      <c r="D4" s="56"/>
      <c r="E4" s="56"/>
      <c r="F4" s="56"/>
      <c r="G4" s="56"/>
      <c r="H4" s="56"/>
      <c r="I4" s="111">
        <v>197.56224000000003</v>
      </c>
      <c r="J4" s="111">
        <v>204.97082400000002</v>
      </c>
      <c r="K4" s="111">
        <v>207.44035200000005</v>
      </c>
      <c r="L4" s="111">
        <v>197.56224000000003</v>
      </c>
      <c r="M4" s="111">
        <v>242.01374400000003</v>
      </c>
      <c r="N4" s="111">
        <v>244.483272</v>
      </c>
      <c r="O4" s="663">
        <v>6.1715999999999998</v>
      </c>
      <c r="P4" s="1120"/>
      <c r="Q4" s="1167"/>
      <c r="R4" s="126"/>
      <c r="S4" s="126"/>
      <c r="T4" s="126"/>
      <c r="U4" s="126"/>
      <c r="V4" s="126"/>
    </row>
    <row r="5" spans="1:41" s="198" customFormat="1" ht="18" customHeight="1">
      <c r="A5" s="82"/>
      <c r="B5" s="112"/>
      <c r="C5" s="112"/>
      <c r="D5" s="112"/>
      <c r="E5" s="112"/>
      <c r="F5" s="112"/>
      <c r="G5" s="112"/>
      <c r="H5" s="112"/>
      <c r="I5" s="99"/>
      <c r="J5" s="99"/>
      <c r="K5" s="99"/>
      <c r="L5" s="99"/>
      <c r="M5" s="99"/>
      <c r="N5" s="99"/>
      <c r="O5" s="180"/>
      <c r="P5" s="532"/>
      <c r="Q5" s="532"/>
    </row>
    <row r="6" spans="1:41" s="198" customFormat="1" ht="18" customHeight="1">
      <c r="A6" s="2"/>
      <c r="B6" s="94"/>
    </row>
    <row r="7" spans="1:41" ht="18" customHeight="1">
      <c r="A7" s="533"/>
      <c r="B7" s="534"/>
    </row>
    <row r="8" spans="1:41" ht="18" customHeight="1">
      <c r="A8" s="533"/>
      <c r="B8" s="534"/>
    </row>
    <row r="9" spans="1:41" ht="18" customHeight="1">
      <c r="A9" s="533"/>
      <c r="B9" s="534"/>
    </row>
    <row r="10" spans="1:41" s="198" customFormat="1" ht="18" customHeight="1">
      <c r="A10" s="533"/>
      <c r="B10" s="534"/>
    </row>
    <row r="11" spans="1:41" s="198" customFormat="1" ht="18" customHeight="1">
      <c r="A11" s="2" t="s">
        <v>15</v>
      </c>
      <c r="B11" s="94" t="s">
        <v>30</v>
      </c>
    </row>
    <row r="12" spans="1:41" s="127" customFormat="1" ht="18" customHeight="1" thickBot="1">
      <c r="A12" s="123"/>
      <c r="B12" s="123"/>
      <c r="C12" s="123"/>
      <c r="D12" s="123"/>
      <c r="E12" s="123"/>
      <c r="F12" s="123"/>
      <c r="G12" s="123"/>
      <c r="H12" s="123"/>
      <c r="I12" s="123"/>
      <c r="J12" s="123"/>
      <c r="K12" s="123"/>
      <c r="L12" s="123"/>
      <c r="M12" s="123"/>
      <c r="N12" s="123"/>
      <c r="O12" s="123"/>
      <c r="P12" s="123"/>
      <c r="Q12" s="123"/>
      <c r="R12" s="123"/>
      <c r="S12" s="123"/>
      <c r="T12" s="123"/>
      <c r="U12" s="123"/>
      <c r="V12" s="123"/>
      <c r="W12" s="123"/>
      <c r="X12" s="123"/>
    </row>
    <row r="13" spans="1:41" s="198" customFormat="1" ht="128.25" customHeight="1" thickBot="1">
      <c r="A13" s="266" t="s">
        <v>421</v>
      </c>
      <c r="B13" s="272"/>
      <c r="C13" s="272"/>
      <c r="D13" s="272"/>
      <c r="E13" s="272"/>
      <c r="F13" s="272"/>
      <c r="G13" s="272"/>
      <c r="H13" s="272"/>
      <c r="I13" s="638" t="s">
        <v>364</v>
      </c>
      <c r="J13" s="636" t="s">
        <v>3</v>
      </c>
      <c r="K13" s="636" t="s">
        <v>365</v>
      </c>
      <c r="L13" s="636" t="s">
        <v>5</v>
      </c>
      <c r="M13" s="636" t="s">
        <v>6</v>
      </c>
      <c r="N13" s="636" t="s">
        <v>7</v>
      </c>
      <c r="O13" s="636" t="s">
        <v>9</v>
      </c>
      <c r="P13" s="636" t="s">
        <v>11</v>
      </c>
      <c r="Q13" s="637" t="s">
        <v>366</v>
      </c>
    </row>
    <row r="14" spans="1:41" ht="18" customHeight="1">
      <c r="A14" s="270" t="s">
        <v>404</v>
      </c>
      <c r="B14" s="271"/>
      <c r="C14" s="271"/>
      <c r="D14" s="271"/>
      <c r="E14" s="271"/>
      <c r="F14" s="271"/>
      <c r="G14" s="271"/>
      <c r="H14" s="271"/>
      <c r="I14" s="88"/>
      <c r="J14" s="88"/>
      <c r="K14" s="88"/>
      <c r="L14" s="88"/>
      <c r="M14" s="88"/>
      <c r="N14" s="88"/>
      <c r="O14" s="160" t="s">
        <v>14</v>
      </c>
      <c r="P14" s="160" t="s">
        <v>14</v>
      </c>
      <c r="Q14" s="161" t="s">
        <v>14</v>
      </c>
      <c r="R14" s="126"/>
      <c r="S14" s="126"/>
      <c r="T14" s="126"/>
      <c r="U14" s="126"/>
      <c r="V14" s="126"/>
    </row>
    <row r="15" spans="1:41" ht="18" customHeight="1">
      <c r="A15" s="71">
        <v>91</v>
      </c>
      <c r="B15" s="70" t="s">
        <v>15</v>
      </c>
      <c r="C15" s="70"/>
      <c r="D15" s="70"/>
      <c r="E15" s="70"/>
      <c r="F15" s="70"/>
      <c r="G15" s="70"/>
      <c r="H15" s="70"/>
      <c r="I15" s="93">
        <v>234.60516000000004</v>
      </c>
      <c r="J15" s="93">
        <v>238.30945200000005</v>
      </c>
      <c r="K15" s="93">
        <v>240.77898000000002</v>
      </c>
      <c r="L15" s="207"/>
      <c r="M15" s="93">
        <v>280.29142800000005</v>
      </c>
      <c r="N15" s="93">
        <v>293.87383200000005</v>
      </c>
      <c r="O15" s="934">
        <v>6.1715999999999998</v>
      </c>
      <c r="P15" s="1119" t="s">
        <v>347</v>
      </c>
      <c r="Q15" s="1166" t="s">
        <v>347</v>
      </c>
      <c r="R15" s="126"/>
      <c r="S15" s="126"/>
      <c r="T15" s="126"/>
      <c r="U15" s="126"/>
      <c r="V15" s="126"/>
    </row>
    <row r="16" spans="1:41" ht="18" customHeight="1" thickBot="1">
      <c r="A16" s="55">
        <v>91</v>
      </c>
      <c r="B16" s="56" t="s">
        <v>27</v>
      </c>
      <c r="C16" s="56"/>
      <c r="D16" s="56"/>
      <c r="E16" s="56"/>
      <c r="F16" s="56"/>
      <c r="G16" s="56"/>
      <c r="H16" s="56"/>
      <c r="I16" s="111">
        <v>296.34336000000002</v>
      </c>
      <c r="J16" s="111">
        <v>300.04765200000008</v>
      </c>
      <c r="K16" s="111">
        <v>302.51718000000005</v>
      </c>
      <c r="L16" s="111">
        <v>296.34336000000002</v>
      </c>
      <c r="M16" s="111">
        <v>342.02962800000006</v>
      </c>
      <c r="N16" s="111">
        <v>380.30731200000008</v>
      </c>
      <c r="O16" s="935">
        <v>0</v>
      </c>
      <c r="P16" s="1120"/>
      <c r="Q16" s="1167"/>
      <c r="R16" s="126"/>
      <c r="S16" s="126"/>
      <c r="T16" s="126"/>
      <c r="U16" s="126"/>
      <c r="V16" s="126"/>
    </row>
    <row r="17" spans="1:24" s="116" customFormat="1" ht="18" customHeight="1">
      <c r="A17" s="82"/>
      <c r="B17" s="112"/>
      <c r="C17" s="112"/>
      <c r="D17" s="112"/>
      <c r="E17" s="112"/>
      <c r="F17" s="112"/>
      <c r="G17" s="112"/>
      <c r="H17" s="112"/>
      <c r="P17" s="99"/>
      <c r="Q17" s="99"/>
      <c r="R17" s="99"/>
      <c r="S17" s="99"/>
      <c r="T17" s="99"/>
      <c r="U17" s="99"/>
      <c r="V17" s="99"/>
    </row>
    <row r="18" spans="1:24" s="116" customFormat="1" ht="18" customHeight="1">
      <c r="A18" s="2" t="s">
        <v>15</v>
      </c>
      <c r="B18" s="94" t="s">
        <v>677</v>
      </c>
      <c r="C18" s="198"/>
      <c r="D18" s="198"/>
      <c r="E18" s="198"/>
      <c r="F18" s="112"/>
      <c r="G18" s="112"/>
      <c r="H18" s="112"/>
      <c r="I18" s="127"/>
      <c r="L18" s="127"/>
      <c r="M18" s="127"/>
      <c r="N18" s="127"/>
      <c r="O18" s="127"/>
      <c r="P18" s="99"/>
      <c r="Q18" s="99"/>
      <c r="R18" s="99"/>
      <c r="S18" s="99"/>
      <c r="T18" s="99"/>
      <c r="U18" s="99"/>
      <c r="V18" s="99"/>
    </row>
    <row r="19" spans="1:24" s="203" customFormat="1" ht="18" customHeight="1">
      <c r="A19" s="533" t="s">
        <v>36</v>
      </c>
      <c r="B19" s="534" t="s">
        <v>678</v>
      </c>
      <c r="C19" s="534"/>
      <c r="D19" s="534"/>
      <c r="E19" s="534"/>
      <c r="F19" s="120"/>
      <c r="G19" s="120"/>
      <c r="H19" s="120"/>
      <c r="I19" s="127"/>
      <c r="L19" s="127"/>
      <c r="M19" s="127"/>
      <c r="N19" s="127"/>
      <c r="O19" s="127"/>
      <c r="P19" s="121"/>
      <c r="Q19" s="121"/>
      <c r="R19" s="121"/>
      <c r="S19" s="121"/>
      <c r="T19" s="121"/>
      <c r="U19" s="121"/>
      <c r="V19" s="121"/>
    </row>
    <row r="20" spans="1:24" s="203" customFormat="1" ht="18" customHeight="1">
      <c r="A20" s="533" t="s">
        <v>31</v>
      </c>
      <c r="B20" s="534" t="s">
        <v>679</v>
      </c>
      <c r="C20" s="534"/>
      <c r="D20" s="534"/>
      <c r="E20" s="534"/>
      <c r="F20" s="120"/>
      <c r="G20" s="120"/>
      <c r="H20" s="120"/>
      <c r="P20" s="121"/>
      <c r="Q20" s="121"/>
      <c r="R20" s="121"/>
      <c r="S20" s="121"/>
      <c r="T20" s="121"/>
      <c r="U20" s="121"/>
      <c r="V20" s="121"/>
    </row>
    <row r="21" spans="1:24" s="203" customFormat="1" ht="18" customHeight="1">
      <c r="A21" s="533" t="s">
        <v>17</v>
      </c>
      <c r="B21" s="534" t="s">
        <v>680</v>
      </c>
      <c r="C21" s="534"/>
      <c r="D21" s="534"/>
      <c r="E21" s="534"/>
      <c r="I21" s="127"/>
      <c r="L21" s="127"/>
      <c r="M21" s="127"/>
      <c r="N21" s="127"/>
      <c r="O21" s="127"/>
    </row>
    <row r="22" spans="1:24" s="203" customFormat="1" ht="18" customHeight="1">
      <c r="A22" s="533" t="s">
        <v>18</v>
      </c>
      <c r="B22" s="534" t="s">
        <v>681</v>
      </c>
      <c r="C22" s="534"/>
      <c r="D22" s="534"/>
      <c r="E22" s="534"/>
      <c r="I22" s="127"/>
      <c r="L22" s="127"/>
      <c r="M22" s="127"/>
      <c r="N22" s="127"/>
      <c r="O22" s="127"/>
    </row>
    <row r="23" spans="1:24" s="203" customFormat="1" ht="18" customHeight="1">
      <c r="A23" s="533" t="s">
        <v>34</v>
      </c>
      <c r="B23" s="534" t="s">
        <v>682</v>
      </c>
      <c r="C23" s="534"/>
      <c r="D23" s="534"/>
      <c r="E23" s="534"/>
      <c r="I23" s="127"/>
      <c r="L23" s="127"/>
      <c r="M23" s="127"/>
      <c r="N23" s="127"/>
      <c r="O23" s="127"/>
    </row>
    <row r="24" spans="1:24" s="127" customFormat="1" ht="18" customHeight="1">
      <c r="A24" s="533" t="s">
        <v>474</v>
      </c>
      <c r="B24" s="534" t="s">
        <v>683</v>
      </c>
      <c r="C24" s="534"/>
      <c r="D24" s="534"/>
      <c r="E24" s="534"/>
    </row>
    <row r="25" spans="1:24" ht="18" customHeight="1">
      <c r="A25" s="2" t="s">
        <v>35</v>
      </c>
      <c r="B25" s="94" t="s">
        <v>684</v>
      </c>
      <c r="C25" s="94"/>
      <c r="D25" s="94"/>
      <c r="E25" s="94"/>
    </row>
    <row r="26" spans="1:24" ht="18" customHeight="1">
      <c r="A26" s="2">
        <v>400</v>
      </c>
      <c r="B26" s="94" t="s">
        <v>685</v>
      </c>
      <c r="C26" s="94"/>
      <c r="D26" s="94"/>
      <c r="E26" s="94"/>
      <c r="F26" s="123"/>
      <c r="G26" s="123"/>
      <c r="H26" s="123"/>
      <c r="I26" s="123"/>
      <c r="J26" s="123"/>
      <c r="K26" s="123"/>
      <c r="L26" s="123"/>
      <c r="M26" s="123"/>
      <c r="N26" s="123"/>
      <c r="O26" s="123"/>
      <c r="P26" s="123"/>
      <c r="Q26" s="123"/>
      <c r="R26" s="123"/>
      <c r="S26" s="123"/>
      <c r="T26" s="123"/>
      <c r="U26" s="123"/>
      <c r="V26" s="123"/>
      <c r="W26" s="123"/>
      <c r="X26" s="123">
        <v>13</v>
      </c>
    </row>
    <row r="27" spans="1:24" ht="18" customHeight="1">
      <c r="A27" s="2">
        <v>500</v>
      </c>
      <c r="B27" s="94" t="s">
        <v>686</v>
      </c>
      <c r="C27" s="94"/>
      <c r="D27" s="94"/>
      <c r="E27" s="94"/>
    </row>
    <row r="28" spans="1:24" ht="18" customHeight="1">
      <c r="A28" s="2">
        <v>305</v>
      </c>
      <c r="B28" s="94" t="s">
        <v>687</v>
      </c>
      <c r="C28" s="94"/>
      <c r="D28" s="94"/>
      <c r="E28" s="94"/>
    </row>
    <row r="29" spans="1:24" ht="18" customHeight="1"/>
    <row r="30" spans="1:24" ht="18" customHeight="1">
      <c r="C30" s="126"/>
      <c r="D30" s="126"/>
      <c r="E30" s="126"/>
      <c r="F30" s="126"/>
      <c r="G30" s="126"/>
      <c r="H30" s="126"/>
      <c r="I30" s="126"/>
      <c r="J30" s="126"/>
      <c r="K30" s="126"/>
      <c r="L30" s="126"/>
      <c r="M30" s="126"/>
      <c r="N30" s="126"/>
    </row>
    <row r="31" spans="1:24" ht="18" customHeight="1">
      <c r="C31" s="126"/>
      <c r="D31" s="126"/>
      <c r="E31" s="126"/>
      <c r="F31" s="126"/>
      <c r="G31" s="126"/>
      <c r="H31" s="126"/>
      <c r="I31" s="126"/>
      <c r="J31" s="126"/>
      <c r="K31" s="126"/>
      <c r="L31" s="126"/>
      <c r="M31" s="126"/>
      <c r="N31" s="126"/>
    </row>
    <row r="32" spans="1:24" ht="18" customHeight="1">
      <c r="C32" s="126"/>
      <c r="D32" s="126"/>
      <c r="E32" s="126"/>
      <c r="F32" s="126"/>
      <c r="G32" s="126"/>
      <c r="H32" s="126"/>
      <c r="I32" s="126"/>
      <c r="J32" s="126"/>
      <c r="K32" s="126"/>
      <c r="L32" s="126"/>
      <c r="M32" s="126"/>
      <c r="N32" s="126"/>
      <c r="P32" s="126"/>
      <c r="Q32" s="126"/>
      <c r="R32" s="126"/>
      <c r="S32" s="126"/>
      <c r="T32" s="126"/>
      <c r="U32" s="126"/>
      <c r="V32" s="126"/>
    </row>
  </sheetData>
  <mergeCells count="4">
    <mergeCell ref="P15:P16"/>
    <mergeCell ref="Q15:Q16"/>
    <mergeCell ref="P3:P4"/>
    <mergeCell ref="Q3:Q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28.xml><?xml version="1.0" encoding="utf-8"?>
<worksheet xmlns="http://schemas.openxmlformats.org/spreadsheetml/2006/main" xmlns:r="http://schemas.openxmlformats.org/officeDocument/2006/relationships">
  <sheetPr>
    <tabColor rgb="FFE64F0C"/>
  </sheetPr>
  <dimension ref="A1:AG46"/>
  <sheetViews>
    <sheetView view="pageBreakPreview" zoomScale="75" zoomScaleNormal="70" zoomScaleSheetLayoutView="75" workbookViewId="0">
      <pane xSplit="30735"/>
      <selection activeCell="F18" sqref="F18"/>
      <selection pane="topRight" activeCell="K29" sqref="K29"/>
    </sheetView>
  </sheetViews>
  <sheetFormatPr defaultColWidth="4.140625" defaultRowHeight="15"/>
  <cols>
    <col min="1" max="1" width="4.85546875" style="126" customWidth="1"/>
    <col min="2" max="2" width="9.85546875" style="126" customWidth="1"/>
    <col min="3" max="6" width="9.85546875" style="198" customWidth="1"/>
    <col min="7" max="7" width="1.140625" style="126" customWidth="1"/>
    <col min="8" max="13" width="9.85546875" style="126" customWidth="1"/>
    <col min="14" max="14" width="9.85546875" style="198" customWidth="1"/>
    <col min="15" max="21" width="9.85546875" style="126" customWidth="1"/>
    <col min="22" max="22" width="14.5703125" style="126" customWidth="1"/>
    <col min="23" max="16384" width="4.140625" style="126"/>
  </cols>
  <sheetData>
    <row r="1" spans="1:33" ht="126.6" customHeight="1" thickTop="1" thickBot="1">
      <c r="A1" s="1170" t="s">
        <v>76</v>
      </c>
      <c r="B1" s="1170"/>
      <c r="C1" s="1170"/>
      <c r="D1" s="1170"/>
      <c r="E1" s="1170"/>
      <c r="F1" s="1170"/>
      <c r="G1" s="1170"/>
      <c r="H1" s="647" t="s">
        <v>2</v>
      </c>
      <c r="I1" s="656" t="s">
        <v>38</v>
      </c>
      <c r="J1" s="656" t="s">
        <v>39</v>
      </c>
      <c r="K1" s="656" t="s">
        <v>3</v>
      </c>
      <c r="L1" s="656" t="s">
        <v>4</v>
      </c>
      <c r="M1" s="656" t="s">
        <v>5</v>
      </c>
      <c r="N1" s="656" t="s">
        <v>535</v>
      </c>
      <c r="O1" s="656" t="s">
        <v>6</v>
      </c>
      <c r="P1" s="656" t="s">
        <v>7</v>
      </c>
      <c r="Q1" s="656" t="s">
        <v>8</v>
      </c>
      <c r="R1" s="656" t="s">
        <v>9</v>
      </c>
      <c r="S1" s="656" t="s">
        <v>439</v>
      </c>
      <c r="T1" s="656" t="s">
        <v>380</v>
      </c>
      <c r="U1" s="657" t="s">
        <v>381</v>
      </c>
      <c r="V1" s="626"/>
      <c r="W1" s="626"/>
      <c r="X1" s="626"/>
      <c r="Y1" s="626"/>
      <c r="Z1" s="626"/>
      <c r="AA1" s="626"/>
      <c r="AB1" s="626"/>
      <c r="AC1" s="626"/>
      <c r="AD1" s="626"/>
      <c r="AE1" s="626"/>
      <c r="AF1" s="626"/>
      <c r="AG1" s="626"/>
    </row>
    <row r="2" spans="1:33" ht="18" customHeight="1" thickTop="1">
      <c r="A2" s="1168" t="s">
        <v>401</v>
      </c>
      <c r="B2" s="1169"/>
      <c r="C2" s="1169"/>
      <c r="D2" s="1169"/>
      <c r="E2" s="1169"/>
      <c r="F2" s="1169"/>
      <c r="G2" s="1169"/>
      <c r="H2" s="664"/>
      <c r="I2" s="664"/>
      <c r="J2" s="664"/>
      <c r="K2" s="664"/>
      <c r="L2" s="664"/>
      <c r="M2" s="664"/>
      <c r="N2" s="664"/>
      <c r="O2" s="88"/>
      <c r="P2" s="88"/>
      <c r="Q2" s="88"/>
      <c r="R2" s="162" t="s">
        <v>14</v>
      </c>
      <c r="S2" s="162" t="s">
        <v>125</v>
      </c>
      <c r="T2" s="162" t="s">
        <v>14</v>
      </c>
      <c r="U2" s="649" t="s">
        <v>14</v>
      </c>
    </row>
    <row r="3" spans="1:33" ht="18" customHeight="1">
      <c r="A3" s="652">
        <v>77</v>
      </c>
      <c r="B3" s="201" t="s">
        <v>21</v>
      </c>
      <c r="C3" s="201" t="s">
        <v>28</v>
      </c>
      <c r="D3" s="201"/>
      <c r="E3" s="201"/>
      <c r="F3" s="201"/>
      <c r="G3" s="201"/>
      <c r="H3" s="204"/>
      <c r="I3" s="204"/>
      <c r="J3" s="204"/>
      <c r="K3" s="204"/>
      <c r="L3" s="204"/>
      <c r="M3" s="204"/>
      <c r="N3" s="204"/>
      <c r="O3" s="202">
        <v>605.03436000000011</v>
      </c>
      <c r="P3" s="202">
        <v>611.20818000000008</v>
      </c>
      <c r="Q3" s="202">
        <v>672.94638000000009</v>
      </c>
      <c r="R3" s="957"/>
      <c r="S3" s="948" t="s">
        <v>125</v>
      </c>
      <c r="T3" s="948" t="s">
        <v>125</v>
      </c>
      <c r="U3" s="751" t="s">
        <v>125</v>
      </c>
    </row>
    <row r="4" spans="1:33" ht="18" customHeight="1">
      <c r="A4" s="652">
        <v>77</v>
      </c>
      <c r="B4" s="201" t="s">
        <v>402</v>
      </c>
      <c r="C4" s="201" t="s">
        <v>28</v>
      </c>
      <c r="D4" s="201"/>
      <c r="E4" s="201"/>
      <c r="F4" s="201"/>
      <c r="G4" s="201"/>
      <c r="H4" s="204"/>
      <c r="I4" s="204"/>
      <c r="J4" s="204"/>
      <c r="K4" s="204"/>
      <c r="L4" s="204"/>
      <c r="M4" s="204"/>
      <c r="N4" s="204"/>
      <c r="O4" s="202">
        <v>728.51076000000012</v>
      </c>
      <c r="P4" s="202">
        <v>734.6845800000001</v>
      </c>
      <c r="Q4" s="202">
        <v>808.77042000000017</v>
      </c>
      <c r="R4" s="957"/>
      <c r="S4" s="666">
        <v>39.327233400000004</v>
      </c>
      <c r="T4" s="666">
        <v>11.112876000000002</v>
      </c>
      <c r="U4" s="676">
        <v>18.521460000000001</v>
      </c>
    </row>
    <row r="5" spans="1:33" s="198" customFormat="1" ht="18" customHeight="1">
      <c r="A5" s="653">
        <v>77</v>
      </c>
      <c r="B5" s="96" t="s">
        <v>557</v>
      </c>
      <c r="C5" s="96" t="s">
        <v>28</v>
      </c>
      <c r="D5" s="96"/>
      <c r="E5" s="96" t="s">
        <v>542</v>
      </c>
      <c r="F5" s="96"/>
      <c r="G5" s="96"/>
      <c r="H5" s="164"/>
      <c r="I5" s="164"/>
      <c r="J5" s="164"/>
      <c r="K5" s="164"/>
      <c r="L5" s="164"/>
      <c r="M5" s="164"/>
      <c r="N5" s="164"/>
      <c r="O5" s="202">
        <v>790.24896000000012</v>
      </c>
      <c r="P5" s="202">
        <v>796.4227800000001</v>
      </c>
      <c r="Q5" s="202">
        <v>870.50862000000018</v>
      </c>
      <c r="R5" s="958"/>
      <c r="S5" s="166"/>
      <c r="T5" s="166"/>
      <c r="U5" s="677"/>
    </row>
    <row r="6" spans="1:33" ht="18" customHeight="1">
      <c r="A6" s="652">
        <v>77</v>
      </c>
      <c r="B6" s="201" t="s">
        <v>21</v>
      </c>
      <c r="C6" s="201" t="s">
        <v>29</v>
      </c>
      <c r="D6" s="201"/>
      <c r="E6" s="201"/>
      <c r="F6" s="201"/>
      <c r="G6" s="201"/>
      <c r="H6" s="204"/>
      <c r="I6" s="204"/>
      <c r="J6" s="204"/>
      <c r="K6" s="204"/>
      <c r="L6" s="204"/>
      <c r="M6" s="204"/>
      <c r="N6" s="204"/>
      <c r="O6" s="202">
        <v>605.03436000000011</v>
      </c>
      <c r="P6" s="202">
        <v>611.20818000000008</v>
      </c>
      <c r="Q6" s="202">
        <v>672.94638000000009</v>
      </c>
      <c r="R6" s="957"/>
      <c r="S6" s="948" t="s">
        <v>125</v>
      </c>
      <c r="T6" s="948" t="s">
        <v>125</v>
      </c>
      <c r="U6" s="751" t="s">
        <v>125</v>
      </c>
    </row>
    <row r="7" spans="1:33" s="198" customFormat="1" ht="18" customHeight="1">
      <c r="A7" s="652">
        <v>77</v>
      </c>
      <c r="B7" s="201" t="s">
        <v>402</v>
      </c>
      <c r="C7" s="201" t="s">
        <v>29</v>
      </c>
      <c r="D7" s="201"/>
      <c r="E7" s="201"/>
      <c r="F7" s="201"/>
      <c r="G7" s="201"/>
      <c r="H7" s="204"/>
      <c r="I7" s="204"/>
      <c r="J7" s="204"/>
      <c r="K7" s="204"/>
      <c r="L7" s="204"/>
      <c r="M7" s="204"/>
      <c r="N7" s="204"/>
      <c r="O7" s="202">
        <v>728.51076000000012</v>
      </c>
      <c r="P7" s="202">
        <v>734.6845800000001</v>
      </c>
      <c r="Q7" s="202">
        <v>808.77042000000017</v>
      </c>
      <c r="R7" s="957"/>
      <c r="S7" s="666">
        <v>39.327233400000004</v>
      </c>
      <c r="T7" s="666">
        <v>11.112876000000002</v>
      </c>
      <c r="U7" s="676">
        <v>18.521460000000001</v>
      </c>
    </row>
    <row r="8" spans="1:33" ht="18" customHeight="1" thickBot="1">
      <c r="A8" s="654">
        <v>77</v>
      </c>
      <c r="B8" s="655" t="s">
        <v>557</v>
      </c>
      <c r="C8" s="655" t="s">
        <v>29</v>
      </c>
      <c r="D8" s="655"/>
      <c r="E8" s="655" t="s">
        <v>542</v>
      </c>
      <c r="F8" s="655"/>
      <c r="G8" s="655"/>
      <c r="H8" s="650"/>
      <c r="I8" s="650"/>
      <c r="J8" s="650"/>
      <c r="K8" s="650"/>
      <c r="L8" s="650"/>
      <c r="M8" s="650"/>
      <c r="N8" s="650"/>
      <c r="O8" s="651">
        <v>790.24896000000012</v>
      </c>
      <c r="P8" s="651">
        <v>796.4227800000001</v>
      </c>
      <c r="Q8" s="651">
        <v>870.50862000000018</v>
      </c>
      <c r="R8" s="959"/>
      <c r="S8" s="678"/>
      <c r="T8" s="678"/>
      <c r="U8" s="679"/>
    </row>
    <row r="9" spans="1:33" s="198" customFormat="1" ht="18" customHeight="1" thickTop="1">
      <c r="A9" s="82"/>
      <c r="B9" s="112"/>
      <c r="C9" s="112"/>
      <c r="D9" s="112"/>
      <c r="E9" s="112"/>
      <c r="F9" s="112"/>
      <c r="G9" s="112"/>
      <c r="H9" s="121"/>
      <c r="I9" s="121"/>
      <c r="J9" s="121"/>
      <c r="K9" s="121"/>
      <c r="L9" s="121"/>
      <c r="M9" s="121"/>
      <c r="N9" s="121"/>
      <c r="O9" s="99"/>
      <c r="P9" s="99"/>
      <c r="Q9" s="99"/>
      <c r="R9" s="752"/>
      <c r="S9" s="99"/>
      <c r="T9" s="99"/>
      <c r="U9" s="99"/>
    </row>
    <row r="10" spans="1:33" s="198" customFormat="1" ht="18" customHeight="1">
      <c r="A10" s="82"/>
      <c r="B10" s="112"/>
      <c r="C10" s="112"/>
      <c r="D10" s="112"/>
      <c r="E10" s="112"/>
      <c r="F10" s="112"/>
      <c r="G10" s="112"/>
      <c r="H10" s="121"/>
      <c r="I10" s="121"/>
      <c r="J10" s="121"/>
      <c r="K10" s="121"/>
      <c r="L10" s="121"/>
      <c r="M10" s="121"/>
      <c r="N10" s="121"/>
      <c r="O10" s="99"/>
      <c r="P10" s="99"/>
      <c r="Q10" s="988"/>
      <c r="R10" s="752"/>
      <c r="S10" s="99"/>
      <c r="T10" s="99"/>
      <c r="U10" s="99"/>
    </row>
    <row r="11" spans="1:33" s="198" customFormat="1" ht="18" customHeight="1">
      <c r="A11" s="2" t="s">
        <v>15</v>
      </c>
      <c r="B11" s="94" t="s">
        <v>677</v>
      </c>
      <c r="F11" s="112"/>
      <c r="G11" s="112"/>
      <c r="H11" s="121"/>
      <c r="I11" s="121"/>
      <c r="J11" s="121"/>
      <c r="K11" s="121"/>
      <c r="L11" s="121"/>
      <c r="M11" s="121"/>
      <c r="N11" s="121"/>
      <c r="O11" s="279" t="s">
        <v>422</v>
      </c>
      <c r="P11" s="99"/>
      <c r="Q11" s="99"/>
      <c r="R11" s="752"/>
      <c r="S11" s="542" t="s">
        <v>423</v>
      </c>
      <c r="U11" s="99"/>
    </row>
    <row r="12" spans="1:33" s="198" customFormat="1" ht="18" customHeight="1">
      <c r="A12" s="533" t="s">
        <v>36</v>
      </c>
      <c r="B12" s="534" t="s">
        <v>678</v>
      </c>
      <c r="C12" s="534"/>
      <c r="D12" s="534"/>
      <c r="E12" s="534"/>
      <c r="F12" s="112"/>
      <c r="G12" s="112"/>
      <c r="H12" s="121"/>
      <c r="I12" s="121"/>
      <c r="J12" s="121"/>
      <c r="K12" s="121"/>
      <c r="L12" s="121"/>
      <c r="M12" s="121"/>
      <c r="N12" s="121"/>
      <c r="O12" s="99"/>
      <c r="P12" s="99"/>
      <c r="Q12" s="99"/>
      <c r="R12" s="752"/>
      <c r="S12" s="99"/>
      <c r="T12" s="99"/>
      <c r="U12" s="99"/>
    </row>
    <row r="13" spans="1:33" s="127" customFormat="1" ht="18" customHeight="1">
      <c r="A13" s="533" t="s">
        <v>31</v>
      </c>
      <c r="B13" s="534" t="s">
        <v>679</v>
      </c>
      <c r="C13" s="534"/>
      <c r="D13" s="534"/>
      <c r="E13" s="534"/>
      <c r="F13" s="120"/>
      <c r="G13" s="120"/>
      <c r="H13" s="121"/>
      <c r="L13" s="121"/>
      <c r="M13" s="121"/>
      <c r="N13" s="121"/>
      <c r="P13" s="279"/>
      <c r="Q13" s="279"/>
      <c r="S13" s="119"/>
    </row>
    <row r="14" spans="1:33" s="127" customFormat="1" ht="15.75">
      <c r="A14" s="533" t="s">
        <v>17</v>
      </c>
      <c r="B14" s="534" t="s">
        <v>680</v>
      </c>
      <c r="C14" s="534"/>
      <c r="D14" s="534"/>
      <c r="E14" s="534"/>
      <c r="F14" s="120"/>
      <c r="G14" s="120"/>
      <c r="H14" s="121"/>
      <c r="I14" s="121"/>
      <c r="J14" s="121"/>
      <c r="K14" s="121"/>
      <c r="L14" s="121"/>
      <c r="M14" s="121"/>
      <c r="N14" s="121"/>
      <c r="O14" s="121"/>
      <c r="P14" s="121"/>
      <c r="Q14" s="121"/>
      <c r="R14" s="119"/>
      <c r="S14" s="119"/>
      <c r="T14" s="119"/>
      <c r="U14" s="119"/>
    </row>
    <row r="15" spans="1:33" s="127" customFormat="1" ht="18" customHeight="1">
      <c r="A15" s="533" t="s">
        <v>18</v>
      </c>
      <c r="B15" s="534" t="s">
        <v>681</v>
      </c>
      <c r="C15" s="534"/>
      <c r="D15" s="534"/>
      <c r="E15" s="534"/>
      <c r="F15" s="120"/>
      <c r="G15" s="120"/>
      <c r="H15" s="121"/>
      <c r="I15" s="121"/>
      <c r="J15" s="121"/>
      <c r="K15" s="121"/>
      <c r="L15" s="121"/>
      <c r="M15" s="121"/>
      <c r="N15" s="121"/>
      <c r="O15" s="121"/>
      <c r="P15" s="121"/>
      <c r="Q15" s="121"/>
      <c r="R15" s="119"/>
      <c r="S15" s="119"/>
      <c r="T15" s="119"/>
      <c r="U15" s="119"/>
    </row>
    <row r="16" spans="1:33" s="127" customFormat="1" ht="18" customHeight="1">
      <c r="A16" s="533" t="s">
        <v>34</v>
      </c>
      <c r="B16" s="534" t="s">
        <v>682</v>
      </c>
      <c r="C16" s="534"/>
      <c r="D16" s="534"/>
      <c r="E16" s="534"/>
      <c r="F16" s="120"/>
      <c r="G16" s="120"/>
      <c r="H16" s="121"/>
      <c r="I16" s="121"/>
      <c r="J16" s="121"/>
      <c r="K16" s="121"/>
      <c r="L16" s="121"/>
      <c r="M16" s="121"/>
      <c r="N16" s="121"/>
      <c r="O16" s="121"/>
      <c r="P16" s="121"/>
      <c r="Q16" s="121"/>
      <c r="R16" s="119"/>
      <c r="S16" s="119"/>
      <c r="T16" s="119"/>
      <c r="U16" s="119"/>
    </row>
    <row r="17" spans="1:21" s="127" customFormat="1" ht="18" customHeight="1">
      <c r="A17" s="533" t="s">
        <v>474</v>
      </c>
      <c r="B17" s="534" t="s">
        <v>683</v>
      </c>
      <c r="C17" s="534"/>
      <c r="D17" s="534"/>
      <c r="E17" s="534"/>
      <c r="F17" s="120"/>
      <c r="G17" s="120"/>
      <c r="H17" s="121"/>
      <c r="I17" s="121"/>
      <c r="J17" s="121"/>
      <c r="K17" s="121"/>
      <c r="L17" s="121"/>
      <c r="M17" s="121"/>
      <c r="N17" s="121"/>
      <c r="O17" s="121"/>
      <c r="P17" s="121"/>
      <c r="Q17" s="121"/>
      <c r="R17" s="119"/>
      <c r="S17" s="119"/>
      <c r="T17" s="119"/>
      <c r="U17" s="119"/>
    </row>
    <row r="18" spans="1:21" s="127" customFormat="1" ht="18" customHeight="1">
      <c r="A18" s="2" t="s">
        <v>35</v>
      </c>
      <c r="B18" s="94" t="s">
        <v>684</v>
      </c>
      <c r="C18" s="94"/>
      <c r="D18" s="94"/>
      <c r="E18" s="94"/>
      <c r="F18" s="120"/>
      <c r="G18" s="120"/>
      <c r="H18" s="121"/>
      <c r="I18" s="121"/>
      <c r="J18" s="121"/>
      <c r="K18" s="121"/>
      <c r="L18" s="121"/>
      <c r="M18" s="121"/>
      <c r="N18" s="121"/>
      <c r="O18" s="121"/>
      <c r="P18" s="121"/>
      <c r="Q18" s="121"/>
      <c r="R18" s="119"/>
      <c r="S18" s="119"/>
      <c r="T18" s="119"/>
      <c r="U18" s="119"/>
    </row>
    <row r="19" spans="1:21" ht="18" customHeight="1">
      <c r="A19" s="2">
        <v>400</v>
      </c>
      <c r="B19" s="94" t="s">
        <v>685</v>
      </c>
      <c r="C19" s="94"/>
      <c r="D19" s="94"/>
      <c r="E19" s="94"/>
      <c r="F19" s="112"/>
      <c r="G19" s="112"/>
      <c r="H19" s="99"/>
      <c r="I19" s="99"/>
      <c r="J19" s="99"/>
      <c r="K19" s="99"/>
      <c r="L19" s="99"/>
      <c r="M19" s="99"/>
      <c r="N19" s="99"/>
      <c r="O19" s="99"/>
      <c r="P19" s="99"/>
      <c r="Q19" s="99"/>
      <c r="R19" s="180"/>
      <c r="S19" s="180"/>
      <c r="T19" s="180"/>
      <c r="U19" s="180"/>
    </row>
    <row r="20" spans="1:21" ht="18" customHeight="1">
      <c r="A20" s="2">
        <v>500</v>
      </c>
      <c r="B20" s="94" t="s">
        <v>686</v>
      </c>
      <c r="C20" s="94"/>
      <c r="D20" s="94"/>
      <c r="E20" s="94"/>
      <c r="F20" s="112"/>
      <c r="G20" s="112"/>
      <c r="H20" s="99"/>
      <c r="I20" s="99"/>
      <c r="J20" s="99"/>
      <c r="K20" s="99"/>
      <c r="L20" s="99"/>
      <c r="M20" s="99"/>
      <c r="N20" s="99"/>
      <c r="O20" s="99"/>
      <c r="P20" s="99"/>
      <c r="Q20" s="99"/>
      <c r="R20" s="180"/>
      <c r="S20" s="180"/>
      <c r="T20" s="180"/>
      <c r="U20" s="180"/>
    </row>
    <row r="21" spans="1:21" ht="18" customHeight="1">
      <c r="A21" s="2">
        <v>305</v>
      </c>
      <c r="B21" s="94" t="s">
        <v>687</v>
      </c>
      <c r="C21" s="94"/>
      <c r="D21" s="94"/>
      <c r="E21" s="94"/>
      <c r="F21" s="112"/>
      <c r="G21" s="112"/>
      <c r="H21" s="99"/>
      <c r="I21" s="99"/>
      <c r="J21" s="99"/>
      <c r="K21" s="99"/>
      <c r="L21" s="99"/>
      <c r="M21" s="99"/>
      <c r="N21" s="99"/>
      <c r="O21" s="99"/>
      <c r="P21" s="99"/>
      <c r="Q21" s="99"/>
      <c r="R21" s="180"/>
      <c r="S21" s="180"/>
      <c r="T21" s="180"/>
      <c r="U21" s="180"/>
    </row>
    <row r="22" spans="1:21" ht="18" customHeight="1">
      <c r="A22" s="82"/>
      <c r="B22" s="112"/>
      <c r="C22" s="112"/>
      <c r="D22" s="112"/>
      <c r="E22" s="112"/>
      <c r="F22" s="112"/>
      <c r="G22" s="112"/>
      <c r="H22" s="112" t="s">
        <v>657</v>
      </c>
      <c r="I22" s="99"/>
      <c r="J22" s="99"/>
      <c r="K22" s="99"/>
      <c r="L22" s="99"/>
      <c r="M22" s="99"/>
      <c r="N22" s="99"/>
      <c r="O22" s="99"/>
      <c r="P22" s="99"/>
      <c r="Q22" s="99"/>
      <c r="R22" s="180"/>
      <c r="S22" s="180"/>
      <c r="T22" s="180"/>
      <c r="U22" s="180"/>
    </row>
    <row r="23" spans="1:21" ht="18" customHeight="1">
      <c r="I23" s="99"/>
      <c r="J23" s="99"/>
      <c r="K23" s="99"/>
      <c r="L23" s="99"/>
      <c r="M23" s="99"/>
      <c r="N23" s="99"/>
      <c r="O23" s="99"/>
      <c r="P23" s="99"/>
      <c r="Q23" s="99"/>
      <c r="R23" s="99"/>
      <c r="S23" s="99"/>
      <c r="T23" s="99"/>
    </row>
    <row r="24" spans="1:21" ht="18" customHeight="1">
      <c r="G24" s="244"/>
      <c r="I24" s="99"/>
      <c r="J24" s="99"/>
      <c r="K24" s="99"/>
      <c r="L24" s="99"/>
      <c r="M24" s="99"/>
      <c r="N24" s="99"/>
      <c r="O24" s="99"/>
      <c r="P24" s="99"/>
      <c r="Q24" s="99"/>
      <c r="R24" s="99"/>
      <c r="S24" s="99"/>
      <c r="T24" s="99"/>
    </row>
    <row r="25" spans="1:21" ht="18" customHeight="1">
      <c r="I25" s="99"/>
      <c r="J25" s="99"/>
      <c r="K25" s="99"/>
      <c r="L25" s="99"/>
      <c r="M25" s="99"/>
      <c r="N25" s="99"/>
      <c r="O25" s="99"/>
      <c r="P25" s="99"/>
      <c r="Q25" s="99"/>
      <c r="R25" s="99"/>
      <c r="S25" s="99"/>
      <c r="T25" s="99"/>
    </row>
    <row r="26" spans="1:21" ht="18" customHeight="1">
      <c r="J26" s="99"/>
      <c r="K26" s="99"/>
      <c r="L26" s="99"/>
      <c r="M26" s="99"/>
      <c r="N26" s="276" t="s">
        <v>29</v>
      </c>
      <c r="P26" s="276" t="s">
        <v>28</v>
      </c>
      <c r="Q26" s="99"/>
      <c r="R26" s="99"/>
      <c r="S26" s="99"/>
      <c r="T26" s="99"/>
    </row>
    <row r="27" spans="1:21" ht="18" customHeight="1"/>
    <row r="28" spans="1:21" s="127" customFormat="1" ht="18" customHeight="1"/>
    <row r="29" spans="1:21" s="127" customFormat="1" ht="18" customHeight="1">
      <c r="P29" s="276"/>
    </row>
    <row r="30" spans="1:21" s="127" customFormat="1" ht="18" customHeight="1">
      <c r="C30" s="534"/>
      <c r="D30" s="534"/>
      <c r="E30" s="534"/>
      <c r="F30" s="534"/>
      <c r="R30" s="276" t="s">
        <v>29</v>
      </c>
      <c r="S30" s="276"/>
      <c r="T30" s="1171" t="s">
        <v>28</v>
      </c>
      <c r="U30" s="1171"/>
    </row>
    <row r="31" spans="1:21" s="127" customFormat="1" ht="18" customHeight="1">
      <c r="C31" s="534"/>
      <c r="D31" s="534"/>
      <c r="E31" s="534"/>
      <c r="F31" s="534"/>
    </row>
    <row r="32" spans="1:21" s="127" customFormat="1" ht="18" customHeight="1">
      <c r="A32" s="533"/>
      <c r="B32" s="534"/>
      <c r="C32" s="534"/>
      <c r="D32" s="534"/>
      <c r="E32" s="534"/>
      <c r="F32" s="534"/>
    </row>
    <row r="33" spans="1:22" s="127" customFormat="1" ht="18" customHeight="1">
      <c r="A33" s="533"/>
      <c r="B33" s="534"/>
      <c r="C33" s="94"/>
      <c r="D33" s="94"/>
      <c r="E33" s="94"/>
      <c r="F33" s="94"/>
    </row>
    <row r="34" spans="1:22" s="127" customFormat="1" ht="18" customHeight="1">
      <c r="A34" s="123"/>
      <c r="B34" s="123"/>
      <c r="C34" s="123"/>
      <c r="D34" s="123"/>
      <c r="E34" s="123"/>
      <c r="F34" s="123"/>
      <c r="G34" s="123"/>
      <c r="H34" s="123"/>
      <c r="I34" s="123"/>
      <c r="J34" s="123"/>
      <c r="K34" s="123"/>
      <c r="L34" s="123"/>
      <c r="M34" s="123"/>
      <c r="N34" s="123"/>
      <c r="O34" s="123"/>
      <c r="P34" s="123"/>
      <c r="Q34" s="123"/>
      <c r="R34" s="123"/>
      <c r="S34" s="123"/>
      <c r="T34" s="123"/>
      <c r="U34" s="123"/>
      <c r="V34" s="123">
        <v>26</v>
      </c>
    </row>
    <row r="46" spans="1:22">
      <c r="O46" s="198"/>
    </row>
  </sheetData>
  <mergeCells count="3">
    <mergeCell ref="A2:G2"/>
    <mergeCell ref="A1:G1"/>
    <mergeCell ref="T30:U30"/>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29.xml><?xml version="1.0" encoding="utf-8"?>
<worksheet xmlns="http://schemas.openxmlformats.org/spreadsheetml/2006/main" xmlns:r="http://schemas.openxmlformats.org/officeDocument/2006/relationships">
  <sheetPr>
    <tabColor rgb="FFE64F0C"/>
  </sheetPr>
  <dimension ref="A1:AG33"/>
  <sheetViews>
    <sheetView showGridLines="0" view="pageBreakPreview" topLeftCell="A4" zoomScale="75" zoomScaleNormal="70" zoomScaleSheetLayoutView="75" workbookViewId="0">
      <pane xSplit="30675"/>
      <selection activeCell="D24" sqref="D24"/>
      <selection pane="topRight" activeCell="K29" sqref="K29"/>
    </sheetView>
  </sheetViews>
  <sheetFormatPr defaultColWidth="4.140625" defaultRowHeight="15"/>
  <cols>
    <col min="1" max="1" width="4.85546875" style="198" customWidth="1"/>
    <col min="2" max="16" width="9.85546875" style="198" customWidth="1"/>
    <col min="17" max="17" width="10.140625" style="198" customWidth="1"/>
    <col min="18" max="18" width="9.85546875" style="198" customWidth="1"/>
    <col min="19" max="19" width="12.5703125" style="198" customWidth="1"/>
    <col min="20" max="23" width="9.85546875" style="198" customWidth="1"/>
    <col min="24" max="24" width="14.5703125" style="198" customWidth="1"/>
    <col min="25" max="27" width="8.5703125" style="198" bestFit="1" customWidth="1"/>
    <col min="28" max="16384" width="4.140625" style="198"/>
  </cols>
  <sheetData>
    <row r="1" spans="1:33" ht="123" customHeight="1" thickTop="1" thickBot="1">
      <c r="A1" s="1170" t="s">
        <v>546</v>
      </c>
      <c r="B1" s="1170"/>
      <c r="C1" s="1170"/>
      <c r="D1" s="1170"/>
      <c r="E1" s="1170"/>
      <c r="F1" s="1170"/>
      <c r="G1" s="1170"/>
      <c r="H1" s="1170"/>
      <c r="I1" s="1170"/>
      <c r="J1" s="647" t="s">
        <v>2</v>
      </c>
      <c r="K1" s="636" t="s">
        <v>38</v>
      </c>
      <c r="L1" s="636" t="s">
        <v>39</v>
      </c>
      <c r="M1" s="636" t="s">
        <v>3</v>
      </c>
      <c r="N1" s="636" t="s">
        <v>4</v>
      </c>
      <c r="O1" s="636" t="s">
        <v>5</v>
      </c>
      <c r="P1" s="636" t="s">
        <v>535</v>
      </c>
      <c r="Q1" s="636" t="s">
        <v>6</v>
      </c>
      <c r="R1" s="636" t="s">
        <v>7</v>
      </c>
      <c r="S1" s="636" t="s">
        <v>8</v>
      </c>
      <c r="T1" s="636" t="s">
        <v>9</v>
      </c>
      <c r="U1" s="648" t="s">
        <v>439</v>
      </c>
      <c r="V1" s="626"/>
      <c r="W1" s="626"/>
      <c r="X1" s="626"/>
      <c r="Y1" s="626"/>
      <c r="Z1" s="626"/>
      <c r="AA1" s="626"/>
      <c r="AB1" s="626"/>
      <c r="AC1" s="626"/>
      <c r="AD1" s="626"/>
      <c r="AE1" s="626"/>
      <c r="AF1" s="626"/>
      <c r="AG1" s="626"/>
    </row>
    <row r="2" spans="1:33" ht="18" customHeight="1" thickTop="1">
      <c r="A2" s="1168" t="s">
        <v>401</v>
      </c>
      <c r="B2" s="1169"/>
      <c r="C2" s="1169"/>
      <c r="D2" s="1169"/>
      <c r="E2" s="1169"/>
      <c r="F2" s="1169"/>
      <c r="G2" s="1169"/>
      <c r="H2" s="1169"/>
      <c r="I2" s="1169"/>
      <c r="J2" s="644"/>
      <c r="K2" s="644"/>
      <c r="L2" s="644"/>
      <c r="M2" s="644"/>
      <c r="N2" s="644"/>
      <c r="O2" s="644"/>
      <c r="P2" s="644"/>
      <c r="Q2" s="88"/>
      <c r="R2" s="88"/>
      <c r="S2" s="88"/>
      <c r="T2" s="162" t="s">
        <v>14</v>
      </c>
      <c r="U2" s="649" t="s">
        <v>125</v>
      </c>
    </row>
    <row r="3" spans="1:33" ht="18" customHeight="1">
      <c r="A3" s="652">
        <v>777</v>
      </c>
      <c r="B3" s="201" t="s">
        <v>21</v>
      </c>
      <c r="C3" s="201" t="s">
        <v>62</v>
      </c>
      <c r="D3" s="201" t="s">
        <v>28</v>
      </c>
      <c r="E3" s="201"/>
      <c r="F3" s="201"/>
      <c r="G3" s="201"/>
      <c r="H3" s="201"/>
      <c r="I3" s="201"/>
      <c r="J3" s="204"/>
      <c r="K3" s="204"/>
      <c r="L3" s="204"/>
      <c r="M3" s="204"/>
      <c r="N3" s="204"/>
      <c r="O3" s="204"/>
      <c r="P3" s="204"/>
      <c r="Q3" s="202">
        <v>756.29295000000013</v>
      </c>
      <c r="R3" s="202">
        <v>764.0102250000001</v>
      </c>
      <c r="S3" s="202">
        <v>841.18297500000006</v>
      </c>
      <c r="T3" s="957"/>
      <c r="U3" s="751" t="s">
        <v>125</v>
      </c>
      <c r="Y3" s="646"/>
      <c r="Z3" s="646"/>
      <c r="AA3" s="646"/>
    </row>
    <row r="4" spans="1:33" ht="18" customHeight="1">
      <c r="A4" s="652">
        <v>777</v>
      </c>
      <c r="B4" s="201" t="s">
        <v>402</v>
      </c>
      <c r="C4" s="201" t="s">
        <v>62</v>
      </c>
      <c r="D4" s="201" t="s">
        <v>28</v>
      </c>
      <c r="E4" s="201"/>
      <c r="F4" s="201"/>
      <c r="G4" s="201"/>
      <c r="H4" s="201"/>
      <c r="I4" s="201"/>
      <c r="J4" s="204"/>
      <c r="K4" s="204"/>
      <c r="L4" s="204"/>
      <c r="M4" s="204"/>
      <c r="N4" s="204"/>
      <c r="O4" s="204"/>
      <c r="P4" s="204"/>
      <c r="Q4" s="202">
        <v>910.63845000000015</v>
      </c>
      <c r="R4" s="202">
        <v>918.35572500000012</v>
      </c>
      <c r="S4" s="202">
        <v>1010.9630250000001</v>
      </c>
      <c r="T4" s="957"/>
      <c r="U4" s="676">
        <v>39.327233400000004</v>
      </c>
      <c r="Y4" s="646"/>
      <c r="Z4" s="646"/>
      <c r="AA4" s="646"/>
    </row>
    <row r="5" spans="1:33" ht="18" customHeight="1">
      <c r="A5" s="653">
        <v>777</v>
      </c>
      <c r="B5" s="96" t="s">
        <v>534</v>
      </c>
      <c r="C5" s="96" t="s">
        <v>62</v>
      </c>
      <c r="D5" s="96" t="s">
        <v>28</v>
      </c>
      <c r="E5" s="96"/>
      <c r="F5" s="96" t="s">
        <v>542</v>
      </c>
      <c r="G5" s="96"/>
      <c r="H5" s="96"/>
      <c r="I5" s="96"/>
      <c r="J5" s="164"/>
      <c r="K5" s="164"/>
      <c r="L5" s="164"/>
      <c r="M5" s="164"/>
      <c r="N5" s="164"/>
      <c r="O5" s="164"/>
      <c r="P5" s="164"/>
      <c r="Q5" s="202">
        <v>987.81120000000021</v>
      </c>
      <c r="R5" s="202">
        <v>995.52847500000018</v>
      </c>
      <c r="S5" s="202">
        <v>1088.1357750000002</v>
      </c>
      <c r="T5" s="958"/>
      <c r="U5" s="677"/>
      <c r="Y5" s="646"/>
      <c r="Z5" s="646"/>
      <c r="AA5" s="646"/>
    </row>
    <row r="6" spans="1:33" ht="18" customHeight="1">
      <c r="A6" s="652">
        <v>777</v>
      </c>
      <c r="B6" s="201" t="s">
        <v>21</v>
      </c>
      <c r="C6" s="201" t="s">
        <v>62</v>
      </c>
      <c r="D6" s="201" t="s">
        <v>29</v>
      </c>
      <c r="E6" s="201"/>
      <c r="F6" s="201"/>
      <c r="G6" s="201"/>
      <c r="H6" s="201"/>
      <c r="I6" s="201"/>
      <c r="J6" s="204"/>
      <c r="K6" s="204"/>
      <c r="L6" s="204"/>
      <c r="M6" s="204"/>
      <c r="N6" s="204"/>
      <c r="O6" s="204"/>
      <c r="P6" s="204"/>
      <c r="Q6" s="202">
        <v>756.29295000000013</v>
      </c>
      <c r="R6" s="202">
        <v>764.0102250000001</v>
      </c>
      <c r="S6" s="202">
        <v>841.18297500000006</v>
      </c>
      <c r="T6" s="957"/>
      <c r="U6" s="751" t="s">
        <v>125</v>
      </c>
      <c r="Y6" s="646"/>
      <c r="Z6" s="646"/>
      <c r="AA6" s="646"/>
    </row>
    <row r="7" spans="1:33" ht="18" customHeight="1">
      <c r="A7" s="652">
        <v>777</v>
      </c>
      <c r="B7" s="201" t="s">
        <v>402</v>
      </c>
      <c r="C7" s="201" t="s">
        <v>62</v>
      </c>
      <c r="D7" s="201" t="s">
        <v>29</v>
      </c>
      <c r="E7" s="201"/>
      <c r="F7" s="201"/>
      <c r="G7" s="201"/>
      <c r="H7" s="201"/>
      <c r="I7" s="201"/>
      <c r="J7" s="204"/>
      <c r="K7" s="204"/>
      <c r="L7" s="204"/>
      <c r="M7" s="204"/>
      <c r="N7" s="204"/>
      <c r="O7" s="204"/>
      <c r="P7" s="204"/>
      <c r="Q7" s="202">
        <v>910.63845000000015</v>
      </c>
      <c r="R7" s="202">
        <v>918.35572500000012</v>
      </c>
      <c r="S7" s="202">
        <v>1010.9630250000001</v>
      </c>
      <c r="T7" s="957"/>
      <c r="U7" s="676">
        <v>39.327233400000004</v>
      </c>
      <c r="Y7" s="646"/>
      <c r="Z7" s="646"/>
      <c r="AA7" s="646"/>
    </row>
    <row r="8" spans="1:33" ht="18" customHeight="1" thickBot="1">
      <c r="A8" s="654">
        <v>777</v>
      </c>
      <c r="B8" s="655" t="s">
        <v>534</v>
      </c>
      <c r="C8" s="655" t="s">
        <v>62</v>
      </c>
      <c r="D8" s="655" t="s">
        <v>29</v>
      </c>
      <c r="E8" s="655"/>
      <c r="F8" s="655" t="s">
        <v>542</v>
      </c>
      <c r="G8" s="655"/>
      <c r="H8" s="655"/>
      <c r="I8" s="655"/>
      <c r="J8" s="650"/>
      <c r="K8" s="650"/>
      <c r="L8" s="650"/>
      <c r="M8" s="650"/>
      <c r="N8" s="650"/>
      <c r="O8" s="650"/>
      <c r="P8" s="650"/>
      <c r="Q8" s="651">
        <v>987.81120000000021</v>
      </c>
      <c r="R8" s="651">
        <v>995.52847500000018</v>
      </c>
      <c r="S8" s="651">
        <v>1088.1357750000002</v>
      </c>
      <c r="T8" s="959"/>
      <c r="U8" s="679"/>
      <c r="Y8" s="646"/>
      <c r="Z8" s="646"/>
      <c r="AA8" s="646"/>
    </row>
    <row r="9" spans="1:33" s="127" customFormat="1" ht="18" customHeight="1" thickTop="1">
      <c r="A9" s="105"/>
      <c r="B9" s="120"/>
      <c r="C9" s="120"/>
      <c r="D9" s="120"/>
      <c r="E9" s="120"/>
      <c r="F9" s="120"/>
      <c r="G9" s="120"/>
      <c r="H9" s="121"/>
      <c r="L9" s="121"/>
      <c r="M9" s="121"/>
      <c r="N9" s="121"/>
      <c r="O9" s="1172"/>
      <c r="P9" s="1172"/>
      <c r="Q9" s="1172"/>
      <c r="S9" s="119"/>
      <c r="T9" s="645"/>
    </row>
    <row r="10" spans="1:33" s="127" customFormat="1" ht="15.75">
      <c r="A10" s="2" t="s">
        <v>15</v>
      </c>
      <c r="B10" s="94" t="s">
        <v>677</v>
      </c>
      <c r="C10" s="198"/>
      <c r="D10" s="198"/>
      <c r="E10" s="198"/>
      <c r="F10" s="198"/>
      <c r="G10" s="120"/>
      <c r="H10" s="121"/>
      <c r="I10" s="121"/>
      <c r="J10" s="121"/>
      <c r="K10" s="121"/>
      <c r="L10" s="121"/>
      <c r="M10" s="121"/>
      <c r="N10" s="121"/>
      <c r="O10" s="121"/>
      <c r="P10" s="992"/>
      <c r="Q10" s="121"/>
      <c r="R10" s="119"/>
      <c r="S10" s="119"/>
      <c r="T10" s="119"/>
      <c r="U10" s="119"/>
    </row>
    <row r="11" spans="1:33" s="127" customFormat="1" ht="18" customHeight="1">
      <c r="A11" s="533" t="s">
        <v>36</v>
      </c>
      <c r="B11" s="534" t="s">
        <v>678</v>
      </c>
      <c r="C11" s="534"/>
      <c r="D11" s="534"/>
      <c r="E11" s="534"/>
      <c r="F11" s="198"/>
      <c r="G11" s="120"/>
      <c r="H11" s="121"/>
      <c r="I11" s="121"/>
      <c r="J11" s="121"/>
      <c r="K11" s="121"/>
      <c r="L11" s="121"/>
      <c r="M11" s="121"/>
      <c r="N11" s="121"/>
      <c r="O11" s="121"/>
      <c r="P11" s="121"/>
      <c r="Q11" s="121"/>
      <c r="R11" s="119"/>
      <c r="S11" s="119"/>
      <c r="T11" s="119"/>
      <c r="U11" s="119"/>
    </row>
    <row r="12" spans="1:33" s="127" customFormat="1" ht="18" customHeight="1">
      <c r="A12" s="533" t="s">
        <v>31</v>
      </c>
      <c r="B12" s="534" t="s">
        <v>679</v>
      </c>
      <c r="C12" s="534"/>
      <c r="D12" s="534"/>
      <c r="E12" s="534"/>
      <c r="F12" s="198"/>
      <c r="G12" s="120"/>
      <c r="H12" s="121"/>
      <c r="I12" s="121"/>
      <c r="J12" s="121"/>
      <c r="K12" s="121"/>
      <c r="L12" s="121"/>
      <c r="M12" s="121"/>
      <c r="N12" s="121"/>
      <c r="O12" s="121"/>
      <c r="P12" s="121"/>
      <c r="Q12" s="121"/>
      <c r="R12" s="119"/>
      <c r="S12" s="119"/>
      <c r="T12" s="119"/>
      <c r="U12" s="119"/>
    </row>
    <row r="13" spans="1:33" s="127" customFormat="1" ht="18" customHeight="1">
      <c r="A13" s="533" t="s">
        <v>17</v>
      </c>
      <c r="B13" s="534" t="s">
        <v>680</v>
      </c>
      <c r="C13" s="534"/>
      <c r="D13" s="534"/>
      <c r="E13" s="534"/>
      <c r="F13" s="198"/>
      <c r="G13" s="120"/>
      <c r="H13" s="121"/>
      <c r="I13" s="121"/>
      <c r="J13" s="121"/>
      <c r="K13" s="121"/>
      <c r="L13" s="121"/>
      <c r="M13" s="121"/>
      <c r="N13" s="121"/>
      <c r="O13" s="121"/>
      <c r="P13" s="121"/>
      <c r="Q13" s="121"/>
      <c r="R13" s="119"/>
      <c r="S13" s="119"/>
      <c r="T13" s="119"/>
      <c r="U13" s="119"/>
    </row>
    <row r="14" spans="1:33" s="127" customFormat="1" ht="18" customHeight="1">
      <c r="A14" s="533" t="s">
        <v>18</v>
      </c>
      <c r="B14" s="534" t="s">
        <v>681</v>
      </c>
      <c r="C14" s="534"/>
      <c r="D14" s="534"/>
      <c r="E14" s="534"/>
      <c r="F14" s="198"/>
      <c r="G14" s="120"/>
      <c r="H14" s="121"/>
      <c r="I14" s="121"/>
      <c r="J14" s="121"/>
      <c r="K14" s="121"/>
      <c r="L14" s="121"/>
      <c r="M14" s="121"/>
      <c r="N14" s="121"/>
      <c r="O14" s="121"/>
      <c r="P14" s="121"/>
      <c r="Q14" s="121"/>
      <c r="R14" s="119"/>
      <c r="S14" s="119"/>
      <c r="T14" s="119"/>
      <c r="U14" s="119"/>
    </row>
    <row r="15" spans="1:33" ht="18" customHeight="1">
      <c r="A15" s="533" t="s">
        <v>34</v>
      </c>
      <c r="B15" s="534" t="s">
        <v>682</v>
      </c>
      <c r="C15" s="534"/>
      <c r="D15" s="534"/>
      <c r="E15" s="534"/>
      <c r="G15" s="112"/>
      <c r="H15" s="99"/>
      <c r="I15" s="99"/>
      <c r="J15" s="99"/>
      <c r="K15" s="99"/>
      <c r="L15" s="99"/>
      <c r="M15" s="99"/>
      <c r="N15" s="99"/>
      <c r="O15" s="99"/>
      <c r="P15" s="99"/>
      <c r="Q15" s="99"/>
      <c r="R15" s="180"/>
      <c r="S15" s="180"/>
      <c r="T15" s="180"/>
      <c r="U15" s="180"/>
    </row>
    <row r="16" spans="1:33" ht="18" customHeight="1">
      <c r="A16" s="533" t="s">
        <v>474</v>
      </c>
      <c r="B16" s="534" t="s">
        <v>683</v>
      </c>
      <c r="C16" s="534"/>
      <c r="D16" s="534"/>
      <c r="E16" s="534"/>
      <c r="G16" s="112"/>
      <c r="H16" s="977" t="s">
        <v>688</v>
      </c>
      <c r="I16" s="99"/>
      <c r="J16" s="99"/>
      <c r="K16" s="99"/>
      <c r="L16" s="99"/>
      <c r="M16" s="99"/>
      <c r="O16" s="99"/>
      <c r="P16" s="99"/>
      <c r="Q16" s="99"/>
      <c r="R16" s="180"/>
      <c r="S16" s="180"/>
      <c r="T16" s="180"/>
      <c r="U16" s="180"/>
    </row>
    <row r="17" spans="1:22" ht="18" customHeight="1">
      <c r="A17" s="2" t="s">
        <v>35</v>
      </c>
      <c r="B17" s="94" t="s">
        <v>684</v>
      </c>
      <c r="C17" s="94"/>
      <c r="D17" s="94"/>
      <c r="E17" s="94"/>
      <c r="G17" s="112"/>
      <c r="H17" s="830"/>
      <c r="I17" s="99"/>
      <c r="J17" s="99"/>
      <c r="K17" s="99"/>
      <c r="L17" s="99"/>
      <c r="M17" s="99"/>
      <c r="O17" s="99"/>
      <c r="P17" s="99"/>
      <c r="Q17" s="99"/>
      <c r="R17" s="180"/>
      <c r="S17" s="180"/>
      <c r="T17" s="180"/>
      <c r="U17" s="180"/>
    </row>
    <row r="18" spans="1:22" ht="18" customHeight="1">
      <c r="A18" s="2">
        <v>400</v>
      </c>
      <c r="B18" s="94" t="s">
        <v>685</v>
      </c>
      <c r="C18" s="94"/>
      <c r="D18" s="94"/>
      <c r="E18" s="94"/>
      <c r="G18" s="112"/>
      <c r="H18" s="99"/>
      <c r="I18" s="99"/>
      <c r="J18" s="99"/>
      <c r="K18" s="99"/>
      <c r="L18" s="99"/>
      <c r="M18" s="99"/>
      <c r="N18" s="99"/>
      <c r="O18" s="99"/>
      <c r="P18" s="99"/>
      <c r="Q18" s="99"/>
      <c r="R18" s="180"/>
      <c r="S18" s="180"/>
      <c r="T18" s="180"/>
      <c r="U18" s="180"/>
    </row>
    <row r="19" spans="1:22" ht="18" customHeight="1">
      <c r="A19" s="2">
        <v>500</v>
      </c>
      <c r="B19" s="94" t="s">
        <v>686</v>
      </c>
      <c r="C19" s="94"/>
      <c r="D19" s="94"/>
      <c r="E19" s="94"/>
      <c r="I19" s="99"/>
      <c r="J19" s="99"/>
      <c r="K19" s="99"/>
      <c r="L19" s="99"/>
      <c r="M19" s="99"/>
      <c r="N19" s="99"/>
      <c r="O19" s="99"/>
      <c r="P19" s="99"/>
      <c r="Q19" s="99"/>
      <c r="R19" s="99"/>
      <c r="S19" s="99"/>
      <c r="T19" s="99"/>
    </row>
    <row r="20" spans="1:22" ht="18" customHeight="1">
      <c r="A20" s="2">
        <v>305</v>
      </c>
      <c r="B20" s="94" t="s">
        <v>687</v>
      </c>
      <c r="C20" s="94"/>
      <c r="D20" s="94"/>
      <c r="E20" s="94"/>
      <c r="I20" s="99"/>
      <c r="J20" s="99"/>
      <c r="K20" s="99"/>
      <c r="L20" s="99"/>
      <c r="M20" s="99"/>
      <c r="N20" s="99"/>
      <c r="O20" s="99"/>
      <c r="P20" s="99"/>
      <c r="Q20" s="99"/>
      <c r="R20" s="99"/>
      <c r="S20" s="99"/>
      <c r="T20" s="99"/>
    </row>
    <row r="21" spans="1:22" ht="18" customHeight="1">
      <c r="I21" s="99"/>
      <c r="J21" s="99"/>
      <c r="K21" s="99"/>
      <c r="L21" s="99"/>
      <c r="M21" s="99"/>
      <c r="N21" s="99"/>
      <c r="O21" s="99"/>
      <c r="P21" s="99"/>
      <c r="Q21" s="99"/>
      <c r="R21" s="99"/>
      <c r="S21" s="99"/>
      <c r="T21" s="99"/>
    </row>
    <row r="22" spans="1:22" ht="18" customHeight="1">
      <c r="J22" s="99"/>
      <c r="K22" s="99"/>
      <c r="L22" s="99"/>
      <c r="M22" s="99"/>
      <c r="N22" s="99"/>
      <c r="O22" s="99"/>
      <c r="Q22" s="99"/>
      <c r="R22" s="99"/>
      <c r="S22" s="99"/>
      <c r="T22" s="99"/>
    </row>
    <row r="23" spans="1:22" ht="18" customHeight="1">
      <c r="O23" s="276"/>
      <c r="Q23" s="276"/>
    </row>
    <row r="24" spans="1:22" s="127" customFormat="1" ht="18" customHeight="1"/>
    <row r="25" spans="1:22" s="127" customFormat="1" ht="18" customHeight="1">
      <c r="P25" s="276"/>
      <c r="S25" s="276"/>
      <c r="T25" s="276"/>
      <c r="U25" s="1171"/>
      <c r="V25" s="1171"/>
    </row>
    <row r="26" spans="1:22" s="127" customFormat="1" ht="18" customHeight="1">
      <c r="C26" s="534"/>
      <c r="D26" s="534"/>
      <c r="E26" s="534"/>
      <c r="F26" s="534"/>
      <c r="G26" s="534"/>
    </row>
    <row r="27" spans="1:22" s="127" customFormat="1" ht="18" customHeight="1">
      <c r="C27" s="534"/>
      <c r="D27" s="534"/>
      <c r="E27" s="534"/>
      <c r="F27" s="534"/>
      <c r="G27" s="534"/>
    </row>
    <row r="28" spans="1:22" s="127" customFormat="1" ht="18" customHeight="1">
      <c r="A28" s="533"/>
      <c r="B28" s="534"/>
      <c r="C28" s="534"/>
      <c r="D28" s="534"/>
      <c r="E28" s="534"/>
      <c r="F28" s="534"/>
      <c r="G28" s="534"/>
    </row>
    <row r="29" spans="1:22" s="127" customFormat="1" ht="18" customHeight="1">
      <c r="A29" s="533"/>
      <c r="B29" s="534"/>
      <c r="C29" s="534"/>
      <c r="D29" s="534"/>
      <c r="E29" s="534"/>
      <c r="F29" s="534"/>
      <c r="G29" s="534"/>
    </row>
    <row r="30" spans="1:22" s="127" customFormat="1" ht="18" customHeight="1">
      <c r="A30" s="533"/>
      <c r="B30" s="534"/>
      <c r="C30" s="534"/>
      <c r="D30" s="534"/>
      <c r="E30" s="534"/>
      <c r="F30" s="534"/>
      <c r="G30" s="534"/>
    </row>
    <row r="31" spans="1:22" s="127" customFormat="1" ht="18" customHeight="1">
      <c r="A31" s="2"/>
      <c r="B31" s="94"/>
      <c r="C31" s="534"/>
      <c r="D31" s="534"/>
      <c r="E31" s="534"/>
      <c r="F31" s="534"/>
      <c r="G31" s="534"/>
    </row>
    <row r="32" spans="1:22" s="127" customFormat="1" ht="18" customHeight="1">
      <c r="A32" s="533"/>
      <c r="B32" s="534"/>
      <c r="C32" s="94"/>
      <c r="D32" s="94"/>
      <c r="E32" s="94"/>
      <c r="F32" s="94"/>
      <c r="G32" s="94"/>
    </row>
    <row r="33" spans="1:23" s="127" customFormat="1" ht="18" customHeight="1">
      <c r="A33" s="123"/>
      <c r="B33" s="123"/>
      <c r="C33" s="123"/>
      <c r="D33" s="123"/>
      <c r="E33" s="123"/>
      <c r="F33" s="123"/>
      <c r="G33" s="123"/>
      <c r="H33" s="123"/>
      <c r="I33" s="123"/>
      <c r="J33" s="123"/>
      <c r="K33" s="123"/>
      <c r="L33" s="123"/>
      <c r="M33" s="123"/>
      <c r="N33" s="123"/>
      <c r="O33" s="123"/>
      <c r="P33" s="123"/>
      <c r="Q33" s="123"/>
      <c r="R33" s="123"/>
      <c r="S33" s="123"/>
      <c r="T33" s="123"/>
      <c r="U33" s="123"/>
      <c r="V33" s="123"/>
      <c r="W33" s="123">
        <v>27</v>
      </c>
    </row>
  </sheetData>
  <mergeCells count="4">
    <mergeCell ref="O9:Q9"/>
    <mergeCell ref="U25:V25"/>
    <mergeCell ref="A1:I1"/>
    <mergeCell ref="A2:I2"/>
  </mergeCells>
  <printOptions horizontalCentered="1" verticalCentered="1"/>
  <pageMargins left="0.19685039370078741" right="0.19685039370078741" top="0.19685039370078741" bottom="0.19685039370078741" header="0" footer="0"/>
  <pageSetup paperSize="9" scale="64" fitToWidth="0" fitToHeight="0" orientation="landscape" r:id="rId1"/>
  <drawing r:id="rId2"/>
</worksheet>
</file>

<file path=xl/worksheets/sheet3.xml><?xml version="1.0" encoding="utf-8"?>
<worksheet xmlns="http://schemas.openxmlformats.org/spreadsheetml/2006/main" xmlns:r="http://schemas.openxmlformats.org/officeDocument/2006/relationships">
  <sheetPr>
    <tabColor rgb="FFFF3505"/>
    <pageSetUpPr fitToPage="1"/>
  </sheetPr>
  <dimension ref="A1:T43"/>
  <sheetViews>
    <sheetView view="pageBreakPreview" zoomScale="75" zoomScaleNormal="50" zoomScaleSheetLayoutView="75" workbookViewId="0">
      <selection activeCell="E34" sqref="E34"/>
    </sheetView>
  </sheetViews>
  <sheetFormatPr defaultColWidth="11.42578125" defaultRowHeight="15"/>
  <cols>
    <col min="1" max="20" width="9.85546875" customWidth="1"/>
  </cols>
  <sheetData>
    <row r="1" spans="1:20" s="225" customFormat="1" ht="24" customHeight="1" thickBot="1">
      <c r="A1" s="1037" t="s">
        <v>124</v>
      </c>
      <c r="B1" s="1038"/>
      <c r="C1" s="1038"/>
      <c r="D1" s="1038"/>
      <c r="E1" s="1038"/>
      <c r="F1" s="1038"/>
      <c r="G1" s="1038"/>
      <c r="H1" s="1038"/>
      <c r="I1" s="1038"/>
      <c r="J1" s="1038"/>
      <c r="K1" s="1038"/>
      <c r="L1" s="1038"/>
      <c r="M1" s="1038"/>
      <c r="N1" s="1038"/>
      <c r="O1" s="1038"/>
      <c r="P1" s="1038"/>
      <c r="Q1" s="1038"/>
      <c r="R1" s="1038"/>
      <c r="S1" s="1038"/>
      <c r="T1" s="1039"/>
    </row>
    <row r="2" spans="1:20" s="276" customFormat="1" ht="18" customHeight="1">
      <c r="A2" s="1037" t="s">
        <v>694</v>
      </c>
      <c r="B2" s="1038"/>
      <c r="C2" s="1038"/>
      <c r="D2" s="1038"/>
      <c r="E2" s="1038"/>
      <c r="F2" s="1038"/>
      <c r="G2" s="1038"/>
      <c r="H2" s="1038"/>
      <c r="I2" s="1038"/>
      <c r="J2" s="1038"/>
      <c r="K2" s="1038"/>
      <c r="L2" s="1038"/>
      <c r="M2" s="1038"/>
      <c r="N2" s="1038"/>
      <c r="O2" s="1038"/>
      <c r="P2" s="1038"/>
      <c r="Q2" s="1038"/>
      <c r="R2" s="1038"/>
      <c r="S2" s="1038"/>
      <c r="T2" s="1039"/>
    </row>
    <row r="3" spans="1:20" s="226" customFormat="1" ht="18" customHeight="1">
      <c r="A3" s="1064" t="s">
        <v>695</v>
      </c>
      <c r="B3" s="1065"/>
      <c r="C3" s="1065"/>
      <c r="D3" s="1065"/>
      <c r="E3" s="1066"/>
      <c r="F3" s="1067" t="s">
        <v>696</v>
      </c>
      <c r="G3" s="1068"/>
      <c r="H3" s="1068"/>
      <c r="I3" s="1068"/>
      <c r="J3" s="1068"/>
      <c r="K3" s="1069"/>
      <c r="L3" s="965" t="s">
        <v>697</v>
      </c>
      <c r="M3" s="966"/>
      <c r="N3" s="280"/>
      <c r="O3" s="280"/>
      <c r="P3" s="280"/>
      <c r="Q3" s="280"/>
      <c r="R3" s="280"/>
      <c r="S3" s="280"/>
      <c r="T3" s="286"/>
    </row>
    <row r="4" spans="1:20" s="226" customFormat="1" ht="18" customHeight="1">
      <c r="A4" s="1070" t="s">
        <v>698</v>
      </c>
      <c r="B4" s="1061"/>
      <c r="C4" s="1061"/>
      <c r="D4" s="130"/>
      <c r="E4" s="282"/>
      <c r="F4" s="1073" t="s">
        <v>699</v>
      </c>
      <c r="G4" s="1074"/>
      <c r="H4" s="1074"/>
      <c r="I4" s="1074"/>
      <c r="J4" s="239"/>
      <c r="K4" s="282"/>
      <c r="L4" s="1073" t="s">
        <v>700</v>
      </c>
      <c r="M4" s="1074"/>
      <c r="N4" s="1074"/>
      <c r="O4" s="1074"/>
      <c r="P4" s="1074"/>
      <c r="Q4" s="1074"/>
      <c r="R4" s="130"/>
      <c r="S4" s="130"/>
      <c r="T4" s="287"/>
    </row>
    <row r="5" spans="1:20" s="226" customFormat="1" ht="18" customHeight="1">
      <c r="A5" s="1060"/>
      <c r="B5" s="1061"/>
      <c r="C5" s="1061"/>
      <c r="D5" s="239"/>
      <c r="E5" s="282"/>
      <c r="F5" s="1073"/>
      <c r="G5" s="1074"/>
      <c r="H5" s="1074"/>
      <c r="I5" s="1074"/>
      <c r="J5" s="239"/>
      <c r="K5" s="282"/>
      <c r="L5" s="1073"/>
      <c r="M5" s="1074"/>
      <c r="N5" s="1074"/>
      <c r="O5" s="1074"/>
      <c r="P5" s="1074"/>
      <c r="Q5" s="1074"/>
      <c r="R5" s="130"/>
      <c r="S5" s="130"/>
      <c r="T5" s="287"/>
    </row>
    <row r="6" spans="1:20" s="226" customFormat="1" ht="18" customHeight="1">
      <c r="A6" s="1060"/>
      <c r="B6" s="1061"/>
      <c r="C6" s="1061"/>
      <c r="D6" s="239"/>
      <c r="E6" s="282"/>
      <c r="F6" s="1073"/>
      <c r="G6" s="1074"/>
      <c r="H6" s="1074"/>
      <c r="I6" s="1074"/>
      <c r="J6" s="239"/>
      <c r="K6" s="282"/>
      <c r="L6" s="1073"/>
      <c r="M6" s="1074"/>
      <c r="N6" s="1074"/>
      <c r="O6" s="1074"/>
      <c r="P6" s="1074"/>
      <c r="Q6" s="1074"/>
      <c r="R6" s="130"/>
      <c r="S6" s="130"/>
      <c r="T6" s="287"/>
    </row>
    <row r="7" spans="1:20" s="226" customFormat="1" ht="18" customHeight="1">
      <c r="A7" s="1060"/>
      <c r="B7" s="1061"/>
      <c r="C7" s="1061"/>
      <c r="D7" s="239"/>
      <c r="E7" s="282"/>
      <c r="F7" s="1073"/>
      <c r="G7" s="1074"/>
      <c r="H7" s="1074"/>
      <c r="I7" s="1074"/>
      <c r="J7" s="239"/>
      <c r="K7" s="282"/>
      <c r="L7" s="1073"/>
      <c r="M7" s="1074"/>
      <c r="N7" s="1074"/>
      <c r="O7" s="1074"/>
      <c r="P7" s="1074"/>
      <c r="Q7" s="1074"/>
      <c r="R7" s="130"/>
      <c r="S7" s="130"/>
      <c r="T7" s="287"/>
    </row>
    <row r="8" spans="1:20" s="276" customFormat="1" ht="18" customHeight="1">
      <c r="A8" s="1071"/>
      <c r="B8" s="1072"/>
      <c r="C8" s="1072"/>
      <c r="D8" s="241"/>
      <c r="E8" s="283"/>
      <c r="F8" s="1075"/>
      <c r="G8" s="1076"/>
      <c r="H8" s="1076"/>
      <c r="I8" s="1076"/>
      <c r="J8" s="241"/>
      <c r="K8" s="283"/>
      <c r="L8" s="1075"/>
      <c r="M8" s="1076"/>
      <c r="N8" s="1076"/>
      <c r="O8" s="1076"/>
      <c r="P8" s="1076"/>
      <c r="Q8" s="1076"/>
      <c r="R8" s="238"/>
      <c r="S8" s="238"/>
      <c r="T8" s="288"/>
    </row>
    <row r="9" spans="1:20" s="226" customFormat="1" ht="18" customHeight="1" thickBot="1">
      <c r="A9" s="1028" t="s">
        <v>701</v>
      </c>
      <c r="B9" s="1029"/>
      <c r="C9" s="1029"/>
      <c r="D9" s="1029"/>
      <c r="E9" s="1029"/>
      <c r="F9" s="1029"/>
      <c r="G9" s="1029"/>
      <c r="H9" s="1029"/>
      <c r="I9" s="1029"/>
      <c r="J9" s="1029"/>
      <c r="K9" s="1029"/>
      <c r="L9" s="1029"/>
      <c r="M9" s="1029"/>
      <c r="N9" s="1029"/>
      <c r="O9" s="1029"/>
      <c r="P9" s="1029"/>
      <c r="Q9" s="1029"/>
      <c r="R9" s="1029"/>
      <c r="S9" s="1029"/>
      <c r="T9" s="1030"/>
    </row>
    <row r="10" spans="1:20" s="226" customFormat="1" ht="18" customHeight="1">
      <c r="A10" s="1031" t="s">
        <v>702</v>
      </c>
      <c r="B10" s="1032"/>
      <c r="C10" s="1032"/>
      <c r="D10" s="1032"/>
      <c r="E10" s="1032"/>
      <c r="F10" s="1032"/>
      <c r="G10" s="1032"/>
      <c r="H10" s="1032"/>
      <c r="I10" s="1032"/>
      <c r="J10" s="1032"/>
      <c r="K10" s="1032"/>
      <c r="L10" s="1032"/>
      <c r="M10" s="1032"/>
      <c r="N10" s="1032"/>
      <c r="O10" s="1032"/>
      <c r="P10" s="1032"/>
      <c r="Q10" s="1032"/>
      <c r="R10" s="1032"/>
      <c r="S10" s="1032"/>
      <c r="T10" s="1033"/>
    </row>
    <row r="11" spans="1:20" s="276" customFormat="1" ht="18" customHeight="1" thickBot="1">
      <c r="A11" s="1034"/>
      <c r="B11" s="1035"/>
      <c r="C11" s="1035"/>
      <c r="D11" s="1035"/>
      <c r="E11" s="1035"/>
      <c r="F11" s="1035"/>
      <c r="G11" s="1035"/>
      <c r="H11" s="1035"/>
      <c r="I11" s="1035"/>
      <c r="J11" s="1035"/>
      <c r="K11" s="1035"/>
      <c r="L11" s="1035"/>
      <c r="M11" s="1035"/>
      <c r="N11" s="1035"/>
      <c r="O11" s="1035"/>
      <c r="P11" s="1035"/>
      <c r="Q11" s="1035"/>
      <c r="R11" s="1035"/>
      <c r="S11" s="1035"/>
      <c r="T11" s="1036"/>
    </row>
    <row r="12" spans="1:20" s="226" customFormat="1" ht="18" customHeight="1">
      <c r="A12" s="1077" t="s">
        <v>703</v>
      </c>
      <c r="B12" s="1078"/>
      <c r="C12" s="1078"/>
      <c r="D12" s="1078"/>
      <c r="E12" s="1078" t="s">
        <v>704</v>
      </c>
      <c r="F12" s="1078"/>
      <c r="G12" s="1078"/>
      <c r="H12" s="1078"/>
      <c r="I12" s="1078"/>
      <c r="J12" s="1078"/>
      <c r="K12" s="1078" t="s">
        <v>705</v>
      </c>
      <c r="L12" s="1078"/>
      <c r="M12" s="1078"/>
      <c r="N12" s="1078"/>
      <c r="O12" s="1078"/>
      <c r="P12" s="1079" t="s">
        <v>706</v>
      </c>
      <c r="Q12" s="1079"/>
      <c r="R12" s="1079"/>
      <c r="S12" s="1079"/>
      <c r="T12" s="1080"/>
    </row>
    <row r="13" spans="1:20" s="226" customFormat="1" ht="18" customHeight="1">
      <c r="A13" s="1070" t="s">
        <v>707</v>
      </c>
      <c r="B13" s="1061"/>
      <c r="C13" s="1061"/>
      <c r="D13" s="232"/>
      <c r="E13" s="1081" t="s">
        <v>708</v>
      </c>
      <c r="F13" s="1082"/>
      <c r="G13" s="1082"/>
      <c r="H13" s="1082"/>
      <c r="I13" s="514"/>
      <c r="J13" s="515"/>
      <c r="K13" s="1085" t="s">
        <v>709</v>
      </c>
      <c r="L13" s="1059"/>
      <c r="M13" s="1059"/>
      <c r="N13" s="233"/>
      <c r="O13" s="234"/>
      <c r="P13" s="1085" t="s">
        <v>710</v>
      </c>
      <c r="Q13" s="1059"/>
      <c r="R13" s="1059"/>
      <c r="S13" s="1059"/>
      <c r="T13" s="287"/>
    </row>
    <row r="14" spans="1:20" s="226" customFormat="1" ht="18" customHeight="1">
      <c r="A14" s="1060"/>
      <c r="B14" s="1061"/>
      <c r="C14" s="1061"/>
      <c r="D14" s="232"/>
      <c r="E14" s="1083"/>
      <c r="F14" s="1084"/>
      <c r="G14" s="1084"/>
      <c r="H14" s="1084"/>
      <c r="I14" s="516"/>
      <c r="J14" s="517"/>
      <c r="K14" s="1086"/>
      <c r="L14" s="1061"/>
      <c r="M14" s="1061"/>
      <c r="N14" s="227"/>
      <c r="O14" s="235"/>
      <c r="P14" s="1086"/>
      <c r="Q14" s="1061"/>
      <c r="R14" s="1061"/>
      <c r="S14" s="1061"/>
      <c r="T14" s="287"/>
    </row>
    <row r="15" spans="1:20" s="226" customFormat="1" ht="18" customHeight="1">
      <c r="A15" s="1060"/>
      <c r="B15" s="1061"/>
      <c r="C15" s="1061"/>
      <c r="D15" s="232"/>
      <c r="E15" s="1083"/>
      <c r="F15" s="1084"/>
      <c r="G15" s="1084"/>
      <c r="H15" s="1084"/>
      <c r="I15" s="516"/>
      <c r="J15" s="517"/>
      <c r="K15" s="1086"/>
      <c r="L15" s="1061"/>
      <c r="M15" s="1061"/>
      <c r="N15" s="227"/>
      <c r="O15" s="235"/>
      <c r="P15" s="1086"/>
      <c r="Q15" s="1061"/>
      <c r="R15" s="1061"/>
      <c r="S15" s="1061"/>
      <c r="T15" s="287"/>
    </row>
    <row r="16" spans="1:20" s="226" customFormat="1" ht="18" customHeight="1">
      <c r="A16" s="1060"/>
      <c r="B16" s="1061"/>
      <c r="C16" s="1061"/>
      <c r="D16" s="232"/>
      <c r="E16" s="1083"/>
      <c r="F16" s="1084"/>
      <c r="G16" s="1084"/>
      <c r="H16" s="1084"/>
      <c r="I16" s="516"/>
      <c r="J16" s="517"/>
      <c r="K16" s="1086"/>
      <c r="L16" s="1061"/>
      <c r="M16" s="1061"/>
      <c r="N16" s="228"/>
      <c r="O16" s="236"/>
      <c r="P16" s="1086"/>
      <c r="Q16" s="1061"/>
      <c r="R16" s="1061"/>
      <c r="S16" s="1061"/>
      <c r="T16" s="287"/>
    </row>
    <row r="17" spans="1:20" s="226" customFormat="1" ht="18" customHeight="1">
      <c r="A17" s="1060"/>
      <c r="B17" s="1061"/>
      <c r="C17" s="1061"/>
      <c r="D17" s="232"/>
      <c r="E17" s="1083"/>
      <c r="F17" s="1084"/>
      <c r="G17" s="1084"/>
      <c r="H17" s="1084"/>
      <c r="I17" s="516"/>
      <c r="J17" s="517"/>
      <c r="K17" s="1086"/>
      <c r="L17" s="1061"/>
      <c r="M17" s="1061"/>
      <c r="N17" s="227"/>
      <c r="O17" s="235"/>
      <c r="P17" s="1086"/>
      <c r="Q17" s="1061"/>
      <c r="R17" s="1061"/>
      <c r="S17" s="1061"/>
      <c r="T17" s="287"/>
    </row>
    <row r="18" spans="1:20" s="226" customFormat="1" ht="18" customHeight="1">
      <c r="A18" s="1060"/>
      <c r="B18" s="1061"/>
      <c r="C18" s="1061"/>
      <c r="D18" s="232"/>
      <c r="E18" s="1083"/>
      <c r="F18" s="1084"/>
      <c r="G18" s="1084"/>
      <c r="H18" s="1084"/>
      <c r="I18" s="516"/>
      <c r="J18" s="517"/>
      <c r="K18" s="1086"/>
      <c r="L18" s="1061"/>
      <c r="M18" s="1061"/>
      <c r="N18" s="227"/>
      <c r="O18" s="235"/>
      <c r="P18" s="1086"/>
      <c r="Q18" s="1061"/>
      <c r="R18" s="1061"/>
      <c r="S18" s="1061"/>
      <c r="T18" s="287"/>
    </row>
    <row r="19" spans="1:20" s="226" customFormat="1" ht="18" customHeight="1">
      <c r="A19" s="1060"/>
      <c r="B19" s="1061"/>
      <c r="C19" s="1061"/>
      <c r="D19" s="232"/>
      <c r="E19" s="1083"/>
      <c r="F19" s="1084"/>
      <c r="G19" s="1084"/>
      <c r="H19" s="1084"/>
      <c r="I19" s="516"/>
      <c r="J19" s="517"/>
      <c r="K19" s="1086"/>
      <c r="L19" s="1061"/>
      <c r="M19" s="1061"/>
      <c r="N19" s="227"/>
      <c r="O19" s="235"/>
      <c r="P19" s="1086"/>
      <c r="Q19" s="1061"/>
      <c r="R19" s="1061"/>
      <c r="S19" s="1061"/>
      <c r="T19" s="287"/>
    </row>
    <row r="20" spans="1:20" s="226" customFormat="1" ht="18" customHeight="1">
      <c r="A20" s="1060"/>
      <c r="B20" s="1061"/>
      <c r="C20" s="1061"/>
      <c r="D20" s="232"/>
      <c r="E20" s="1083" t="s">
        <v>473</v>
      </c>
      <c r="F20" s="1084"/>
      <c r="G20" s="1084"/>
      <c r="H20" s="1084"/>
      <c r="I20" s="516"/>
      <c r="J20" s="517"/>
      <c r="K20" s="1086"/>
      <c r="L20" s="1061"/>
      <c r="M20" s="1061"/>
      <c r="N20" s="227"/>
      <c r="O20" s="235"/>
      <c r="P20" s="1086"/>
      <c r="Q20" s="1061"/>
      <c r="R20" s="1061"/>
      <c r="S20" s="1061"/>
      <c r="T20" s="287"/>
    </row>
    <row r="21" spans="1:20" s="127" customFormat="1" ht="24" customHeight="1" thickBot="1">
      <c r="A21" s="1062"/>
      <c r="B21" s="1063"/>
      <c r="C21" s="1063"/>
      <c r="D21" s="289"/>
      <c r="E21" s="1088"/>
      <c r="F21" s="1089"/>
      <c r="G21" s="1089"/>
      <c r="H21" s="1089"/>
      <c r="I21" s="290"/>
      <c r="J21" s="291"/>
      <c r="K21" s="1087"/>
      <c r="L21" s="1063"/>
      <c r="M21" s="1063"/>
      <c r="N21" s="292"/>
      <c r="O21" s="291"/>
      <c r="P21" s="1087"/>
      <c r="Q21" s="1063"/>
      <c r="R21" s="1063"/>
      <c r="S21" s="1063"/>
      <c r="T21" s="293"/>
    </row>
    <row r="22" spans="1:20" s="127" customFormat="1" ht="18" customHeight="1">
      <c r="A22" s="1040" t="s">
        <v>711</v>
      </c>
      <c r="B22" s="1041"/>
      <c r="C22" s="1041"/>
      <c r="D22" s="1041"/>
      <c r="E22" s="1041"/>
      <c r="F22" s="1041"/>
      <c r="G22" s="1041"/>
      <c r="H22" s="1041"/>
      <c r="I22" s="1041"/>
      <c r="J22" s="1041"/>
      <c r="K22" s="1041"/>
      <c r="L22" s="1042"/>
      <c r="M22" s="1043" t="s">
        <v>712</v>
      </c>
      <c r="N22" s="1044"/>
      <c r="O22" s="1044"/>
      <c r="P22" s="1044"/>
      <c r="Q22" s="1044"/>
      <c r="R22" s="1044"/>
      <c r="S22" s="1044"/>
      <c r="T22" s="1045"/>
    </row>
    <row r="23" spans="1:20" s="127" customFormat="1" ht="18" customHeight="1">
      <c r="A23" s="1046" t="s">
        <v>713</v>
      </c>
      <c r="B23" s="1047"/>
      <c r="C23" s="1047"/>
      <c r="D23" s="1047"/>
      <c r="E23" s="1047"/>
      <c r="F23" s="240"/>
      <c r="G23" s="240"/>
      <c r="H23" s="285"/>
      <c r="I23" s="1052" t="s">
        <v>714</v>
      </c>
      <c r="J23" s="1053"/>
      <c r="K23" s="242"/>
      <c r="L23" s="294"/>
      <c r="M23" s="1058" t="s">
        <v>715</v>
      </c>
      <c r="N23" s="1059"/>
      <c r="O23" s="1059"/>
      <c r="P23" s="1059"/>
      <c r="Q23" s="242"/>
      <c r="R23" s="284"/>
      <c r="S23" s="284"/>
      <c r="T23" s="300"/>
    </row>
    <row r="24" spans="1:20" s="127" customFormat="1" ht="18" customHeight="1">
      <c r="A24" s="1048"/>
      <c r="B24" s="1049"/>
      <c r="C24" s="1049"/>
      <c r="D24" s="1049"/>
      <c r="E24" s="1049"/>
      <c r="F24" s="239"/>
      <c r="G24" s="239"/>
      <c r="H24" s="282"/>
      <c r="I24" s="1054"/>
      <c r="J24" s="1055"/>
      <c r="K24" s="231"/>
      <c r="L24" s="295"/>
      <c r="M24" s="1060"/>
      <c r="N24" s="1061"/>
      <c r="O24" s="1061"/>
      <c r="P24" s="1061"/>
      <c r="Q24" s="231"/>
      <c r="R24" s="203"/>
      <c r="S24" s="203"/>
      <c r="T24" s="264"/>
    </row>
    <row r="25" spans="1:20" s="127" customFormat="1" ht="18" customHeight="1">
      <c r="A25" s="1048"/>
      <c r="B25" s="1049"/>
      <c r="C25" s="1049"/>
      <c r="D25" s="1049"/>
      <c r="E25" s="1049"/>
      <c r="F25" s="239"/>
      <c r="G25" s="239"/>
      <c r="H25" s="282"/>
      <c r="I25" s="1054"/>
      <c r="J25" s="1055"/>
      <c r="K25" s="231"/>
      <c r="L25" s="295"/>
      <c r="M25" s="1060"/>
      <c r="N25" s="1061"/>
      <c r="O25" s="1061"/>
      <c r="P25" s="1061"/>
      <c r="Q25" s="231"/>
      <c r="R25" s="203"/>
      <c r="S25" s="203"/>
      <c r="T25" s="264"/>
    </row>
    <row r="26" spans="1:20" s="127" customFormat="1" ht="18" customHeight="1">
      <c r="A26" s="1048"/>
      <c r="B26" s="1049"/>
      <c r="C26" s="1049"/>
      <c r="D26" s="1049"/>
      <c r="E26" s="1049"/>
      <c r="F26" s="239"/>
      <c r="G26" s="239"/>
      <c r="H26" s="282"/>
      <c r="I26" s="1054"/>
      <c r="J26" s="1055"/>
      <c r="K26" s="231"/>
      <c r="L26" s="295"/>
      <c r="M26" s="1060"/>
      <c r="N26" s="1061"/>
      <c r="O26" s="1061"/>
      <c r="P26" s="1061"/>
      <c r="Q26" s="231"/>
      <c r="R26" s="203"/>
      <c r="S26" s="203"/>
      <c r="T26" s="264"/>
    </row>
    <row r="27" spans="1:20" s="127" customFormat="1" ht="18" customHeight="1">
      <c r="A27" s="1048"/>
      <c r="B27" s="1049"/>
      <c r="C27" s="1049"/>
      <c r="D27" s="1049"/>
      <c r="E27" s="1049"/>
      <c r="F27" s="239"/>
      <c r="G27" s="239"/>
      <c r="H27" s="282"/>
      <c r="I27" s="1054"/>
      <c r="J27" s="1055"/>
      <c r="K27" s="231"/>
      <c r="L27" s="295"/>
      <c r="M27" s="1060"/>
      <c r="N27" s="1061"/>
      <c r="O27" s="1061"/>
      <c r="P27" s="1061"/>
      <c r="Q27" s="231"/>
      <c r="R27" s="203"/>
      <c r="S27" s="203"/>
      <c r="T27" s="264"/>
    </row>
    <row r="28" spans="1:20" s="127" customFormat="1" ht="18" customHeight="1">
      <c r="A28" s="1048"/>
      <c r="B28" s="1049"/>
      <c r="C28" s="1049"/>
      <c r="D28" s="1049"/>
      <c r="E28" s="1049"/>
      <c r="F28" s="239"/>
      <c r="G28" s="239"/>
      <c r="H28" s="282"/>
      <c r="I28" s="1054"/>
      <c r="J28" s="1055"/>
      <c r="K28" s="231"/>
      <c r="L28" s="295"/>
      <c r="M28" s="1060"/>
      <c r="N28" s="1061"/>
      <c r="O28" s="1061"/>
      <c r="P28" s="1061"/>
      <c r="Q28" s="231"/>
      <c r="R28" s="203"/>
      <c r="S28" s="203"/>
      <c r="T28" s="264"/>
    </row>
    <row r="29" spans="1:20" s="127" customFormat="1" ht="24" customHeight="1" thickBot="1">
      <c r="A29" s="1050"/>
      <c r="B29" s="1051"/>
      <c r="C29" s="1051"/>
      <c r="D29" s="1051"/>
      <c r="E29" s="1051"/>
      <c r="F29" s="296"/>
      <c r="G29" s="296"/>
      <c r="H29" s="297"/>
      <c r="I29" s="1056"/>
      <c r="J29" s="1057"/>
      <c r="K29" s="298"/>
      <c r="L29" s="299"/>
      <c r="M29" s="1062"/>
      <c r="N29" s="1063"/>
      <c r="O29" s="1063"/>
      <c r="P29" s="1063"/>
      <c r="Q29" s="298"/>
      <c r="R29" s="136"/>
      <c r="S29" s="136"/>
      <c r="T29" s="265"/>
    </row>
    <row r="30" spans="1:20" s="278" customFormat="1" ht="18" customHeight="1">
      <c r="A30" s="1040" t="s">
        <v>716</v>
      </c>
      <c r="B30" s="1041"/>
      <c r="C30" s="1041"/>
      <c r="D30" s="1041"/>
      <c r="E30" s="1041"/>
      <c r="F30" s="1041"/>
      <c r="G30" s="1041"/>
      <c r="H30" s="1041"/>
      <c r="I30" s="1041"/>
      <c r="J30" s="1041"/>
      <c r="K30" s="1041"/>
      <c r="L30" s="1041"/>
      <c r="M30" s="1041"/>
      <c r="N30" s="1041"/>
      <c r="O30" s="1041"/>
      <c r="P30" s="1041"/>
      <c r="Q30" s="1041"/>
      <c r="R30" s="1041"/>
      <c r="S30" s="1041"/>
      <c r="T30" s="1042"/>
    </row>
    <row r="31" spans="1:20" s="278" customFormat="1" ht="18" customHeight="1">
      <c r="A31" s="305" t="s">
        <v>429</v>
      </c>
      <c r="B31" s="306"/>
      <c r="C31" s="306"/>
      <c r="D31" s="280"/>
      <c r="E31" s="281"/>
      <c r="F31" s="1067" t="s">
        <v>438</v>
      </c>
      <c r="G31" s="1068"/>
      <c r="H31" s="306"/>
      <c r="I31" s="306"/>
      <c r="J31" s="281"/>
      <c r="K31" s="307" t="s">
        <v>717</v>
      </c>
      <c r="L31" s="306"/>
      <c r="M31" s="306"/>
      <c r="N31" s="306"/>
      <c r="O31" s="280"/>
      <c r="P31" s="281"/>
      <c r="Q31" s="308" t="s">
        <v>718</v>
      </c>
      <c r="R31" s="275"/>
      <c r="S31" s="275"/>
      <c r="T31" s="309"/>
    </row>
    <row r="32" spans="1:20" s="203" customFormat="1" ht="18" customHeight="1">
      <c r="A32" s="310" t="s">
        <v>719</v>
      </c>
      <c r="B32" s="311"/>
      <c r="C32" s="311"/>
      <c r="D32" s="278"/>
      <c r="E32" s="302"/>
      <c r="F32" s="303"/>
      <c r="G32" s="279"/>
      <c r="H32" s="278"/>
      <c r="I32" s="277"/>
      <c r="J32" s="302"/>
      <c r="K32" s="1073" t="s">
        <v>720</v>
      </c>
      <c r="L32" s="1074"/>
      <c r="M32" s="1074"/>
      <c r="N32" s="278"/>
      <c r="O32" s="278"/>
      <c r="P32" s="302"/>
      <c r="Q32" s="1090" t="s">
        <v>721</v>
      </c>
      <c r="R32" s="1091"/>
      <c r="S32" s="1091"/>
      <c r="T32" s="304"/>
    </row>
    <row r="33" spans="1:20" s="203" customFormat="1" ht="18" customHeight="1">
      <c r="A33" s="301"/>
      <c r="E33" s="141"/>
      <c r="F33" s="129"/>
      <c r="G33" s="121"/>
      <c r="I33" s="224"/>
      <c r="J33" s="282"/>
      <c r="K33" s="1073"/>
      <c r="L33" s="1074"/>
      <c r="M33" s="1074"/>
      <c r="P33" s="141"/>
      <c r="Q33" s="1090"/>
      <c r="R33" s="1091"/>
      <c r="S33" s="1091"/>
      <c r="T33" s="295"/>
    </row>
    <row r="34" spans="1:20" s="203" customFormat="1" ht="18" customHeight="1">
      <c r="A34" s="301"/>
      <c r="E34" s="141"/>
      <c r="F34" s="129"/>
      <c r="G34" s="121"/>
      <c r="I34" s="224"/>
      <c r="J34" s="282"/>
      <c r="K34" s="1073"/>
      <c r="L34" s="1074"/>
      <c r="M34" s="1074"/>
      <c r="P34" s="141"/>
      <c r="Q34" s="1090"/>
      <c r="R34" s="1091"/>
      <c r="S34" s="1091"/>
      <c r="T34" s="295"/>
    </row>
    <row r="35" spans="1:20" s="203" customFormat="1" ht="18" customHeight="1">
      <c r="A35" s="1092" t="s">
        <v>722</v>
      </c>
      <c r="B35" s="1074"/>
      <c r="C35" s="1074"/>
      <c r="D35" s="1074"/>
      <c r="E35" s="1093"/>
      <c r="F35" s="1094" t="s">
        <v>723</v>
      </c>
      <c r="G35" s="1061"/>
      <c r="H35" s="1061"/>
      <c r="I35" s="1061"/>
      <c r="J35" s="1095"/>
      <c r="K35" s="1073"/>
      <c r="L35" s="1074"/>
      <c r="M35" s="1074"/>
      <c r="P35" s="141"/>
      <c r="Q35" s="1090"/>
      <c r="R35" s="1091"/>
      <c r="S35" s="1091"/>
      <c r="T35" s="295"/>
    </row>
    <row r="36" spans="1:20" s="203" customFormat="1" ht="18" customHeight="1">
      <c r="A36" s="1092"/>
      <c r="B36" s="1074"/>
      <c r="C36" s="1074"/>
      <c r="D36" s="1074"/>
      <c r="E36" s="1093"/>
      <c r="F36" s="1086"/>
      <c r="G36" s="1061"/>
      <c r="H36" s="1061"/>
      <c r="I36" s="1061"/>
      <c r="J36" s="1095"/>
      <c r="K36" s="1073"/>
      <c r="L36" s="1074"/>
      <c r="M36" s="1074"/>
      <c r="P36" s="141"/>
      <c r="Q36" s="1090"/>
      <c r="R36" s="1091"/>
      <c r="S36" s="1091"/>
      <c r="T36" s="295"/>
    </row>
    <row r="37" spans="1:20" s="203" customFormat="1" ht="18" customHeight="1">
      <c r="A37" s="1092"/>
      <c r="B37" s="1074"/>
      <c r="C37" s="1074"/>
      <c r="D37" s="1074"/>
      <c r="E37" s="1093"/>
      <c r="F37" s="1086"/>
      <c r="G37" s="1061"/>
      <c r="H37" s="1061"/>
      <c r="I37" s="1061"/>
      <c r="J37" s="1095"/>
      <c r="K37" s="1073"/>
      <c r="L37" s="1074"/>
      <c r="M37" s="1074"/>
      <c r="P37" s="141"/>
      <c r="Q37" s="1090"/>
      <c r="R37" s="1091"/>
      <c r="S37" s="1091"/>
      <c r="T37" s="295"/>
    </row>
    <row r="38" spans="1:20" s="203" customFormat="1" ht="18" customHeight="1">
      <c r="A38" s="1092"/>
      <c r="B38" s="1074"/>
      <c r="C38" s="1074"/>
      <c r="D38" s="1074"/>
      <c r="E38" s="1093"/>
      <c r="F38" s="1086"/>
      <c r="G38" s="1061"/>
      <c r="H38" s="1061"/>
      <c r="I38" s="1061"/>
      <c r="J38" s="1095"/>
      <c r="K38" s="1073"/>
      <c r="L38" s="1074"/>
      <c r="M38" s="1074"/>
      <c r="P38" s="141"/>
      <c r="Q38" s="1090"/>
      <c r="R38" s="1091"/>
      <c r="S38" s="1091"/>
      <c r="T38" s="295"/>
    </row>
    <row r="39" spans="1:20" s="203" customFormat="1" ht="18" customHeight="1">
      <c r="A39" s="1092"/>
      <c r="B39" s="1074"/>
      <c r="C39" s="1074"/>
      <c r="D39" s="1074"/>
      <c r="E39" s="1093"/>
      <c r="F39" s="1086"/>
      <c r="G39" s="1061"/>
      <c r="H39" s="1061"/>
      <c r="I39" s="1061"/>
      <c r="J39" s="1095"/>
      <c r="K39" s="1073"/>
      <c r="L39" s="1074"/>
      <c r="M39" s="1074"/>
      <c r="P39" s="141"/>
      <c r="Q39" s="1090"/>
      <c r="R39" s="1091"/>
      <c r="S39" s="1091"/>
      <c r="T39" s="295"/>
    </row>
    <row r="40" spans="1:20" s="203" customFormat="1" ht="18" customHeight="1">
      <c r="A40" s="1092"/>
      <c r="B40" s="1074"/>
      <c r="C40" s="1074"/>
      <c r="D40" s="1074"/>
      <c r="E40" s="1093"/>
      <c r="F40" s="1086"/>
      <c r="G40" s="1061"/>
      <c r="H40" s="1061"/>
      <c r="I40" s="1061"/>
      <c r="J40" s="1095"/>
      <c r="K40" s="1073"/>
      <c r="L40" s="1074"/>
      <c r="M40" s="1074"/>
      <c r="P40" s="141"/>
      <c r="Q40" s="1090"/>
      <c r="R40" s="1091"/>
      <c r="S40" s="1091"/>
      <c r="T40" s="295"/>
    </row>
    <row r="41" spans="1:20" s="127" customFormat="1" ht="15.75">
      <c r="A41" s="223"/>
      <c r="B41" s="223"/>
      <c r="C41" s="223"/>
      <c r="D41" s="121"/>
      <c r="E41" s="121"/>
      <c r="F41" s="121"/>
      <c r="I41" s="121"/>
      <c r="N41" s="121"/>
      <c r="O41" s="121"/>
    </row>
    <row r="42" spans="1:20" s="127" customFormat="1" ht="15.75" customHeight="1">
      <c r="A42" s="223"/>
      <c r="B42" s="223"/>
      <c r="C42" s="223"/>
      <c r="D42" s="121"/>
      <c r="E42" s="121"/>
      <c r="F42" s="121"/>
      <c r="I42" s="121"/>
      <c r="J42" s="121"/>
      <c r="K42" s="121"/>
      <c r="L42" s="121"/>
      <c r="M42" s="121"/>
      <c r="N42" s="121"/>
      <c r="O42" s="121"/>
    </row>
    <row r="43" spans="1:20" s="127" customFormat="1" ht="15.75">
      <c r="A43" s="223"/>
      <c r="B43" s="223"/>
      <c r="C43" s="223"/>
      <c r="D43" s="121"/>
      <c r="E43" s="121"/>
      <c r="F43" s="121"/>
      <c r="G43" s="121"/>
      <c r="H43" s="121"/>
      <c r="I43" s="121"/>
      <c r="J43" s="121"/>
      <c r="K43" s="121"/>
      <c r="L43" s="121"/>
      <c r="M43" s="121"/>
      <c r="N43" s="121"/>
      <c r="O43" s="121"/>
    </row>
  </sheetData>
  <mergeCells count="29">
    <mergeCell ref="A30:T30"/>
    <mergeCell ref="F31:G31"/>
    <mergeCell ref="K32:M40"/>
    <mergeCell ref="Q32:S40"/>
    <mergeCell ref="A35:E40"/>
    <mergeCell ref="F35:J40"/>
    <mergeCell ref="A23:E29"/>
    <mergeCell ref="I23:J29"/>
    <mergeCell ref="M23:P29"/>
    <mergeCell ref="A2:T2"/>
    <mergeCell ref="A3:E3"/>
    <mergeCell ref="F3:K3"/>
    <mergeCell ref="A4:C8"/>
    <mergeCell ref="F4:I8"/>
    <mergeCell ref="L4:Q8"/>
    <mergeCell ref="A12:D12"/>
    <mergeCell ref="E12:J12"/>
    <mergeCell ref="K12:O12"/>
    <mergeCell ref="P12:T12"/>
    <mergeCell ref="A13:C21"/>
    <mergeCell ref="E13:H19"/>
    <mergeCell ref="K13:M21"/>
    <mergeCell ref="A9:T9"/>
    <mergeCell ref="A10:T11"/>
    <mergeCell ref="A1:T1"/>
    <mergeCell ref="A22:L22"/>
    <mergeCell ref="M22:T22"/>
    <mergeCell ref="P13:S21"/>
    <mergeCell ref="E20:H21"/>
  </mergeCells>
  <printOptions horizontalCentered="1" verticalCentered="1"/>
  <pageMargins left="0.19685039370078741" right="0.19685039370078741" top="0.19685039370078741" bottom="0.19685039370078741" header="0" footer="0"/>
  <pageSetup paperSize="9" scale="65" orientation="landscape" r:id="rId1"/>
  <drawing r:id="rId2"/>
</worksheet>
</file>

<file path=xl/worksheets/sheet30.xml><?xml version="1.0" encoding="utf-8"?>
<worksheet xmlns="http://schemas.openxmlformats.org/spreadsheetml/2006/main" xmlns:r="http://schemas.openxmlformats.org/officeDocument/2006/relationships">
  <sheetPr>
    <tabColor rgb="FFFF3505"/>
  </sheetPr>
  <dimension ref="A1:AG30"/>
  <sheetViews>
    <sheetView view="pageBreakPreview" zoomScale="75" zoomScaleNormal="75" zoomScaleSheetLayoutView="75" workbookViewId="0">
      <pane xSplit="30690"/>
      <selection activeCell="D24" sqref="D24"/>
      <selection pane="topRight" activeCell="K29" sqref="K29"/>
    </sheetView>
  </sheetViews>
  <sheetFormatPr defaultColWidth="4.140625" defaultRowHeight="15"/>
  <cols>
    <col min="1" max="1" width="4.85546875" style="63" customWidth="1"/>
    <col min="2" max="2" width="9.85546875" style="63" customWidth="1"/>
    <col min="3" max="6" width="9.85546875" style="198" customWidth="1"/>
    <col min="7" max="7" width="8.5703125" style="198" customWidth="1"/>
    <col min="8" max="8" width="1.42578125" style="198" hidden="1" customWidth="1"/>
    <col min="9" max="20" width="9.85546875" style="63" customWidth="1"/>
    <col min="21" max="21" width="9.42578125" style="63" customWidth="1"/>
    <col min="22" max="22" width="11.140625" style="63" customWidth="1"/>
    <col min="23" max="16384" width="4.140625" style="63"/>
  </cols>
  <sheetData>
    <row r="1" spans="1:33" ht="123" customHeight="1" thickBot="1">
      <c r="A1" s="1126" t="s">
        <v>655</v>
      </c>
      <c r="B1" s="1126"/>
      <c r="C1" s="1126"/>
      <c r="D1" s="1126"/>
      <c r="E1" s="1126"/>
      <c r="F1" s="1126"/>
      <c r="G1" s="1126"/>
      <c r="H1" s="1126"/>
      <c r="I1" s="629"/>
      <c r="J1" s="636" t="s">
        <v>594</v>
      </c>
      <c r="K1" s="636" t="s">
        <v>38</v>
      </c>
      <c r="L1" s="636" t="s">
        <v>39</v>
      </c>
      <c r="M1" s="636" t="s">
        <v>3</v>
      </c>
      <c r="N1" s="636" t="s">
        <v>4</v>
      </c>
      <c r="O1" s="636" t="s">
        <v>5</v>
      </c>
      <c r="P1" s="636" t="s">
        <v>6</v>
      </c>
      <c r="Q1" s="636" t="s">
        <v>7</v>
      </c>
      <c r="R1" s="636" t="s">
        <v>8</v>
      </c>
      <c r="S1" s="636" t="s">
        <v>9</v>
      </c>
      <c r="T1" s="636" t="s">
        <v>380</v>
      </c>
      <c r="U1" s="637" t="s">
        <v>381</v>
      </c>
      <c r="V1" s="626"/>
      <c r="W1" s="626"/>
      <c r="X1" s="626"/>
      <c r="Y1" s="626"/>
      <c r="Z1" s="626"/>
      <c r="AA1" s="626"/>
      <c r="AB1" s="626"/>
      <c r="AC1" s="626"/>
      <c r="AD1" s="626"/>
      <c r="AE1" s="626"/>
      <c r="AF1" s="626"/>
      <c r="AG1" s="626"/>
    </row>
    <row r="2" spans="1:33" s="64" customFormat="1" ht="18" customHeight="1">
      <c r="A2" s="1173" t="s">
        <v>403</v>
      </c>
      <c r="B2" s="1174"/>
      <c r="C2" s="1174"/>
      <c r="D2" s="1174"/>
      <c r="E2" s="1174"/>
      <c r="F2" s="1174"/>
      <c r="G2" s="1174"/>
      <c r="H2" s="1174"/>
      <c r="I2" s="1174"/>
      <c r="J2" s="179"/>
      <c r="K2" s="179"/>
      <c r="L2" s="179"/>
      <c r="M2" s="179"/>
      <c r="N2" s="179"/>
      <c r="O2" s="179"/>
      <c r="P2" s="179"/>
      <c r="Q2" s="179"/>
      <c r="R2" s="179"/>
      <c r="S2" s="210" t="s">
        <v>125</v>
      </c>
      <c r="T2" s="210" t="s">
        <v>125</v>
      </c>
      <c r="U2" s="219" t="s">
        <v>125</v>
      </c>
    </row>
    <row r="3" spans="1:33" ht="18" customHeight="1">
      <c r="A3" s="108">
        <v>78</v>
      </c>
      <c r="B3" s="201" t="s">
        <v>21</v>
      </c>
      <c r="C3" s="201" t="s">
        <v>28</v>
      </c>
      <c r="D3" s="201"/>
      <c r="E3" s="201"/>
      <c r="F3" s="201"/>
      <c r="G3" s="201"/>
      <c r="H3" s="201"/>
      <c r="I3" s="109"/>
      <c r="J3" s="110">
        <v>367.09200000000004</v>
      </c>
      <c r="K3" s="1112"/>
      <c r="L3" s="148"/>
      <c r="M3" s="110">
        <v>428.46310800000009</v>
      </c>
      <c r="N3" s="202">
        <v>434.63692800000001</v>
      </c>
      <c r="O3" s="208"/>
      <c r="P3" s="204"/>
      <c r="Q3" s="204"/>
      <c r="R3" s="204"/>
      <c r="S3" s="753"/>
      <c r="T3" s="753"/>
      <c r="U3" s="754"/>
    </row>
    <row r="4" spans="1:33" ht="18" customHeight="1">
      <c r="A4" s="95">
        <v>78</v>
      </c>
      <c r="B4" s="96" t="s">
        <v>402</v>
      </c>
      <c r="C4" s="96" t="s">
        <v>28</v>
      </c>
      <c r="D4" s="96"/>
      <c r="E4" s="96"/>
      <c r="F4" s="96"/>
      <c r="G4" s="96"/>
      <c r="H4" s="96"/>
      <c r="I4" s="96"/>
      <c r="J4" s="97">
        <v>397.1268</v>
      </c>
      <c r="K4" s="1113"/>
      <c r="L4" s="164"/>
      <c r="M4" s="97">
        <v>460.56697200000008</v>
      </c>
      <c r="N4" s="97">
        <v>466.74079200000006</v>
      </c>
      <c r="O4" s="97">
        <v>440.81074800000005</v>
      </c>
      <c r="P4" s="164"/>
      <c r="Q4" s="164"/>
      <c r="R4" s="164"/>
      <c r="S4" s="755" t="s">
        <v>125</v>
      </c>
      <c r="T4" s="755" t="s">
        <v>125</v>
      </c>
      <c r="U4" s="756" t="s">
        <v>125</v>
      </c>
    </row>
    <row r="5" spans="1:33" ht="18" customHeight="1">
      <c r="A5" s="200">
        <v>78</v>
      </c>
      <c r="B5" s="201" t="s">
        <v>21</v>
      </c>
      <c r="C5" s="201" t="s">
        <v>29</v>
      </c>
      <c r="D5" s="201"/>
      <c r="E5" s="201"/>
      <c r="F5" s="201"/>
      <c r="G5" s="201"/>
      <c r="H5" s="201"/>
      <c r="I5" s="201"/>
      <c r="J5" s="202">
        <v>367.09200000000004</v>
      </c>
      <c r="K5" s="1112"/>
      <c r="L5" s="204"/>
      <c r="M5" s="202">
        <v>428.46310800000009</v>
      </c>
      <c r="N5" s="202">
        <v>434.63692800000001</v>
      </c>
      <c r="O5" s="208"/>
      <c r="P5" s="204"/>
      <c r="Q5" s="204"/>
      <c r="R5" s="204"/>
      <c r="S5" s="735">
        <v>6.1715999999999998</v>
      </c>
      <c r="T5" s="735">
        <v>11.112876000000002</v>
      </c>
      <c r="U5" s="734">
        <v>18.521460000000001</v>
      </c>
    </row>
    <row r="6" spans="1:33" s="64" customFormat="1" ht="18" customHeight="1" thickBot="1">
      <c r="A6" s="114">
        <v>78</v>
      </c>
      <c r="B6" s="56" t="s">
        <v>402</v>
      </c>
      <c r="C6" s="115" t="s">
        <v>29</v>
      </c>
      <c r="D6" s="115"/>
      <c r="E6" s="115"/>
      <c r="F6" s="115"/>
      <c r="G6" s="115"/>
      <c r="H6" s="115"/>
      <c r="I6" s="115"/>
      <c r="J6" s="111">
        <v>397.1268</v>
      </c>
      <c r="K6" s="1118"/>
      <c r="L6" s="149"/>
      <c r="M6" s="111">
        <v>460.56697200000008</v>
      </c>
      <c r="N6" s="111">
        <v>466.74079200000006</v>
      </c>
      <c r="O6" s="111">
        <v>440.81074800000005</v>
      </c>
      <c r="P6" s="149"/>
      <c r="Q6" s="149"/>
      <c r="R6" s="149"/>
      <c r="S6" s="757">
        <v>0</v>
      </c>
      <c r="T6" s="757">
        <v>0</v>
      </c>
      <c r="U6" s="758">
        <v>0</v>
      </c>
    </row>
    <row r="7" spans="1:33" s="127" customFormat="1" ht="18" customHeight="1">
      <c r="A7" s="105"/>
      <c r="B7" s="120"/>
      <c r="C7" s="120"/>
      <c r="D7" s="120"/>
      <c r="E7" s="120"/>
      <c r="F7" s="120"/>
      <c r="G7" s="120"/>
      <c r="H7" s="120"/>
      <c r="I7" s="120"/>
      <c r="J7" s="121"/>
      <c r="K7" s="121"/>
      <c r="L7" s="121"/>
      <c r="M7" s="121"/>
      <c r="N7" s="121"/>
      <c r="O7" s="121"/>
      <c r="P7" s="121"/>
      <c r="Q7" s="121"/>
      <c r="R7" s="121"/>
      <c r="S7" s="119"/>
      <c r="T7" s="119"/>
      <c r="U7" s="119"/>
    </row>
    <row r="8" spans="1:33" s="127" customFormat="1" ht="18" customHeight="1">
      <c r="A8" s="105"/>
      <c r="B8" s="120"/>
      <c r="C8" s="120"/>
      <c r="D8" s="120"/>
      <c r="E8" s="120"/>
      <c r="F8" s="120"/>
      <c r="G8" s="120"/>
      <c r="H8" s="120"/>
      <c r="I8" s="120"/>
      <c r="J8" s="121"/>
      <c r="K8" s="121"/>
      <c r="L8" s="992"/>
      <c r="M8" s="121"/>
      <c r="N8" s="1172" t="s">
        <v>422</v>
      </c>
      <c r="O8" s="1172"/>
      <c r="P8" s="1172"/>
      <c r="Q8" s="542"/>
      <c r="R8" s="119"/>
      <c r="S8" s="119"/>
      <c r="T8" s="279" t="s">
        <v>423</v>
      </c>
      <c r="U8" s="279"/>
    </row>
    <row r="9" spans="1:33" s="127" customFormat="1" ht="18" customHeight="1">
      <c r="A9" s="2" t="s">
        <v>15</v>
      </c>
      <c r="B9" s="94" t="s">
        <v>677</v>
      </c>
      <c r="C9" s="198"/>
      <c r="D9" s="198"/>
      <c r="E9" s="198"/>
      <c r="F9" s="120"/>
      <c r="G9" s="120"/>
      <c r="H9" s="120"/>
      <c r="I9" s="120"/>
      <c r="J9" s="121"/>
      <c r="K9" s="121"/>
      <c r="L9" s="121"/>
      <c r="M9" s="121"/>
      <c r="N9" s="542"/>
      <c r="O9" s="542"/>
      <c r="P9" s="542"/>
      <c r="Q9" s="542"/>
      <c r="R9" s="119"/>
      <c r="S9" s="119"/>
      <c r="T9" s="542"/>
      <c r="U9" s="542"/>
    </row>
    <row r="10" spans="1:33" s="127" customFormat="1" ht="18" customHeight="1">
      <c r="A10" s="533" t="s">
        <v>36</v>
      </c>
      <c r="B10" s="534" t="s">
        <v>678</v>
      </c>
      <c r="C10" s="534"/>
      <c r="D10" s="534"/>
      <c r="E10" s="534"/>
      <c r="F10" s="120"/>
      <c r="G10" s="120"/>
      <c r="H10" s="120"/>
      <c r="I10" s="120"/>
      <c r="J10" s="121"/>
      <c r="K10" s="121"/>
      <c r="L10" s="121"/>
      <c r="M10" s="121"/>
      <c r="N10" s="121"/>
      <c r="O10" s="121"/>
      <c r="P10" s="121"/>
      <c r="Q10" s="119"/>
      <c r="R10" s="119"/>
      <c r="S10" s="119"/>
      <c r="T10" s="119"/>
    </row>
    <row r="11" spans="1:33" s="127" customFormat="1" ht="18" customHeight="1">
      <c r="A11" s="533" t="s">
        <v>31</v>
      </c>
      <c r="B11" s="534" t="s">
        <v>679</v>
      </c>
      <c r="C11" s="534"/>
      <c r="D11" s="534"/>
      <c r="E11" s="534"/>
      <c r="F11" s="120"/>
      <c r="G11" s="120"/>
      <c r="H11" s="120"/>
      <c r="I11" s="120"/>
      <c r="J11" s="121"/>
      <c r="K11" s="121"/>
      <c r="L11" s="121"/>
      <c r="M11" s="121"/>
      <c r="N11" s="121"/>
      <c r="O11" s="121"/>
      <c r="P11" s="121"/>
      <c r="Q11" s="119"/>
      <c r="R11" s="119"/>
      <c r="S11" s="119"/>
      <c r="T11" s="119"/>
    </row>
    <row r="12" spans="1:33" s="127" customFormat="1" ht="15.75">
      <c r="A12" s="533" t="s">
        <v>17</v>
      </c>
      <c r="B12" s="534" t="s">
        <v>680</v>
      </c>
      <c r="C12" s="534"/>
      <c r="D12" s="534"/>
      <c r="E12" s="534"/>
      <c r="F12" s="120"/>
      <c r="G12" s="120"/>
      <c r="H12" s="120"/>
      <c r="I12" s="120"/>
      <c r="J12" s="121"/>
      <c r="K12" s="121"/>
      <c r="L12" s="121"/>
      <c r="M12" s="121"/>
      <c r="N12" s="121"/>
      <c r="O12" s="121"/>
      <c r="P12" s="121"/>
      <c r="Q12" s="119"/>
      <c r="R12" s="119"/>
      <c r="S12" s="119"/>
      <c r="T12" s="119"/>
    </row>
    <row r="13" spans="1:33" s="126" customFormat="1" ht="18" customHeight="1">
      <c r="A13" s="533" t="s">
        <v>18</v>
      </c>
      <c r="B13" s="534" t="s">
        <v>681</v>
      </c>
      <c r="C13" s="534"/>
      <c r="D13" s="534"/>
      <c r="E13" s="534"/>
      <c r="F13" s="112"/>
      <c r="G13" s="112"/>
      <c r="H13" s="112"/>
      <c r="I13" s="112"/>
      <c r="J13" s="99"/>
      <c r="K13" s="99"/>
      <c r="L13" s="99"/>
      <c r="M13" s="99"/>
      <c r="N13" s="99"/>
      <c r="O13" s="99"/>
      <c r="P13" s="99"/>
      <c r="Q13" s="180"/>
      <c r="R13" s="180"/>
      <c r="S13" s="180"/>
      <c r="T13" s="180"/>
      <c r="U13" s="198"/>
    </row>
    <row r="14" spans="1:33" s="126" customFormat="1" ht="18" customHeight="1">
      <c r="A14" s="533" t="s">
        <v>34</v>
      </c>
      <c r="B14" s="534" t="s">
        <v>682</v>
      </c>
      <c r="C14" s="534"/>
      <c r="D14" s="534"/>
      <c r="E14" s="534"/>
      <c r="F14" s="112"/>
      <c r="G14" s="112"/>
      <c r="H14" s="112"/>
      <c r="I14" s="112"/>
      <c r="J14" s="99"/>
      <c r="K14" s="99"/>
      <c r="L14" s="99"/>
      <c r="M14" s="99"/>
      <c r="N14" s="99"/>
      <c r="O14" s="99"/>
      <c r="P14" s="99"/>
      <c r="Q14" s="180"/>
      <c r="R14" s="180"/>
      <c r="S14" s="180"/>
      <c r="T14" s="180"/>
      <c r="U14" s="198"/>
    </row>
    <row r="15" spans="1:33" ht="18" customHeight="1">
      <c r="A15" s="533" t="s">
        <v>474</v>
      </c>
      <c r="B15" s="534" t="s">
        <v>683</v>
      </c>
      <c r="C15" s="534"/>
      <c r="D15" s="534"/>
      <c r="E15" s="534"/>
      <c r="F15" s="977" t="s">
        <v>656</v>
      </c>
      <c r="K15" s="126"/>
      <c r="L15" s="126"/>
      <c r="M15" s="198"/>
      <c r="N15" s="99"/>
      <c r="O15" s="99"/>
      <c r="P15" s="99"/>
      <c r="Q15" s="180"/>
      <c r="R15" s="180"/>
      <c r="S15" s="180"/>
      <c r="T15" s="180"/>
      <c r="U15" s="198"/>
    </row>
    <row r="16" spans="1:33" ht="18" customHeight="1">
      <c r="A16" s="2" t="s">
        <v>35</v>
      </c>
      <c r="B16" s="94" t="s">
        <v>684</v>
      </c>
      <c r="C16" s="94"/>
      <c r="D16" s="94"/>
      <c r="E16" s="94"/>
      <c r="F16" s="977" t="s">
        <v>29</v>
      </c>
      <c r="K16" s="126"/>
      <c r="L16" s="126"/>
      <c r="M16" s="198"/>
      <c r="N16" s="99"/>
      <c r="O16" s="99"/>
      <c r="P16" s="99"/>
      <c r="Q16" s="180"/>
      <c r="R16" s="180"/>
      <c r="S16" s="180"/>
      <c r="T16" s="180"/>
      <c r="U16" s="198"/>
    </row>
    <row r="17" spans="1:23" s="126" customFormat="1" ht="18" customHeight="1">
      <c r="A17" s="2">
        <v>400</v>
      </c>
      <c r="B17" s="94" t="s">
        <v>685</v>
      </c>
      <c r="C17" s="94"/>
      <c r="D17" s="94"/>
      <c r="E17" s="94"/>
      <c r="F17" s="198"/>
      <c r="G17" s="198"/>
      <c r="H17" s="198"/>
      <c r="M17" s="198"/>
      <c r="N17" s="99"/>
      <c r="O17" s="99"/>
      <c r="P17" s="99"/>
      <c r="Q17" s="180"/>
      <c r="R17" s="180"/>
      <c r="S17" s="180"/>
      <c r="T17" s="180"/>
      <c r="U17" s="198"/>
    </row>
    <row r="18" spans="1:23" s="126" customFormat="1" ht="18" customHeight="1">
      <c r="A18" s="2">
        <v>500</v>
      </c>
      <c r="B18" s="94" t="s">
        <v>686</v>
      </c>
      <c r="C18" s="94"/>
      <c r="D18" s="94"/>
      <c r="E18" s="94"/>
      <c r="F18" s="198"/>
      <c r="G18" s="198"/>
      <c r="H18" s="198"/>
      <c r="M18" s="198"/>
      <c r="N18" s="99"/>
      <c r="O18" s="99"/>
      <c r="P18" s="99"/>
      <c r="Q18" s="180"/>
      <c r="R18" s="180"/>
      <c r="S18" s="180"/>
      <c r="T18" s="180"/>
      <c r="U18" s="198"/>
    </row>
    <row r="19" spans="1:23" s="126" customFormat="1" ht="18" customHeight="1">
      <c r="A19" s="2">
        <v>305</v>
      </c>
      <c r="B19" s="94" t="s">
        <v>687</v>
      </c>
      <c r="C19" s="94"/>
      <c r="D19" s="94"/>
      <c r="E19" s="94"/>
      <c r="F19" s="198"/>
      <c r="G19" s="198"/>
      <c r="H19" s="198"/>
      <c r="M19" s="198"/>
      <c r="N19" s="99"/>
      <c r="O19" s="99"/>
      <c r="P19" s="99"/>
      <c r="Q19" s="99"/>
      <c r="R19" s="99"/>
      <c r="S19" s="99"/>
      <c r="T19" s="198"/>
      <c r="U19" s="198"/>
    </row>
    <row r="20" spans="1:23" ht="18" customHeight="1">
      <c r="K20" s="126"/>
      <c r="L20" s="126"/>
      <c r="M20" s="198"/>
      <c r="N20" s="99"/>
      <c r="O20" s="99"/>
      <c r="P20" s="99"/>
      <c r="Q20" s="99"/>
      <c r="R20" s="99"/>
      <c r="S20" s="99"/>
      <c r="T20" s="198"/>
      <c r="U20" s="198"/>
    </row>
    <row r="21" spans="1:23" ht="18" customHeight="1">
      <c r="K21" s="126"/>
      <c r="L21" s="126"/>
      <c r="M21" s="1171" t="s">
        <v>29</v>
      </c>
      <c r="N21" s="1171"/>
      <c r="O21" s="276"/>
      <c r="P21" s="1171" t="s">
        <v>28</v>
      </c>
      <c r="Q21" s="1171"/>
      <c r="R21" s="99"/>
      <c r="S21" s="99"/>
      <c r="T21" s="198"/>
      <c r="U21" s="198"/>
    </row>
    <row r="22" spans="1:23" s="127" customFormat="1" ht="18" customHeight="1">
      <c r="N22" s="121"/>
      <c r="P22" s="121"/>
      <c r="Q22" s="121"/>
      <c r="R22" s="121"/>
      <c r="S22" s="121"/>
    </row>
    <row r="23" spans="1:23" s="127" customFormat="1" ht="18" customHeight="1">
      <c r="V23" s="854"/>
    </row>
    <row r="24" spans="1:23" s="127" customFormat="1" ht="18" customHeight="1">
      <c r="C24" s="534"/>
      <c r="D24" s="534"/>
      <c r="E24" s="534"/>
      <c r="F24" s="534"/>
      <c r="G24" s="534"/>
      <c r="H24" s="534"/>
    </row>
    <row r="25" spans="1:23" s="127" customFormat="1" ht="18" customHeight="1">
      <c r="C25" s="534"/>
      <c r="D25" s="534"/>
      <c r="E25" s="534"/>
      <c r="F25" s="534"/>
      <c r="G25" s="534"/>
      <c r="H25" s="534"/>
    </row>
    <row r="26" spans="1:23" s="127" customFormat="1" ht="18" customHeight="1">
      <c r="C26" s="534"/>
      <c r="D26" s="534"/>
      <c r="E26" s="534"/>
      <c r="F26" s="534"/>
      <c r="G26" s="534"/>
      <c r="H26" s="534"/>
      <c r="S26" s="831" t="s">
        <v>29</v>
      </c>
      <c r="T26" s="854"/>
      <c r="U26" s="831" t="s">
        <v>28</v>
      </c>
    </row>
    <row r="27" spans="1:23" s="127" customFormat="1" ht="18" customHeight="1">
      <c r="C27" s="534"/>
      <c r="D27" s="534"/>
      <c r="E27" s="534"/>
      <c r="F27" s="534"/>
      <c r="G27" s="534"/>
      <c r="H27" s="534"/>
    </row>
    <row r="28" spans="1:23" s="127" customFormat="1" ht="18" customHeight="1">
      <c r="C28" s="534"/>
      <c r="D28" s="534"/>
      <c r="E28" s="534"/>
      <c r="F28" s="534"/>
      <c r="G28" s="534"/>
      <c r="H28" s="534"/>
    </row>
    <row r="29" spans="1:23" s="127" customFormat="1" ht="18" customHeight="1">
      <c r="A29" s="533"/>
      <c r="B29" s="534"/>
      <c r="C29" s="94"/>
      <c r="D29" s="94"/>
      <c r="E29" s="94"/>
      <c r="F29" s="94"/>
      <c r="G29" s="94"/>
      <c r="H29" s="94"/>
    </row>
    <row r="30" spans="1:23" s="127" customFormat="1" ht="18" customHeight="1">
      <c r="A30" s="123"/>
      <c r="B30" s="123"/>
      <c r="C30" s="123"/>
      <c r="D30" s="123"/>
      <c r="E30" s="123"/>
      <c r="F30" s="123"/>
      <c r="G30" s="123"/>
      <c r="H30" s="123"/>
      <c r="I30" s="123"/>
      <c r="J30" s="123"/>
      <c r="K30" s="123"/>
      <c r="L30" s="123"/>
      <c r="M30" s="123"/>
      <c r="N30" s="123"/>
      <c r="O30" s="123"/>
      <c r="P30" s="123"/>
      <c r="Q30" s="123"/>
      <c r="R30" s="123"/>
      <c r="S30" s="123"/>
      <c r="T30" s="123"/>
      <c r="U30" s="123"/>
      <c r="V30" s="123"/>
      <c r="W30" s="123">
        <v>28</v>
      </c>
    </row>
  </sheetData>
  <mergeCells count="7">
    <mergeCell ref="K5:K6"/>
    <mergeCell ref="A1:H1"/>
    <mergeCell ref="P21:Q21"/>
    <mergeCell ref="M21:N21"/>
    <mergeCell ref="N8:P8"/>
    <mergeCell ref="A2:I2"/>
    <mergeCell ref="K3:K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1.xml><?xml version="1.0" encoding="utf-8"?>
<worksheet xmlns="http://schemas.openxmlformats.org/spreadsheetml/2006/main" xmlns:r="http://schemas.openxmlformats.org/officeDocument/2006/relationships">
  <sheetPr>
    <tabColor rgb="FFFF481D"/>
  </sheetPr>
  <dimension ref="A1:AG38"/>
  <sheetViews>
    <sheetView view="pageBreakPreview" zoomScale="75" zoomScaleNormal="70" zoomScaleSheetLayoutView="75" workbookViewId="0">
      <pane xSplit="30645"/>
      <selection activeCell="F15" sqref="F15"/>
      <selection pane="topRight" activeCell="K29" sqref="K29"/>
    </sheetView>
  </sheetViews>
  <sheetFormatPr defaultColWidth="4.140625" defaultRowHeight="15"/>
  <cols>
    <col min="1" max="1" width="4.85546875" style="64" customWidth="1"/>
    <col min="2" max="2" width="9.85546875" style="64" customWidth="1"/>
    <col min="3" max="5" width="9.85546875" style="198" customWidth="1"/>
    <col min="6" max="20" width="9.85546875" style="64" customWidth="1"/>
    <col min="21" max="21" width="9.85546875" style="126" customWidth="1"/>
    <col min="22" max="22" width="14" style="64" customWidth="1"/>
    <col min="23" max="16384" width="4.140625" style="64"/>
  </cols>
  <sheetData>
    <row r="1" spans="1:33" ht="123" customHeight="1" thickBot="1">
      <c r="A1" s="1126" t="s">
        <v>424</v>
      </c>
      <c r="B1" s="1126"/>
      <c r="C1" s="1126"/>
      <c r="D1" s="1126"/>
      <c r="E1" s="1126"/>
      <c r="F1" s="1127"/>
      <c r="G1" s="636" t="s">
        <v>590</v>
      </c>
      <c r="H1" s="636" t="s">
        <v>591</v>
      </c>
      <c r="I1" s="636" t="s">
        <v>593</v>
      </c>
      <c r="J1" s="636" t="s">
        <v>603</v>
      </c>
      <c r="K1" s="636" t="s">
        <v>594</v>
      </c>
      <c r="L1" s="636" t="s">
        <v>601</v>
      </c>
      <c r="M1" s="636" t="s">
        <v>592</v>
      </c>
      <c r="N1" s="636" t="s">
        <v>3</v>
      </c>
      <c r="O1" s="636" t="s">
        <v>4</v>
      </c>
      <c r="P1" s="636" t="s">
        <v>5</v>
      </c>
      <c r="Q1" s="636" t="s">
        <v>6</v>
      </c>
      <c r="R1" s="636" t="s">
        <v>7</v>
      </c>
      <c r="S1" s="636" t="s">
        <v>8</v>
      </c>
      <c r="T1" s="636" t="s">
        <v>9</v>
      </c>
      <c r="U1" s="637" t="s">
        <v>366</v>
      </c>
      <c r="V1" s="626"/>
      <c r="W1" s="626"/>
      <c r="X1" s="626"/>
      <c r="Y1" s="626"/>
      <c r="Z1" s="626"/>
      <c r="AA1" s="626"/>
      <c r="AB1" s="626"/>
      <c r="AC1" s="626"/>
      <c r="AD1" s="626"/>
      <c r="AE1" s="626"/>
      <c r="AF1" s="626"/>
      <c r="AG1" s="626"/>
    </row>
    <row r="2" spans="1:33" ht="18" customHeight="1">
      <c r="A2" s="1175" t="s">
        <v>376</v>
      </c>
      <c r="B2" s="1176"/>
      <c r="C2" s="1176"/>
      <c r="D2" s="1176"/>
      <c r="E2" s="1176"/>
      <c r="F2" s="1176"/>
      <c r="G2" s="88"/>
      <c r="H2" s="88"/>
      <c r="I2" s="88"/>
      <c r="J2" s="88"/>
      <c r="K2" s="88"/>
      <c r="L2" s="88"/>
      <c r="M2" s="88"/>
      <c r="N2" s="88"/>
      <c r="O2" s="88"/>
      <c r="P2" s="88"/>
      <c r="Q2" s="88"/>
      <c r="R2" s="88"/>
      <c r="S2" s="162" t="s">
        <v>14</v>
      </c>
      <c r="T2" s="162" t="s">
        <v>14</v>
      </c>
      <c r="U2" s="161" t="s">
        <v>14</v>
      </c>
    </row>
    <row r="3" spans="1:33" ht="18" customHeight="1">
      <c r="A3" s="71">
        <v>82</v>
      </c>
      <c r="B3" s="70" t="s">
        <v>77</v>
      </c>
      <c r="C3" s="70"/>
      <c r="D3" s="70"/>
      <c r="E3" s="70"/>
      <c r="F3" s="70"/>
      <c r="G3" s="93">
        <f>(120*W3)*1.11</f>
        <v>148.17168000000001</v>
      </c>
      <c r="H3" s="1111" t="s">
        <v>347</v>
      </c>
      <c r="I3" s="1111" t="s">
        <v>347</v>
      </c>
      <c r="J3" s="1111" t="s">
        <v>347</v>
      </c>
      <c r="K3" s="1111" t="s">
        <v>347</v>
      </c>
      <c r="L3" s="1111" t="s">
        <v>347</v>
      </c>
      <c r="M3" s="1111" t="s">
        <v>347</v>
      </c>
      <c r="N3" s="93">
        <f>(143*W3)*1.11</f>
        <v>176.57125200000004</v>
      </c>
      <c r="O3" s="93">
        <f>(G3*107.8/88)*1.11</f>
        <v>201.47644188000004</v>
      </c>
      <c r="P3" s="207"/>
      <c r="Q3" s="93">
        <f>(G3*173.8/88)*1.11</f>
        <v>324.82936548000004</v>
      </c>
      <c r="R3" s="93">
        <f>(G3*193.6/88)*1.11</f>
        <v>361.83524255999998</v>
      </c>
      <c r="S3" s="934">
        <f>(25*W3)*1.11</f>
        <v>30.869100000000007</v>
      </c>
      <c r="T3" s="934">
        <v>6.1715999999999998</v>
      </c>
      <c r="U3" s="1114" t="s">
        <v>347</v>
      </c>
      <c r="W3" s="715">
        <f>1.03*1.08</f>
        <v>1.1124000000000001</v>
      </c>
    </row>
    <row r="4" spans="1:33" s="72" customFormat="1" ht="18" customHeight="1">
      <c r="A4" s="200">
        <v>82</v>
      </c>
      <c r="B4" s="201" t="s">
        <v>377</v>
      </c>
      <c r="C4" s="201"/>
      <c r="D4" s="201"/>
      <c r="E4" s="201"/>
      <c r="F4" s="201"/>
      <c r="G4" s="202">
        <f>(155*W3)*1.11</f>
        <v>191.38842000000002</v>
      </c>
      <c r="H4" s="1112"/>
      <c r="I4" s="1112"/>
      <c r="J4" s="1112"/>
      <c r="K4" s="1112"/>
      <c r="L4" s="1112"/>
      <c r="M4" s="1112"/>
      <c r="N4" s="202">
        <f>(178*W3)*1.11</f>
        <v>219.78799200000003</v>
      </c>
      <c r="O4" s="204"/>
      <c r="P4" s="204"/>
      <c r="Q4" s="204"/>
      <c r="R4" s="204"/>
      <c r="S4" s="963"/>
      <c r="T4" s="963"/>
      <c r="U4" s="1115"/>
    </row>
    <row r="5" spans="1:33" s="72" customFormat="1" ht="18" customHeight="1" thickBot="1">
      <c r="A5" s="55">
        <v>82</v>
      </c>
      <c r="B5" s="56" t="s">
        <v>378</v>
      </c>
      <c r="C5" s="56"/>
      <c r="D5" s="56"/>
      <c r="E5" s="56"/>
      <c r="F5" s="56"/>
      <c r="G5" s="111">
        <f>(G3*217.8/88)*1.11</f>
        <v>407.06464788000011</v>
      </c>
      <c r="H5" s="1118"/>
      <c r="I5" s="1118"/>
      <c r="J5" s="1118"/>
      <c r="K5" s="1118"/>
      <c r="L5" s="1118"/>
      <c r="M5" s="1118"/>
      <c r="N5" s="111">
        <f>(320*W3)*1.11</f>
        <v>395.12448000000006</v>
      </c>
      <c r="O5" s="111">
        <f>(P5+O3-G3)*1.11</f>
        <v>466.23293356680023</v>
      </c>
      <c r="P5" s="111">
        <f>(297*W3)*1.11</f>
        <v>366.72490800000008</v>
      </c>
      <c r="Q5" s="111">
        <f>(G3*327.8/88)*1.11</f>
        <v>612.65285388000007</v>
      </c>
      <c r="R5" s="111">
        <f>(G3*347.6/88)*1.11</f>
        <v>649.65873096000007</v>
      </c>
      <c r="S5" s="935"/>
      <c r="T5" s="935"/>
      <c r="U5" s="1117"/>
    </row>
    <row r="6" spans="1:33" s="198" customFormat="1" ht="18" customHeight="1">
      <c r="A6" s="2" t="s">
        <v>15</v>
      </c>
      <c r="B6" s="94" t="s">
        <v>677</v>
      </c>
    </row>
    <row r="7" spans="1:33" s="198" customFormat="1" ht="18" customHeight="1">
      <c r="A7" s="533" t="s">
        <v>36</v>
      </c>
      <c r="B7" s="534" t="s">
        <v>678</v>
      </c>
      <c r="C7" s="534"/>
      <c r="D7" s="534"/>
      <c r="E7" s="534"/>
    </row>
    <row r="8" spans="1:33" s="198" customFormat="1" ht="18" customHeight="1">
      <c r="A8" s="533" t="s">
        <v>31</v>
      </c>
      <c r="B8" s="534" t="s">
        <v>679</v>
      </c>
      <c r="C8" s="534"/>
      <c r="D8" s="534"/>
      <c r="E8" s="534"/>
    </row>
    <row r="9" spans="1:33" s="127" customFormat="1" ht="18" customHeight="1">
      <c r="A9" s="533" t="s">
        <v>17</v>
      </c>
      <c r="B9" s="534" t="s">
        <v>680</v>
      </c>
      <c r="C9" s="534"/>
      <c r="D9" s="534"/>
      <c r="E9" s="534"/>
    </row>
    <row r="10" spans="1:33" s="127" customFormat="1" ht="18" customHeight="1">
      <c r="A10" s="533" t="s">
        <v>18</v>
      </c>
      <c r="B10" s="534" t="s">
        <v>681</v>
      </c>
      <c r="C10" s="534"/>
      <c r="D10" s="534"/>
      <c r="E10" s="534"/>
    </row>
    <row r="11" spans="1:33" s="127" customFormat="1" ht="18" customHeight="1">
      <c r="A11" s="533" t="s">
        <v>34</v>
      </c>
      <c r="B11" s="534" t="s">
        <v>682</v>
      </c>
      <c r="C11" s="534"/>
      <c r="D11" s="534"/>
      <c r="E11" s="534"/>
    </row>
    <row r="12" spans="1:33" s="127" customFormat="1" ht="18" customHeight="1">
      <c r="A12" s="533" t="s">
        <v>474</v>
      </c>
      <c r="B12" s="534" t="s">
        <v>683</v>
      </c>
      <c r="C12" s="534"/>
      <c r="D12" s="534"/>
      <c r="E12" s="534"/>
    </row>
    <row r="13" spans="1:33" s="127" customFormat="1" ht="18" customHeight="1">
      <c r="A13" s="2" t="s">
        <v>35</v>
      </c>
      <c r="B13" s="94" t="s">
        <v>684</v>
      </c>
      <c r="C13" s="94"/>
      <c r="D13" s="94"/>
      <c r="E13" s="94"/>
    </row>
    <row r="14" spans="1:33" s="127" customFormat="1" ht="18" customHeight="1">
      <c r="A14" s="2">
        <v>400</v>
      </c>
      <c r="B14" s="94" t="s">
        <v>685</v>
      </c>
      <c r="C14" s="94"/>
      <c r="D14" s="94"/>
      <c r="E14" s="94"/>
    </row>
    <row r="15" spans="1:33" s="127" customFormat="1" ht="18" customHeight="1">
      <c r="A15" s="2">
        <v>500</v>
      </c>
      <c r="B15" s="94" t="s">
        <v>686</v>
      </c>
      <c r="C15" s="94"/>
      <c r="D15" s="94"/>
      <c r="E15" s="94"/>
    </row>
    <row r="16" spans="1:33" s="127" customFormat="1" ht="18" customHeight="1">
      <c r="A16" s="2">
        <v>305</v>
      </c>
      <c r="B16" s="94" t="s">
        <v>687</v>
      </c>
      <c r="C16" s="94"/>
      <c r="D16" s="94"/>
      <c r="E16" s="94"/>
    </row>
    <row r="17" spans="1:23" s="127" customFormat="1" ht="18" customHeight="1" thickBot="1">
      <c r="A17" s="123"/>
      <c r="B17" s="123"/>
      <c r="C17" s="123"/>
      <c r="D17" s="123"/>
      <c r="E17" s="123"/>
      <c r="F17" s="123"/>
      <c r="G17" s="123"/>
      <c r="H17" s="123"/>
      <c r="I17" s="123"/>
      <c r="J17" s="123"/>
      <c r="K17" s="123"/>
      <c r="L17" s="123"/>
      <c r="M17" s="123"/>
      <c r="N17" s="123"/>
      <c r="O17" s="123"/>
      <c r="P17" s="123"/>
      <c r="Q17" s="123"/>
      <c r="R17" s="123"/>
      <c r="S17" s="123"/>
      <c r="T17" s="123"/>
      <c r="U17" s="123"/>
      <c r="V17" s="123"/>
      <c r="W17" s="123"/>
    </row>
    <row r="18" spans="1:23" s="198" customFormat="1" ht="129" customHeight="1" thickBot="1">
      <c r="A18" s="1126" t="s">
        <v>425</v>
      </c>
      <c r="B18" s="1126"/>
      <c r="C18" s="1126"/>
      <c r="D18" s="1126"/>
      <c r="E18" s="1126"/>
      <c r="F18" s="1127"/>
      <c r="G18" s="636" t="s">
        <v>0</v>
      </c>
      <c r="H18" s="636" t="s">
        <v>553</v>
      </c>
      <c r="I18" s="636" t="s">
        <v>1</v>
      </c>
      <c r="J18" s="636" t="s">
        <v>603</v>
      </c>
      <c r="K18" s="636" t="s">
        <v>2</v>
      </c>
      <c r="L18" s="636" t="s">
        <v>605</v>
      </c>
      <c r="M18" s="636" t="s">
        <v>39</v>
      </c>
      <c r="N18" s="636" t="s">
        <v>3</v>
      </c>
      <c r="O18" s="636" t="s">
        <v>4</v>
      </c>
      <c r="P18" s="636" t="s">
        <v>5</v>
      </c>
      <c r="Q18" s="636" t="s">
        <v>6</v>
      </c>
      <c r="R18" s="636" t="s">
        <v>7</v>
      </c>
      <c r="S18" s="636" t="s">
        <v>8</v>
      </c>
      <c r="T18" s="636" t="s">
        <v>9</v>
      </c>
      <c r="U18" s="636" t="s">
        <v>366</v>
      </c>
    </row>
    <row r="19" spans="1:23" s="198" customFormat="1" ht="18" customHeight="1">
      <c r="A19" s="1175" t="s">
        <v>440</v>
      </c>
      <c r="B19" s="1176"/>
      <c r="C19" s="1176"/>
      <c r="D19" s="1176"/>
      <c r="E19" s="1176"/>
      <c r="F19" s="1176"/>
      <c r="G19" s="88"/>
      <c r="H19" s="88"/>
      <c r="I19" s="88"/>
      <c r="J19" s="88"/>
      <c r="K19" s="88"/>
      <c r="L19" s="88"/>
      <c r="M19" s="88"/>
      <c r="N19" s="88"/>
      <c r="O19" s="88"/>
      <c r="P19" s="88"/>
      <c r="Q19" s="88"/>
      <c r="R19" s="88"/>
      <c r="S19" s="162" t="s">
        <v>14</v>
      </c>
      <c r="T19" s="162" t="s">
        <v>14</v>
      </c>
      <c r="U19" s="161" t="s">
        <v>14</v>
      </c>
    </row>
    <row r="20" spans="1:23" s="72" customFormat="1" ht="18" customHeight="1">
      <c r="A20" s="91">
        <v>82</v>
      </c>
      <c r="B20" s="92" t="s">
        <v>78</v>
      </c>
      <c r="C20" s="92"/>
      <c r="D20" s="92"/>
      <c r="E20" s="92"/>
      <c r="F20" s="92"/>
      <c r="G20" s="93">
        <v>160.51932000000002</v>
      </c>
      <c r="H20" s="1111" t="s">
        <v>347</v>
      </c>
      <c r="I20" s="1111" t="s">
        <v>347</v>
      </c>
      <c r="J20" s="1111" t="s">
        <v>347</v>
      </c>
      <c r="K20" s="1111" t="s">
        <v>347</v>
      </c>
      <c r="L20" s="1111" t="s">
        <v>347</v>
      </c>
      <c r="M20" s="1111" t="s">
        <v>347</v>
      </c>
      <c r="N20" s="93">
        <v>191.38842000000002</v>
      </c>
      <c r="O20" s="93">
        <v>197.56224000000003</v>
      </c>
      <c r="P20" s="207"/>
      <c r="Q20" s="93">
        <v>317.33434800000003</v>
      </c>
      <c r="R20" s="93">
        <v>353.14250399999997</v>
      </c>
      <c r="S20" s="934">
        <v>30.869100000000007</v>
      </c>
      <c r="T20" s="934">
        <v>6.1715999999999998</v>
      </c>
      <c r="U20" s="1114" t="s">
        <v>347</v>
      </c>
    </row>
    <row r="21" spans="1:23" s="72" customFormat="1" ht="18" customHeight="1">
      <c r="A21" s="108">
        <v>82</v>
      </c>
      <c r="B21" s="109" t="s">
        <v>79</v>
      </c>
      <c r="C21" s="201"/>
      <c r="D21" s="201"/>
      <c r="E21" s="201"/>
      <c r="F21" s="109"/>
      <c r="G21" s="202">
        <v>207.44035200000005</v>
      </c>
      <c r="H21" s="1112"/>
      <c r="I21" s="1112"/>
      <c r="J21" s="1112"/>
      <c r="K21" s="1112"/>
      <c r="L21" s="1112"/>
      <c r="M21" s="1112"/>
      <c r="N21" s="202">
        <v>200.031768</v>
      </c>
      <c r="O21" s="204"/>
      <c r="P21" s="204"/>
      <c r="Q21" s="204"/>
      <c r="R21" s="204"/>
      <c r="S21" s="963"/>
      <c r="T21" s="963"/>
      <c r="U21" s="1115"/>
    </row>
    <row r="22" spans="1:23" s="72" customFormat="1" ht="18" customHeight="1" thickBot="1">
      <c r="A22" s="55">
        <v>82</v>
      </c>
      <c r="B22" s="56" t="s">
        <v>80</v>
      </c>
      <c r="C22" s="56"/>
      <c r="D22" s="56"/>
      <c r="E22" s="56"/>
      <c r="F22" s="56"/>
      <c r="G22" s="111">
        <v>397.59400800000009</v>
      </c>
      <c r="H22" s="1118"/>
      <c r="I22" s="1118"/>
      <c r="J22" s="1118"/>
      <c r="K22" s="1118"/>
      <c r="L22" s="1118"/>
      <c r="M22" s="1118"/>
      <c r="N22" s="111">
        <v>428.46310800000015</v>
      </c>
      <c r="O22" s="111">
        <v>434.63692800000018</v>
      </c>
      <c r="P22" s="111">
        <v>397.28531700000008</v>
      </c>
      <c r="Q22" s="111">
        <v>598.86054000000001</v>
      </c>
      <c r="R22" s="111">
        <v>634.66869600000007</v>
      </c>
      <c r="S22" s="935"/>
      <c r="T22" s="935"/>
      <c r="U22" s="1117"/>
    </row>
    <row r="23" spans="1:23" s="68" customFormat="1" ht="18" customHeight="1">
      <c r="A23" s="66"/>
      <c r="B23" s="65"/>
      <c r="C23" s="112"/>
      <c r="D23" s="112"/>
      <c r="E23" s="112"/>
      <c r="F23" s="65"/>
      <c r="G23" s="67"/>
      <c r="H23" s="67"/>
      <c r="I23" s="67"/>
      <c r="J23" s="67"/>
      <c r="K23" s="67"/>
      <c r="L23" s="67"/>
      <c r="M23" s="67"/>
      <c r="N23" s="67"/>
      <c r="O23" s="67"/>
      <c r="P23" s="67"/>
      <c r="Q23" s="67"/>
      <c r="R23" s="67"/>
      <c r="S23" s="67"/>
      <c r="T23" s="67"/>
      <c r="U23" s="99"/>
    </row>
    <row r="24" spans="1:23" s="203" customFormat="1" ht="18" customHeight="1">
      <c r="C24" s="120"/>
      <c r="D24" s="120"/>
      <c r="E24" s="120"/>
      <c r="F24" s="120"/>
      <c r="G24" s="121"/>
      <c r="H24" s="121"/>
      <c r="I24" s="121"/>
      <c r="J24" s="121"/>
      <c r="K24" s="121"/>
      <c r="L24" s="121"/>
      <c r="M24" s="121"/>
      <c r="N24" s="121"/>
      <c r="O24" s="121"/>
      <c r="P24" s="121"/>
      <c r="Q24" s="121"/>
      <c r="R24" s="121"/>
      <c r="S24" s="121"/>
      <c r="T24" s="121"/>
      <c r="U24" s="121"/>
    </row>
    <row r="25" spans="1:23" s="203" customFormat="1" ht="18" customHeight="1">
      <c r="C25" s="120"/>
      <c r="D25" s="120"/>
      <c r="E25" s="120"/>
      <c r="F25" s="120"/>
      <c r="G25" s="121"/>
      <c r="H25" s="121"/>
      <c r="I25" s="121"/>
      <c r="J25" s="121"/>
      <c r="K25" s="121"/>
      <c r="L25" s="121"/>
      <c r="N25" s="121"/>
      <c r="O25" s="121"/>
      <c r="P25" s="121"/>
      <c r="Q25" s="121"/>
      <c r="S25" s="121"/>
      <c r="T25" s="121"/>
      <c r="U25" s="121"/>
    </row>
    <row r="26" spans="1:23" s="203" customFormat="1" ht="18" customHeight="1">
      <c r="A26" s="533"/>
      <c r="B26" s="534"/>
      <c r="C26" s="534"/>
      <c r="D26" s="534"/>
      <c r="E26" s="534"/>
      <c r="F26" s="120"/>
      <c r="G26" s="121"/>
      <c r="H26" s="121"/>
      <c r="K26" s="121"/>
      <c r="L26" s="121"/>
      <c r="M26" s="121"/>
      <c r="N26" s="121"/>
      <c r="O26" s="121"/>
      <c r="P26" s="121"/>
      <c r="Q26" s="121"/>
      <c r="R26" s="121"/>
      <c r="S26" s="121"/>
      <c r="T26" s="121"/>
      <c r="U26" s="121"/>
    </row>
    <row r="27" spans="1:23" s="203" customFormat="1" ht="18" customHeight="1">
      <c r="C27" s="534"/>
      <c r="D27" s="534"/>
      <c r="E27" s="534"/>
      <c r="F27" s="120"/>
      <c r="G27" s="121"/>
      <c r="H27" s="121"/>
      <c r="K27" s="121"/>
      <c r="L27" s="121"/>
      <c r="M27" s="121"/>
      <c r="N27" s="121"/>
      <c r="O27" s="121"/>
      <c r="P27" s="121"/>
      <c r="Q27" s="121"/>
      <c r="R27" s="121"/>
      <c r="S27" s="121"/>
      <c r="T27" s="121"/>
      <c r="U27" s="121"/>
    </row>
    <row r="28" spans="1:23" s="127" customFormat="1" ht="18" customHeight="1">
      <c r="A28" s="533"/>
      <c r="B28" s="534"/>
      <c r="C28" s="534"/>
      <c r="D28" s="534"/>
      <c r="E28" s="534"/>
      <c r="G28" s="105"/>
      <c r="Q28" s="121"/>
    </row>
    <row r="29" spans="1:23" s="127" customFormat="1" ht="18" customHeight="1">
      <c r="A29" s="533"/>
      <c r="B29" s="534"/>
      <c r="C29" s="534"/>
      <c r="D29" s="534"/>
      <c r="E29" s="534"/>
    </row>
    <row r="30" spans="1:23" s="127" customFormat="1" ht="18" customHeight="1">
      <c r="A30" s="2"/>
      <c r="B30" s="94"/>
      <c r="C30" s="534"/>
      <c r="D30" s="534"/>
      <c r="E30" s="534"/>
    </row>
    <row r="31" spans="1:23" ht="18" customHeight="1">
      <c r="A31" s="533"/>
      <c r="B31" s="534"/>
      <c r="C31" s="94"/>
      <c r="D31" s="94"/>
      <c r="E31" s="94"/>
    </row>
    <row r="32" spans="1:23" s="127" customFormat="1" ht="18" customHeight="1">
      <c r="A32" s="123"/>
      <c r="B32" s="123"/>
      <c r="C32" s="123"/>
      <c r="D32" s="123"/>
      <c r="E32" s="123"/>
      <c r="F32" s="123"/>
      <c r="G32" s="123"/>
      <c r="H32" s="123"/>
      <c r="I32" s="123"/>
      <c r="J32" s="123"/>
      <c r="K32" s="123"/>
      <c r="L32" s="123"/>
      <c r="M32" s="123"/>
      <c r="N32" s="123"/>
      <c r="O32" s="123"/>
      <c r="P32" s="123"/>
      <c r="Q32" s="123"/>
      <c r="R32" s="123"/>
      <c r="S32" s="123"/>
      <c r="T32" s="123"/>
      <c r="U32" s="123"/>
      <c r="V32" s="123"/>
      <c r="W32" s="123">
        <v>31</v>
      </c>
    </row>
    <row r="33" spans="1:21">
      <c r="A33" s="64" t="s">
        <v>577</v>
      </c>
    </row>
    <row r="34" spans="1:21" ht="18" customHeight="1"/>
    <row r="35" spans="1:21" ht="18" customHeight="1">
      <c r="C35" s="64"/>
      <c r="D35" s="64"/>
      <c r="E35" s="64"/>
      <c r="U35" s="64"/>
    </row>
    <row r="36" spans="1:21" ht="18" customHeight="1">
      <c r="C36" s="64"/>
      <c r="D36" s="64"/>
      <c r="E36" s="64"/>
      <c r="U36" s="64"/>
    </row>
    <row r="37" spans="1:21" ht="18" customHeight="1">
      <c r="C37" s="64"/>
      <c r="D37" s="64"/>
      <c r="E37" s="64"/>
      <c r="U37" s="64"/>
    </row>
    <row r="38" spans="1:21" ht="18" customHeight="1">
      <c r="C38" s="64"/>
      <c r="D38" s="64"/>
      <c r="E38" s="64"/>
      <c r="U38" s="64"/>
    </row>
  </sheetData>
  <mergeCells count="18">
    <mergeCell ref="L3:L5"/>
    <mergeCell ref="L20:L22"/>
    <mergeCell ref="J3:J5"/>
    <mergeCell ref="K3:K5"/>
    <mergeCell ref="A1:F1"/>
    <mergeCell ref="U3:U5"/>
    <mergeCell ref="U20:U22"/>
    <mergeCell ref="I20:I22"/>
    <mergeCell ref="J20:J22"/>
    <mergeCell ref="K20:K22"/>
    <mergeCell ref="A2:F2"/>
    <mergeCell ref="H3:H5"/>
    <mergeCell ref="H20:H22"/>
    <mergeCell ref="I3:I5"/>
    <mergeCell ref="A18:F18"/>
    <mergeCell ref="A19:F19"/>
    <mergeCell ref="M3:M5"/>
    <mergeCell ref="M20:M22"/>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2.xml><?xml version="1.0" encoding="utf-8"?>
<worksheet xmlns="http://schemas.openxmlformats.org/spreadsheetml/2006/main" xmlns:r="http://schemas.openxmlformats.org/officeDocument/2006/relationships">
  <sheetPr>
    <tabColor rgb="FFE64F0C"/>
  </sheetPr>
  <dimension ref="A1:AF34"/>
  <sheetViews>
    <sheetView view="pageBreakPreview" zoomScale="75" zoomScaleNormal="75" zoomScaleSheetLayoutView="75" workbookViewId="0">
      <pane xSplit="30675"/>
      <selection activeCell="F26" sqref="F26"/>
      <selection pane="topRight" activeCell="K29" sqref="K29"/>
    </sheetView>
  </sheetViews>
  <sheetFormatPr defaultColWidth="4.140625" defaultRowHeight="15"/>
  <cols>
    <col min="1" max="1" width="4.85546875" style="126" customWidth="1"/>
    <col min="2" max="2" width="9.85546875" style="126" customWidth="1"/>
    <col min="3" max="10" width="9.85546875" style="198" customWidth="1"/>
    <col min="11" max="21" width="9.85546875" style="126" customWidth="1"/>
    <col min="22" max="22" width="4.5703125" style="126" customWidth="1"/>
    <col min="23" max="16384" width="4.140625" style="126"/>
  </cols>
  <sheetData>
    <row r="1" spans="1:32" ht="123" customHeight="1" thickBot="1">
      <c r="A1" s="1126" t="s">
        <v>81</v>
      </c>
      <c r="B1" s="1126"/>
      <c r="C1" s="1126"/>
      <c r="D1" s="1126"/>
      <c r="E1" s="1126"/>
      <c r="F1" s="1126"/>
      <c r="G1" s="1126"/>
      <c r="H1" s="1126"/>
      <c r="I1" s="1126"/>
      <c r="J1" s="1126"/>
      <c r="K1" s="629"/>
      <c r="L1" s="638" t="s">
        <v>0</v>
      </c>
      <c r="M1" s="636" t="s">
        <v>48</v>
      </c>
      <c r="N1" s="636" t="s">
        <v>558</v>
      </c>
      <c r="O1" s="636" t="s">
        <v>3</v>
      </c>
      <c r="P1" s="636" t="s">
        <v>4</v>
      </c>
      <c r="Q1" s="636" t="s">
        <v>5</v>
      </c>
      <c r="R1" s="636" t="s">
        <v>6</v>
      </c>
      <c r="S1" s="636" t="s">
        <v>7</v>
      </c>
      <c r="T1" s="637" t="s">
        <v>9</v>
      </c>
      <c r="U1" s="626"/>
      <c r="V1" s="626"/>
      <c r="W1" s="626"/>
      <c r="X1" s="626"/>
      <c r="Y1" s="626"/>
      <c r="Z1" s="626"/>
      <c r="AA1" s="626"/>
      <c r="AB1" s="626"/>
      <c r="AC1" s="626"/>
      <c r="AD1" s="626"/>
      <c r="AE1" s="626"/>
      <c r="AF1" s="626"/>
    </row>
    <row r="2" spans="1:32" ht="18" customHeight="1">
      <c r="A2" s="1128" t="s">
        <v>390</v>
      </c>
      <c r="B2" s="1129"/>
      <c r="C2" s="1129"/>
      <c r="D2" s="1129"/>
      <c r="E2" s="1129"/>
      <c r="F2" s="1129"/>
      <c r="G2" s="1129"/>
      <c r="H2" s="1129"/>
      <c r="I2" s="1129"/>
      <c r="J2" s="1129"/>
      <c r="K2" s="1129"/>
      <c r="L2" s="88"/>
      <c r="M2" s="88"/>
      <c r="N2" s="88"/>
      <c r="O2" s="88"/>
      <c r="P2" s="88"/>
      <c r="Q2" s="88"/>
      <c r="R2" s="88"/>
      <c r="S2" s="88"/>
      <c r="T2" s="90" t="s">
        <v>14</v>
      </c>
    </row>
    <row r="3" spans="1:32" ht="33" customHeight="1">
      <c r="A3" s="113">
        <v>83</v>
      </c>
      <c r="B3" s="112" t="s">
        <v>82</v>
      </c>
      <c r="C3" s="112" t="s">
        <v>559</v>
      </c>
      <c r="D3" s="112"/>
      <c r="E3" s="112"/>
      <c r="F3" s="112"/>
      <c r="G3" s="112"/>
      <c r="H3" s="112"/>
      <c r="I3" s="112"/>
      <c r="J3" s="112"/>
      <c r="K3" s="112"/>
      <c r="L3" s="93">
        <v>479.08843200000001</v>
      </c>
      <c r="M3" s="967" t="s">
        <v>347</v>
      </c>
      <c r="N3" s="967" t="s">
        <v>347</v>
      </c>
      <c r="O3" s="93">
        <v>485.26225200000005</v>
      </c>
      <c r="P3" s="93">
        <v>486.49701600000009</v>
      </c>
      <c r="Q3" s="207"/>
      <c r="R3" s="93">
        <v>493.90559999999999</v>
      </c>
      <c r="S3" s="93">
        <v>495.14036400000003</v>
      </c>
      <c r="T3" s="970">
        <v>6.1715999999999998</v>
      </c>
      <c r="X3" s="715">
        <f>1.03*1.08</f>
        <v>1.1124000000000001</v>
      </c>
    </row>
    <row r="4" spans="1:32" ht="18" customHeight="1">
      <c r="A4" s="200">
        <v>83</v>
      </c>
      <c r="B4" s="201" t="s">
        <v>83</v>
      </c>
      <c r="C4" s="201" t="s">
        <v>559</v>
      </c>
      <c r="D4" s="201"/>
      <c r="E4" s="201"/>
      <c r="F4" s="201"/>
      <c r="G4" s="201"/>
      <c r="H4" s="201"/>
      <c r="I4" s="201"/>
      <c r="J4" s="201"/>
      <c r="K4" s="201"/>
      <c r="L4" s="202">
        <v>480.32319600000005</v>
      </c>
      <c r="M4" s="968"/>
      <c r="N4" s="968"/>
      <c r="O4" s="202">
        <v>486.49701600000003</v>
      </c>
      <c r="P4" s="202">
        <v>487.73178000000013</v>
      </c>
      <c r="Q4" s="622" t="s">
        <v>529</v>
      </c>
      <c r="R4" s="202">
        <v>495.14036400000015</v>
      </c>
      <c r="S4" s="202">
        <v>496.37512800000007</v>
      </c>
      <c r="T4" s="971"/>
    </row>
    <row r="5" spans="1:32" ht="18" customHeight="1">
      <c r="A5" s="200">
        <v>83</v>
      </c>
      <c r="B5" s="201" t="s">
        <v>84</v>
      </c>
      <c r="C5" s="201" t="s">
        <v>559</v>
      </c>
      <c r="D5" s="201"/>
      <c r="E5" s="201"/>
      <c r="F5" s="201"/>
      <c r="G5" s="201"/>
      <c r="H5" s="201"/>
      <c r="I5" s="201"/>
      <c r="J5" s="201"/>
      <c r="K5" s="201"/>
      <c r="L5" s="202">
        <v>480.32319600000005</v>
      </c>
      <c r="M5" s="968"/>
      <c r="N5" s="968"/>
      <c r="O5" s="202">
        <v>486.49701600000003</v>
      </c>
      <c r="P5" s="202">
        <v>487.73178000000013</v>
      </c>
      <c r="Q5" s="155"/>
      <c r="R5" s="202">
        <v>495.14036400000015</v>
      </c>
      <c r="S5" s="202">
        <v>496.37512800000007</v>
      </c>
      <c r="T5" s="971"/>
    </row>
    <row r="6" spans="1:32" ht="18" customHeight="1">
      <c r="A6" s="200">
        <v>83</v>
      </c>
      <c r="B6" s="201" t="s">
        <v>612</v>
      </c>
      <c r="C6" s="201" t="s">
        <v>559</v>
      </c>
      <c r="D6" s="201"/>
      <c r="E6" s="201"/>
      <c r="F6" s="201"/>
      <c r="G6" s="201"/>
      <c r="H6" s="201"/>
      <c r="I6" s="201"/>
      <c r="J6" s="201"/>
      <c r="K6" s="201"/>
      <c r="L6" s="202">
        <v>482.79272400000008</v>
      </c>
      <c r="M6" s="968"/>
      <c r="N6" s="968"/>
      <c r="O6" s="155"/>
      <c r="P6" s="155"/>
      <c r="Q6" s="155"/>
      <c r="R6" s="155"/>
      <c r="S6" s="155"/>
      <c r="T6" s="971"/>
    </row>
    <row r="7" spans="1:32" ht="18" customHeight="1">
      <c r="A7" s="200">
        <v>83</v>
      </c>
      <c r="B7" s="201" t="s">
        <v>85</v>
      </c>
      <c r="C7" s="201" t="s">
        <v>559</v>
      </c>
      <c r="D7" s="201"/>
      <c r="E7" s="201"/>
      <c r="F7" s="201"/>
      <c r="G7" s="201"/>
      <c r="H7" s="201"/>
      <c r="I7" s="201"/>
      <c r="J7" s="201"/>
      <c r="K7" s="201"/>
      <c r="L7" s="202">
        <v>482.79272400000008</v>
      </c>
      <c r="M7" s="968"/>
      <c r="N7" s="968"/>
      <c r="O7" s="202">
        <v>488.96654400000006</v>
      </c>
      <c r="P7" s="202">
        <v>490.2013080000001</v>
      </c>
      <c r="Q7" s="155"/>
      <c r="R7" s="202">
        <v>497.60989200000006</v>
      </c>
      <c r="S7" s="202">
        <v>500.07942000000008</v>
      </c>
      <c r="T7" s="971"/>
    </row>
    <row r="8" spans="1:32" ht="18" customHeight="1">
      <c r="A8" s="200">
        <v>83</v>
      </c>
      <c r="B8" s="201" t="s">
        <v>86</v>
      </c>
      <c r="C8" s="201" t="s">
        <v>559</v>
      </c>
      <c r="D8" s="201"/>
      <c r="E8" s="201"/>
      <c r="F8" s="201"/>
      <c r="G8" s="201"/>
      <c r="H8" s="201"/>
      <c r="I8" s="201"/>
      <c r="J8" s="201"/>
      <c r="K8" s="201"/>
      <c r="L8" s="202">
        <v>484.02748800000006</v>
      </c>
      <c r="M8" s="968"/>
      <c r="N8" s="968"/>
      <c r="O8" s="155"/>
      <c r="P8" s="155"/>
      <c r="Q8" s="155"/>
      <c r="R8" s="155"/>
      <c r="S8" s="155"/>
      <c r="T8" s="971"/>
    </row>
    <row r="9" spans="1:32" ht="18" customHeight="1">
      <c r="A9" s="95">
        <v>83</v>
      </c>
      <c r="B9" s="96" t="s">
        <v>87</v>
      </c>
      <c r="C9" s="96" t="s">
        <v>559</v>
      </c>
      <c r="D9" s="96"/>
      <c r="E9" s="96"/>
      <c r="F9" s="96"/>
      <c r="G9" s="96"/>
      <c r="H9" s="96"/>
      <c r="I9" s="96"/>
      <c r="J9" s="96"/>
      <c r="K9" s="96"/>
      <c r="L9" s="97">
        <v>527.24422800000002</v>
      </c>
      <c r="M9" s="969"/>
      <c r="N9" s="969"/>
      <c r="O9" s="97">
        <v>540.82663200000013</v>
      </c>
      <c r="P9" s="97">
        <v>534.65281200000015</v>
      </c>
      <c r="Q9" s="97">
        <v>527.24422800000002</v>
      </c>
      <c r="R9" s="97">
        <v>542.06139600000006</v>
      </c>
      <c r="S9" s="97">
        <v>543.29615999999999</v>
      </c>
      <c r="T9" s="972"/>
    </row>
    <row r="10" spans="1:32" ht="29.25" customHeight="1">
      <c r="A10" s="91">
        <v>83</v>
      </c>
      <c r="B10" s="92" t="s">
        <v>88</v>
      </c>
      <c r="C10" s="92" t="s">
        <v>559</v>
      </c>
      <c r="D10" s="92"/>
      <c r="E10" s="92"/>
      <c r="F10" s="92"/>
      <c r="G10" s="92"/>
      <c r="H10" s="92"/>
      <c r="I10" s="92"/>
      <c r="J10" s="92"/>
      <c r="K10" s="92"/>
      <c r="L10" s="205">
        <v>482.79272400000008</v>
      </c>
      <c r="M10" s="967" t="s">
        <v>347</v>
      </c>
      <c r="N10" s="967" t="s">
        <v>347</v>
      </c>
      <c r="O10" s="93">
        <v>488.96654400000006</v>
      </c>
      <c r="P10" s="93">
        <v>490.2013080000001</v>
      </c>
      <c r="Q10" s="154"/>
      <c r="R10" s="93">
        <v>497.60989200000006</v>
      </c>
      <c r="S10" s="93">
        <v>498.84465600000004</v>
      </c>
      <c r="T10" s="970">
        <v>6.1715999999999998</v>
      </c>
    </row>
    <row r="11" spans="1:32" s="127" customFormat="1" ht="18" customHeight="1">
      <c r="A11" s="143">
        <v>83</v>
      </c>
      <c r="B11" s="535" t="s">
        <v>89</v>
      </c>
      <c r="C11" s="535" t="s">
        <v>559</v>
      </c>
      <c r="D11" s="535"/>
      <c r="E11" s="535"/>
      <c r="F11" s="535"/>
      <c r="G11" s="535"/>
      <c r="H11" s="535"/>
      <c r="I11" s="535"/>
      <c r="J11" s="535"/>
      <c r="K11" s="535"/>
      <c r="L11" s="536">
        <v>484.02748800000006</v>
      </c>
      <c r="M11" s="968"/>
      <c r="N11" s="968"/>
      <c r="O11" s="202">
        <v>490.20130799999998</v>
      </c>
      <c r="P11" s="202">
        <v>491.43607200000008</v>
      </c>
      <c r="Q11" s="155"/>
      <c r="R11" s="202">
        <v>498.84465600000004</v>
      </c>
      <c r="S11" s="202">
        <v>500.07942000000003</v>
      </c>
      <c r="T11" s="971"/>
    </row>
    <row r="12" spans="1:32" s="127" customFormat="1" ht="18" customHeight="1">
      <c r="A12" s="143">
        <v>83</v>
      </c>
      <c r="B12" s="535" t="s">
        <v>90</v>
      </c>
      <c r="C12" s="535" t="s">
        <v>559</v>
      </c>
      <c r="D12" s="535"/>
      <c r="E12" s="535"/>
      <c r="F12" s="535"/>
      <c r="G12" s="535"/>
      <c r="H12" s="535"/>
      <c r="I12" s="535"/>
      <c r="J12" s="535"/>
      <c r="K12" s="535"/>
      <c r="L12" s="536">
        <v>485.26225200000005</v>
      </c>
      <c r="M12" s="968"/>
      <c r="N12" s="968"/>
      <c r="O12" s="202">
        <v>491.43607200000008</v>
      </c>
      <c r="P12" s="202">
        <v>492.67083600000007</v>
      </c>
      <c r="Q12" s="155"/>
      <c r="R12" s="202">
        <v>500.07942000000003</v>
      </c>
      <c r="S12" s="202">
        <v>501.31418400000001</v>
      </c>
      <c r="T12" s="971"/>
    </row>
    <row r="13" spans="1:32" s="127" customFormat="1" ht="18" customHeight="1">
      <c r="A13" s="143">
        <v>83</v>
      </c>
      <c r="B13" s="535" t="s">
        <v>611</v>
      </c>
      <c r="C13" s="535" t="s">
        <v>559</v>
      </c>
      <c r="D13" s="535"/>
      <c r="E13" s="535"/>
      <c r="F13" s="535"/>
      <c r="G13" s="535"/>
      <c r="H13" s="535"/>
      <c r="I13" s="535"/>
      <c r="J13" s="535"/>
      <c r="K13" s="535"/>
      <c r="L13" s="536">
        <v>486.49701600000009</v>
      </c>
      <c r="M13" s="968"/>
      <c r="N13" s="968"/>
      <c r="O13" s="155"/>
      <c r="P13" s="155"/>
      <c r="Q13" s="155"/>
      <c r="R13" s="155"/>
      <c r="S13" s="155"/>
      <c r="T13" s="971"/>
    </row>
    <row r="14" spans="1:32" s="127" customFormat="1" ht="18" customHeight="1">
      <c r="A14" s="143">
        <v>83</v>
      </c>
      <c r="B14" s="535" t="s">
        <v>91</v>
      </c>
      <c r="C14" s="535" t="s">
        <v>559</v>
      </c>
      <c r="D14" s="535"/>
      <c r="E14" s="535"/>
      <c r="F14" s="535"/>
      <c r="G14" s="535"/>
      <c r="H14" s="535"/>
      <c r="I14" s="535"/>
      <c r="J14" s="535"/>
      <c r="K14" s="535"/>
      <c r="L14" s="536">
        <v>486.49701600000009</v>
      </c>
      <c r="M14" s="968"/>
      <c r="N14" s="968"/>
      <c r="O14" s="202">
        <v>492.67083600000007</v>
      </c>
      <c r="P14" s="202">
        <v>493.90559999999999</v>
      </c>
      <c r="Q14" s="155"/>
      <c r="R14" s="202">
        <v>501.31418400000013</v>
      </c>
      <c r="S14" s="202">
        <v>502.54894800000011</v>
      </c>
      <c r="T14" s="971"/>
    </row>
    <row r="15" spans="1:32" s="127" customFormat="1" ht="18" customHeight="1">
      <c r="A15" s="143">
        <v>83</v>
      </c>
      <c r="B15" s="535" t="s">
        <v>92</v>
      </c>
      <c r="C15" s="535" t="s">
        <v>559</v>
      </c>
      <c r="D15" s="535"/>
      <c r="E15" s="535"/>
      <c r="F15" s="535"/>
      <c r="G15" s="535"/>
      <c r="H15" s="535"/>
      <c r="I15" s="535"/>
      <c r="J15" s="535"/>
      <c r="K15" s="535"/>
      <c r="L15" s="536">
        <v>487.73178000000007</v>
      </c>
      <c r="M15" s="968"/>
      <c r="N15" s="968"/>
      <c r="O15" s="155"/>
      <c r="P15" s="155"/>
      <c r="Q15" s="155"/>
      <c r="R15" s="155"/>
      <c r="S15" s="155"/>
      <c r="T15" s="971"/>
    </row>
    <row r="16" spans="1:32" s="127" customFormat="1" ht="16.5" thickBot="1">
      <c r="A16" s="537">
        <v>83</v>
      </c>
      <c r="B16" s="538" t="s">
        <v>93</v>
      </c>
      <c r="C16" s="538" t="s">
        <v>559</v>
      </c>
      <c r="D16" s="538"/>
      <c r="E16" s="538"/>
      <c r="F16" s="538"/>
      <c r="G16" s="538"/>
      <c r="H16" s="538"/>
      <c r="I16" s="538"/>
      <c r="J16" s="538"/>
      <c r="K16" s="538"/>
      <c r="L16" s="149"/>
      <c r="M16" s="974"/>
      <c r="N16" s="974"/>
      <c r="O16" s="185"/>
      <c r="P16" s="185"/>
      <c r="Q16" s="149"/>
      <c r="R16" s="185"/>
      <c r="S16" s="185"/>
      <c r="T16" s="973"/>
    </row>
    <row r="17" spans="1:21" s="116" customFormat="1" ht="18" customHeight="1">
      <c r="A17" s="82"/>
      <c r="B17" s="112"/>
      <c r="C17" s="112"/>
      <c r="D17" s="112"/>
      <c r="E17" s="112"/>
      <c r="F17" s="112"/>
      <c r="G17" s="112"/>
      <c r="H17" s="112"/>
      <c r="I17" s="112"/>
      <c r="J17" s="112"/>
      <c r="K17" s="112"/>
      <c r="L17" s="99"/>
      <c r="M17" s="99"/>
      <c r="N17" s="99"/>
      <c r="O17" s="99"/>
      <c r="P17" s="99"/>
      <c r="Q17" s="99"/>
      <c r="R17" s="99"/>
      <c r="S17" s="99"/>
      <c r="T17" s="99"/>
      <c r="U17" s="99"/>
    </row>
    <row r="18" spans="1:21" s="116" customFormat="1" ht="18" customHeight="1">
      <c r="A18" s="2" t="s">
        <v>15</v>
      </c>
      <c r="B18" s="94" t="s">
        <v>677</v>
      </c>
      <c r="C18" s="198"/>
      <c r="D18" s="198"/>
      <c r="E18" s="198"/>
      <c r="F18" s="112"/>
      <c r="G18" s="112"/>
      <c r="H18" s="112"/>
      <c r="I18" s="112"/>
      <c r="J18" s="112"/>
      <c r="K18" s="112"/>
      <c r="L18" s="99"/>
      <c r="M18" s="99"/>
      <c r="N18" s="99"/>
      <c r="O18" s="99"/>
      <c r="P18" s="99"/>
      <c r="Q18" s="99"/>
      <c r="R18" s="99"/>
      <c r="S18" s="99"/>
      <c r="T18" s="99"/>
      <c r="U18" s="99"/>
    </row>
    <row r="19" spans="1:21" s="116" customFormat="1" ht="18" customHeight="1">
      <c r="A19" s="533" t="s">
        <v>36</v>
      </c>
      <c r="B19" s="534" t="s">
        <v>678</v>
      </c>
      <c r="C19" s="534"/>
      <c r="D19" s="534"/>
      <c r="E19" s="534"/>
      <c r="K19" s="112"/>
      <c r="L19" s="988"/>
      <c r="M19" s="99"/>
      <c r="N19" s="99"/>
      <c r="O19" s="99"/>
      <c r="P19" s="99"/>
      <c r="Q19" s="99"/>
      <c r="R19" s="99"/>
      <c r="S19" s="99"/>
      <c r="T19" s="99"/>
      <c r="U19" s="99"/>
    </row>
    <row r="20" spans="1:21" s="116" customFormat="1" ht="18" customHeight="1">
      <c r="A20" s="533" t="s">
        <v>31</v>
      </c>
      <c r="B20" s="534" t="s">
        <v>679</v>
      </c>
      <c r="C20" s="534"/>
      <c r="D20" s="534"/>
      <c r="E20" s="534"/>
      <c r="F20" s="112"/>
      <c r="G20" s="112"/>
      <c r="H20" s="112"/>
      <c r="I20" s="112"/>
      <c r="J20" s="112"/>
      <c r="K20" s="112"/>
      <c r="L20" s="99"/>
      <c r="M20" s="99"/>
      <c r="N20" s="99"/>
      <c r="O20" s="99"/>
      <c r="P20" s="99"/>
      <c r="Q20" s="99"/>
      <c r="R20" s="99"/>
      <c r="S20" s="99"/>
      <c r="T20" s="99"/>
      <c r="U20" s="99"/>
    </row>
    <row r="21" spans="1:21" s="116" customFormat="1" ht="18" customHeight="1">
      <c r="A21" s="533" t="s">
        <v>17</v>
      </c>
      <c r="B21" s="534" t="s">
        <v>680</v>
      </c>
      <c r="C21" s="534"/>
      <c r="D21" s="534"/>
      <c r="E21" s="534"/>
      <c r="F21" s="112"/>
      <c r="G21" s="112"/>
      <c r="H21" s="112"/>
      <c r="I21" s="112"/>
      <c r="J21" s="112"/>
      <c r="K21" s="112"/>
      <c r="L21" s="99"/>
      <c r="M21" s="99"/>
      <c r="N21" s="99"/>
      <c r="O21" s="99"/>
      <c r="P21" s="99"/>
      <c r="Q21" s="99"/>
      <c r="R21" s="99"/>
      <c r="S21" s="99"/>
      <c r="T21" s="99"/>
      <c r="U21" s="99"/>
    </row>
    <row r="22" spans="1:21" s="116" customFormat="1" ht="18" customHeight="1">
      <c r="A22" s="533" t="s">
        <v>18</v>
      </c>
      <c r="B22" s="534" t="s">
        <v>681</v>
      </c>
      <c r="C22" s="534"/>
      <c r="D22" s="534"/>
      <c r="E22" s="534"/>
      <c r="F22" s="112"/>
      <c r="G22" s="112"/>
      <c r="H22" s="112"/>
      <c r="I22" s="112"/>
      <c r="J22" s="112"/>
      <c r="K22" s="112"/>
      <c r="L22" s="99"/>
      <c r="M22" s="99"/>
      <c r="N22" s="99"/>
      <c r="O22" s="99"/>
      <c r="P22" s="99"/>
      <c r="Q22" s="99"/>
      <c r="R22" s="99"/>
      <c r="S22" s="99"/>
      <c r="T22" s="99"/>
      <c r="U22" s="99"/>
    </row>
    <row r="23" spans="1:21" s="116" customFormat="1" ht="18" customHeight="1">
      <c r="A23" s="533" t="s">
        <v>34</v>
      </c>
      <c r="B23" s="534" t="s">
        <v>682</v>
      </c>
      <c r="C23" s="534"/>
      <c r="D23" s="534"/>
      <c r="E23" s="534"/>
      <c r="F23" s="112"/>
      <c r="G23" s="112"/>
      <c r="H23" s="112"/>
      <c r="I23" s="112"/>
      <c r="J23" s="112"/>
      <c r="K23" s="112"/>
      <c r="L23" s="99"/>
      <c r="M23" s="99"/>
      <c r="N23" s="99"/>
      <c r="O23" s="99"/>
      <c r="P23" s="99"/>
      <c r="Q23" s="99"/>
      <c r="R23" s="99"/>
      <c r="S23" s="99"/>
      <c r="T23" s="99"/>
      <c r="U23" s="99"/>
    </row>
    <row r="24" spans="1:21" s="116" customFormat="1" ht="18" customHeight="1">
      <c r="A24" s="533" t="s">
        <v>474</v>
      </c>
      <c r="B24" s="534" t="s">
        <v>683</v>
      </c>
      <c r="C24" s="534"/>
      <c r="D24" s="534"/>
      <c r="E24" s="534"/>
      <c r="F24" s="112"/>
      <c r="G24" s="112"/>
      <c r="H24" s="112"/>
      <c r="I24" s="112"/>
      <c r="J24" s="112"/>
      <c r="K24" s="112"/>
      <c r="L24" s="99"/>
      <c r="M24" s="99"/>
      <c r="N24" s="99"/>
      <c r="O24" s="99"/>
      <c r="P24" s="99"/>
      <c r="Q24" s="99"/>
      <c r="R24" s="99"/>
      <c r="S24" s="99"/>
      <c r="T24" s="99"/>
      <c r="U24" s="99"/>
    </row>
    <row r="25" spans="1:21" s="116" customFormat="1" ht="18" customHeight="1">
      <c r="A25" s="2" t="s">
        <v>35</v>
      </c>
      <c r="B25" s="94" t="s">
        <v>684</v>
      </c>
      <c r="C25" s="94"/>
      <c r="D25" s="94"/>
      <c r="E25" s="94"/>
      <c r="F25" s="112"/>
      <c r="G25" s="112"/>
      <c r="H25" s="112"/>
      <c r="I25" s="112"/>
      <c r="J25" s="112"/>
      <c r="K25" s="112"/>
      <c r="L25" s="99"/>
      <c r="M25" s="99"/>
      <c r="N25" s="99"/>
      <c r="O25" s="99"/>
      <c r="P25" s="99"/>
      <c r="Q25" s="99"/>
      <c r="R25" s="99"/>
      <c r="S25" s="99"/>
      <c r="T25" s="99"/>
      <c r="U25" s="99"/>
    </row>
    <row r="26" spans="1:21" s="116" customFormat="1" ht="18" customHeight="1">
      <c r="A26" s="2">
        <v>400</v>
      </c>
      <c r="B26" s="94" t="s">
        <v>685</v>
      </c>
      <c r="C26" s="94"/>
      <c r="D26" s="94"/>
      <c r="E26" s="94"/>
      <c r="F26" s="112"/>
      <c r="G26" s="112"/>
      <c r="H26" s="112"/>
      <c r="I26" s="112"/>
      <c r="J26" s="112"/>
      <c r="K26" s="112"/>
      <c r="L26" s="99"/>
      <c r="M26" s="99"/>
      <c r="N26" s="99"/>
      <c r="O26" s="99"/>
      <c r="P26" s="99"/>
      <c r="Q26" s="99"/>
      <c r="R26" s="99"/>
      <c r="S26" s="99"/>
      <c r="T26" s="99"/>
      <c r="U26" s="99"/>
    </row>
    <row r="27" spans="1:21" s="116" customFormat="1" ht="18" customHeight="1">
      <c r="A27" s="2">
        <v>500</v>
      </c>
      <c r="B27" s="94" t="s">
        <v>686</v>
      </c>
      <c r="C27" s="94"/>
      <c r="D27" s="94"/>
      <c r="E27" s="94"/>
      <c r="F27" s="112"/>
      <c r="G27" s="112"/>
      <c r="H27" s="112"/>
      <c r="I27" s="112"/>
      <c r="J27" s="112"/>
      <c r="K27" s="121"/>
      <c r="L27" s="99"/>
      <c r="M27" s="99"/>
      <c r="N27" s="112"/>
      <c r="O27" s="99"/>
      <c r="P27" s="99"/>
      <c r="Q27" s="99"/>
      <c r="R27" s="99"/>
      <c r="S27" s="99"/>
      <c r="T27" s="99"/>
      <c r="U27" s="99"/>
    </row>
    <row r="28" spans="1:21" s="127" customFormat="1" ht="18" customHeight="1">
      <c r="A28" s="2">
        <v>305</v>
      </c>
      <c r="B28" s="94" t="s">
        <v>687</v>
      </c>
      <c r="C28" s="94"/>
      <c r="D28" s="94"/>
      <c r="E28" s="94"/>
      <c r="F28" s="534"/>
      <c r="G28" s="534"/>
      <c r="H28" s="534"/>
      <c r="I28" s="534"/>
      <c r="J28" s="534"/>
    </row>
    <row r="29" spans="1:21" s="127" customFormat="1" ht="18" customHeight="1">
      <c r="C29" s="534"/>
      <c r="D29" s="534"/>
      <c r="E29" s="534"/>
      <c r="F29" s="534"/>
      <c r="G29" s="534"/>
      <c r="H29" s="534"/>
      <c r="I29" s="534"/>
      <c r="J29" s="534"/>
    </row>
    <row r="30" spans="1:21" s="127" customFormat="1" ht="18" customHeight="1">
      <c r="A30" s="2"/>
      <c r="B30" s="94"/>
      <c r="C30" s="534"/>
      <c r="D30" s="534"/>
      <c r="E30" s="534"/>
      <c r="F30" s="534"/>
      <c r="G30" s="534"/>
      <c r="H30" s="534"/>
      <c r="I30" s="534"/>
      <c r="J30" s="534"/>
    </row>
    <row r="31" spans="1:21" s="127" customFormat="1" ht="18" customHeight="1">
      <c r="A31" s="533"/>
      <c r="B31" s="534"/>
      <c r="C31" s="534"/>
      <c r="D31" s="534"/>
      <c r="E31" s="534"/>
      <c r="F31" s="534"/>
      <c r="G31" s="534"/>
      <c r="H31" s="534"/>
      <c r="I31" s="534"/>
      <c r="J31" s="534"/>
    </row>
    <row r="32" spans="1:21" s="127" customFormat="1" ht="18" customHeight="1">
      <c r="A32" s="533"/>
      <c r="B32" s="534"/>
      <c r="C32" s="534"/>
      <c r="D32" s="534"/>
      <c r="E32" s="534"/>
      <c r="F32" s="534"/>
      <c r="G32" s="534"/>
      <c r="H32" s="534"/>
      <c r="I32" s="534"/>
      <c r="J32" s="534"/>
    </row>
    <row r="33" spans="1:25" s="127" customFormat="1" ht="18" customHeight="1">
      <c r="A33" s="533"/>
      <c r="B33" s="534"/>
      <c r="C33" s="534"/>
      <c r="D33" s="534"/>
      <c r="E33" s="534"/>
      <c r="F33" s="534"/>
      <c r="G33" s="534"/>
      <c r="H33" s="534"/>
      <c r="I33" s="534"/>
      <c r="J33" s="534"/>
    </row>
    <row r="34" spans="1:25" s="127" customFormat="1" ht="18" customHeight="1">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c r="Y34" s="123">
        <v>32</v>
      </c>
    </row>
  </sheetData>
  <mergeCells count="2">
    <mergeCell ref="A2:K2"/>
    <mergeCell ref="A1:J1"/>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3.xml><?xml version="1.0" encoding="utf-8"?>
<worksheet xmlns="http://schemas.openxmlformats.org/spreadsheetml/2006/main" xmlns:r="http://schemas.openxmlformats.org/officeDocument/2006/relationships">
  <sheetPr>
    <tabColor rgb="FFFF481D"/>
  </sheetPr>
  <dimension ref="A1:AG35"/>
  <sheetViews>
    <sheetView view="pageBreakPreview" zoomScale="75" zoomScaleNormal="75" zoomScaleSheetLayoutView="75" workbookViewId="0">
      <pane xSplit="30630"/>
      <selection activeCell="G14" sqref="G14"/>
      <selection pane="topRight" activeCell="K29" sqref="K29"/>
    </sheetView>
  </sheetViews>
  <sheetFormatPr defaultColWidth="4.140625" defaultRowHeight="15"/>
  <cols>
    <col min="1" max="1" width="4.85546875" style="72" customWidth="1"/>
    <col min="2" max="2" width="9.85546875" style="72" customWidth="1"/>
    <col min="3" max="10" width="9.85546875" style="198" customWidth="1"/>
    <col min="11" max="21" width="9.85546875" style="72" customWidth="1"/>
    <col min="22" max="22" width="14.140625" style="72" customWidth="1"/>
    <col min="23" max="16384" width="4.140625" style="72"/>
  </cols>
  <sheetData>
    <row r="1" spans="1:33" ht="123" customHeight="1" thickBot="1">
      <c r="A1" s="1126" t="s">
        <v>94</v>
      </c>
      <c r="B1" s="1126"/>
      <c r="C1" s="1126"/>
      <c r="D1" s="1126"/>
      <c r="E1" s="1126"/>
      <c r="F1" s="1126"/>
      <c r="G1" s="1126"/>
      <c r="H1" s="1126"/>
      <c r="I1" s="1126"/>
      <c r="J1" s="1126"/>
      <c r="K1" s="629"/>
      <c r="L1" s="638" t="s">
        <v>0</v>
      </c>
      <c r="M1" s="636" t="s">
        <v>560</v>
      </c>
      <c r="N1" s="636" t="s">
        <v>601</v>
      </c>
      <c r="O1" s="636" t="s">
        <v>3</v>
      </c>
      <c r="P1" s="636" t="s">
        <v>4</v>
      </c>
      <c r="Q1" s="636" t="s">
        <v>5</v>
      </c>
      <c r="R1" s="636" t="s">
        <v>6</v>
      </c>
      <c r="S1" s="636" t="s">
        <v>7</v>
      </c>
      <c r="T1" s="636" t="s">
        <v>9</v>
      </c>
      <c r="U1" s="637" t="s">
        <v>366</v>
      </c>
      <c r="V1" s="626"/>
      <c r="W1" s="626"/>
      <c r="X1" s="626"/>
      <c r="Y1" s="626"/>
      <c r="Z1" s="626"/>
      <c r="AA1" s="626"/>
      <c r="AB1" s="626"/>
      <c r="AC1" s="626"/>
      <c r="AD1" s="626"/>
      <c r="AE1" s="626"/>
      <c r="AF1" s="626"/>
      <c r="AG1" s="626"/>
    </row>
    <row r="2" spans="1:33" s="77" customFormat="1" ht="18" customHeight="1">
      <c r="A2" s="1177" t="s">
        <v>391</v>
      </c>
      <c r="B2" s="1178"/>
      <c r="C2" s="1178"/>
      <c r="D2" s="1178"/>
      <c r="E2" s="1178"/>
      <c r="F2" s="1178"/>
      <c r="G2" s="1178"/>
      <c r="H2" s="1178"/>
      <c r="I2" s="1178"/>
      <c r="J2" s="1178"/>
      <c r="K2" s="1178"/>
      <c r="L2" s="98"/>
      <c r="M2" s="98"/>
      <c r="N2" s="98"/>
      <c r="O2" s="98"/>
      <c r="P2" s="98"/>
      <c r="Q2" s="179"/>
      <c r="R2" s="98"/>
      <c r="S2" s="80"/>
      <c r="T2" s="215" t="s">
        <v>125</v>
      </c>
      <c r="U2" s="216" t="s">
        <v>125</v>
      </c>
    </row>
    <row r="3" spans="1:33" s="77" customFormat="1" ht="27.75" customHeight="1">
      <c r="A3" s="78">
        <v>87</v>
      </c>
      <c r="B3" s="79" t="s">
        <v>95</v>
      </c>
      <c r="C3" s="92"/>
      <c r="D3" s="92"/>
      <c r="E3" s="92"/>
      <c r="F3" s="92"/>
      <c r="G3" s="92"/>
      <c r="H3" s="92"/>
      <c r="I3" s="92"/>
      <c r="J3" s="92"/>
      <c r="K3" s="1"/>
      <c r="L3" s="183">
        <v>204.97082400000002</v>
      </c>
      <c r="M3" s="975" t="s">
        <v>347</v>
      </c>
      <c r="N3" s="975" t="s">
        <v>347</v>
      </c>
      <c r="O3" s="93">
        <v>211.14464400000003</v>
      </c>
      <c r="P3" s="93">
        <v>212.37940800000004</v>
      </c>
      <c r="Q3" s="155"/>
      <c r="R3" s="93">
        <v>217.31846400000001</v>
      </c>
      <c r="S3" s="93">
        <v>227.19657600000002</v>
      </c>
      <c r="T3" s="979">
        <v>6.1715999999999998</v>
      </c>
      <c r="U3" s="1166" t="s">
        <v>347</v>
      </c>
      <c r="W3" s="715">
        <f>1.03*1.08</f>
        <v>1.1124000000000001</v>
      </c>
    </row>
    <row r="4" spans="1:33" s="77" customFormat="1" ht="18" customHeight="1" thickBot="1">
      <c r="A4" s="84">
        <v>87</v>
      </c>
      <c r="B4" s="85" t="s">
        <v>406</v>
      </c>
      <c r="C4" s="115"/>
      <c r="D4" s="115"/>
      <c r="E4" s="115"/>
      <c r="F4" s="115"/>
      <c r="G4" s="115"/>
      <c r="H4" s="115"/>
      <c r="I4" s="115"/>
      <c r="J4" s="115"/>
      <c r="K4" s="85"/>
      <c r="L4" s="111">
        <v>216.08370000000005</v>
      </c>
      <c r="M4" s="976"/>
      <c r="N4" s="976"/>
      <c r="O4" s="164"/>
      <c r="P4" s="164"/>
      <c r="Q4" s="164"/>
      <c r="R4" s="164"/>
      <c r="S4" s="164"/>
      <c r="T4" s="980"/>
      <c r="U4" s="1167"/>
    </row>
    <row r="5" spans="1:33" s="76" customFormat="1" ht="18" customHeight="1">
      <c r="A5" s="74"/>
      <c r="B5" s="73"/>
      <c r="C5" s="112"/>
      <c r="D5" s="112"/>
      <c r="E5" s="112"/>
      <c r="F5" s="112"/>
      <c r="G5" s="112"/>
      <c r="H5" s="112"/>
      <c r="I5" s="112"/>
      <c r="J5" s="112"/>
      <c r="K5" s="73"/>
      <c r="L5" s="75"/>
      <c r="M5" s="75"/>
      <c r="N5" s="75"/>
      <c r="O5" s="75"/>
      <c r="P5" s="75"/>
      <c r="Q5" s="75"/>
      <c r="R5" s="75"/>
      <c r="S5" s="75"/>
      <c r="T5" s="75"/>
      <c r="U5" s="75"/>
    </row>
    <row r="6" spans="1:33" s="76" customFormat="1" ht="18" customHeight="1">
      <c r="B6" s="73"/>
      <c r="C6" s="112"/>
      <c r="D6" s="112"/>
      <c r="E6" s="112"/>
      <c r="F6" s="112"/>
      <c r="G6" s="112"/>
      <c r="H6" s="112"/>
      <c r="I6" s="112"/>
      <c r="J6" s="112"/>
      <c r="K6" s="73"/>
      <c r="L6" s="75"/>
      <c r="M6" s="75"/>
      <c r="N6" s="75"/>
      <c r="O6" s="75"/>
      <c r="P6" s="75"/>
      <c r="Q6" s="75"/>
      <c r="R6" s="75"/>
      <c r="S6" s="75"/>
      <c r="T6" s="75"/>
      <c r="U6" s="75"/>
    </row>
    <row r="7" spans="1:33" s="76" customFormat="1" ht="18" customHeight="1">
      <c r="A7" s="2" t="s">
        <v>15</v>
      </c>
      <c r="B7" s="94" t="s">
        <v>677</v>
      </c>
      <c r="C7" s="198"/>
      <c r="D7" s="198"/>
      <c r="E7" s="198"/>
      <c r="F7" s="116"/>
      <c r="G7" s="116"/>
      <c r="H7" s="116"/>
      <c r="I7" s="116"/>
      <c r="J7" s="116"/>
      <c r="K7" s="73"/>
      <c r="L7" s="75"/>
      <c r="M7" s="75"/>
      <c r="N7" s="75"/>
      <c r="O7" s="75"/>
      <c r="P7" s="75"/>
      <c r="Q7" s="75"/>
      <c r="R7" s="75"/>
      <c r="S7" s="75"/>
      <c r="T7" s="75"/>
      <c r="U7" s="75"/>
    </row>
    <row r="8" spans="1:33" s="76" customFormat="1" ht="18" customHeight="1">
      <c r="A8" s="533" t="s">
        <v>36</v>
      </c>
      <c r="B8" s="534" t="s">
        <v>678</v>
      </c>
      <c r="C8" s="534"/>
      <c r="D8" s="534"/>
      <c r="E8" s="534"/>
      <c r="F8" s="112"/>
      <c r="G8" s="112"/>
      <c r="H8" s="112"/>
      <c r="I8" s="112"/>
      <c r="J8" s="112"/>
      <c r="K8" s="73"/>
      <c r="L8" s="75"/>
      <c r="M8" s="988"/>
      <c r="N8" s="75"/>
      <c r="O8" s="75"/>
      <c r="P8" s="75"/>
      <c r="Q8" s="75"/>
      <c r="R8" s="75"/>
      <c r="S8" s="75"/>
      <c r="T8" s="75"/>
      <c r="U8" s="75"/>
    </row>
    <row r="9" spans="1:33" s="76" customFormat="1" ht="18" customHeight="1">
      <c r="A9" s="533" t="s">
        <v>31</v>
      </c>
      <c r="B9" s="534" t="s">
        <v>679</v>
      </c>
      <c r="C9" s="534"/>
      <c r="D9" s="534"/>
      <c r="E9" s="534"/>
      <c r="F9" s="112"/>
      <c r="G9" s="112"/>
      <c r="H9" s="112"/>
      <c r="I9" s="112"/>
      <c r="J9" s="112"/>
      <c r="K9" s="73"/>
      <c r="L9" s="75"/>
      <c r="M9" s="75"/>
      <c r="N9" s="75"/>
      <c r="O9" s="75"/>
      <c r="P9" s="75"/>
      <c r="Q9" s="75"/>
      <c r="R9" s="75"/>
      <c r="S9" s="75"/>
      <c r="T9" s="75"/>
      <c r="U9" s="75"/>
    </row>
    <row r="10" spans="1:33" s="76" customFormat="1" ht="18" customHeight="1">
      <c r="A10" s="533" t="s">
        <v>17</v>
      </c>
      <c r="B10" s="534" t="s">
        <v>680</v>
      </c>
      <c r="C10" s="534"/>
      <c r="D10" s="534"/>
      <c r="E10" s="534"/>
      <c r="F10" s="112"/>
      <c r="G10" s="112"/>
      <c r="H10" s="112"/>
      <c r="I10" s="112"/>
      <c r="J10" s="112"/>
      <c r="K10" s="73"/>
      <c r="L10" s="75"/>
      <c r="M10" s="75"/>
      <c r="N10" s="75"/>
      <c r="O10" s="75"/>
      <c r="P10" s="75"/>
      <c r="Q10" s="75"/>
      <c r="R10" s="75"/>
      <c r="S10" s="75"/>
      <c r="T10" s="75"/>
      <c r="U10" s="75"/>
    </row>
    <row r="11" spans="1:33" s="203" customFormat="1" ht="18" customHeight="1">
      <c r="A11" s="533" t="s">
        <v>18</v>
      </c>
      <c r="B11" s="534" t="s">
        <v>681</v>
      </c>
      <c r="C11" s="534"/>
      <c r="D11" s="534"/>
      <c r="E11" s="534"/>
      <c r="F11" s="120"/>
      <c r="G11" s="120"/>
      <c r="H11" s="120"/>
      <c r="I11" s="120"/>
      <c r="J11" s="120"/>
      <c r="K11" s="120"/>
      <c r="L11" s="121"/>
      <c r="M11" s="121"/>
      <c r="N11" s="121"/>
      <c r="O11" s="121"/>
      <c r="P11" s="121"/>
      <c r="Q11" s="121"/>
      <c r="R11" s="121"/>
      <c r="S11" s="121"/>
      <c r="T11" s="121"/>
      <c r="U11" s="121"/>
    </row>
    <row r="12" spans="1:33" s="203" customFormat="1" ht="18" customHeight="1">
      <c r="A12" s="533" t="s">
        <v>34</v>
      </c>
      <c r="B12" s="534" t="s">
        <v>682</v>
      </c>
      <c r="C12" s="534"/>
      <c r="D12" s="534"/>
      <c r="E12" s="534"/>
      <c r="F12" s="120"/>
      <c r="G12" s="120"/>
      <c r="H12" s="120"/>
      <c r="I12" s="120"/>
      <c r="J12" s="120"/>
      <c r="K12" s="120"/>
      <c r="L12" s="121"/>
      <c r="M12" s="121"/>
      <c r="N12" s="121"/>
      <c r="O12" s="121"/>
      <c r="P12" s="121"/>
      <c r="Q12" s="121"/>
      <c r="R12" s="121"/>
      <c r="S12" s="121"/>
      <c r="T12" s="121"/>
      <c r="U12" s="121"/>
    </row>
    <row r="13" spans="1:33" s="203" customFormat="1" ht="18" customHeight="1">
      <c r="A13" s="533" t="s">
        <v>474</v>
      </c>
      <c r="B13" s="534" t="s">
        <v>683</v>
      </c>
      <c r="C13" s="534"/>
      <c r="D13" s="534"/>
      <c r="E13" s="534"/>
      <c r="F13" s="120"/>
      <c r="G13" s="120"/>
      <c r="H13" s="120"/>
      <c r="I13" s="120"/>
      <c r="J13" s="120"/>
      <c r="K13" s="120"/>
      <c r="L13" s="121"/>
      <c r="M13" s="121"/>
      <c r="N13" s="121"/>
      <c r="O13" s="121"/>
      <c r="P13" s="121"/>
      <c r="Q13" s="121"/>
      <c r="R13" s="121"/>
      <c r="S13" s="121"/>
      <c r="T13" s="121"/>
      <c r="U13" s="121"/>
    </row>
    <row r="14" spans="1:33" s="203" customFormat="1" ht="18" customHeight="1">
      <c r="A14" s="2" t="s">
        <v>35</v>
      </c>
      <c r="B14" s="94" t="s">
        <v>684</v>
      </c>
      <c r="C14" s="94"/>
      <c r="D14" s="94"/>
      <c r="E14" s="94"/>
      <c r="F14" s="120"/>
      <c r="G14" s="120"/>
      <c r="H14" s="120"/>
      <c r="I14" s="120"/>
      <c r="J14" s="120"/>
      <c r="K14" s="120"/>
      <c r="L14" s="121"/>
      <c r="M14" s="121"/>
      <c r="N14" s="121"/>
      <c r="O14" s="121"/>
      <c r="P14" s="121"/>
      <c r="Q14" s="121"/>
      <c r="R14" s="121"/>
      <c r="S14" s="121"/>
      <c r="T14" s="121"/>
      <c r="U14" s="121"/>
    </row>
    <row r="15" spans="1:33" s="203" customFormat="1" ht="18" customHeight="1">
      <c r="A15" s="2">
        <v>400</v>
      </c>
      <c r="B15" s="94" t="s">
        <v>685</v>
      </c>
      <c r="C15" s="94"/>
      <c r="D15" s="94"/>
      <c r="E15" s="94"/>
      <c r="F15" s="120"/>
      <c r="G15" s="120"/>
      <c r="H15" s="120"/>
      <c r="I15" s="120"/>
      <c r="J15" s="120"/>
      <c r="K15" s="121"/>
      <c r="L15" s="121"/>
      <c r="M15" s="121"/>
      <c r="N15" s="120"/>
      <c r="O15" s="121"/>
      <c r="P15" s="121"/>
      <c r="Q15" s="121"/>
      <c r="R15" s="121"/>
      <c r="S15" s="121"/>
      <c r="T15" s="121"/>
      <c r="U15" s="121"/>
    </row>
    <row r="16" spans="1:33" s="203" customFormat="1" ht="15.75">
      <c r="A16" s="2">
        <v>500</v>
      </c>
      <c r="B16" s="94" t="s">
        <v>686</v>
      </c>
      <c r="C16" s="94"/>
      <c r="D16" s="94"/>
      <c r="E16" s="94"/>
    </row>
    <row r="17" spans="1:16" s="76" customFormat="1" ht="18" customHeight="1">
      <c r="A17" s="2">
        <v>305</v>
      </c>
      <c r="B17" s="94" t="s">
        <v>687</v>
      </c>
      <c r="C17" s="94"/>
      <c r="D17" s="94"/>
      <c r="E17" s="94"/>
      <c r="F17" s="116"/>
      <c r="G17" s="116"/>
      <c r="H17" s="116"/>
      <c r="I17" s="116"/>
      <c r="J17" s="116"/>
    </row>
    <row r="18" spans="1:16" s="76" customFormat="1" ht="18" customHeight="1">
      <c r="C18" s="116"/>
      <c r="D18" s="116"/>
      <c r="E18" s="116"/>
      <c r="F18" s="116"/>
      <c r="G18" s="116"/>
      <c r="H18" s="116"/>
      <c r="I18" s="116"/>
      <c r="J18" s="116"/>
    </row>
    <row r="19" spans="1:16" s="76" customFormat="1" ht="18" customHeight="1">
      <c r="C19" s="116"/>
      <c r="D19" s="116"/>
      <c r="E19" s="116"/>
      <c r="F19" s="116"/>
      <c r="G19" s="116"/>
      <c r="H19" s="116"/>
      <c r="I19" s="116"/>
      <c r="J19" s="116"/>
      <c r="P19" s="198"/>
    </row>
    <row r="20" spans="1:16" s="76" customFormat="1" ht="18" customHeight="1">
      <c r="C20" s="116"/>
      <c r="D20" s="116"/>
      <c r="E20" s="116"/>
      <c r="F20" s="116"/>
      <c r="G20" s="116"/>
      <c r="H20" s="116"/>
      <c r="I20" s="116"/>
      <c r="J20" s="116"/>
      <c r="P20" s="198"/>
    </row>
    <row r="21" spans="1:16" ht="18" customHeight="1">
      <c r="P21" s="198"/>
    </row>
    <row r="22" spans="1:16" ht="18" customHeight="1">
      <c r="P22" s="198"/>
    </row>
    <row r="23" spans="1:16" ht="18" customHeight="1">
      <c r="P23" s="198"/>
    </row>
    <row r="24" spans="1:16" ht="18" customHeight="1">
      <c r="P24" s="198"/>
    </row>
    <row r="25" spans="1:16" ht="18" customHeight="1"/>
    <row r="26" spans="1:16" ht="18" customHeight="1"/>
    <row r="27" spans="1:16" ht="18" customHeight="1"/>
    <row r="28" spans="1:16" ht="18" customHeight="1">
      <c r="C28" s="94"/>
      <c r="D28" s="94"/>
      <c r="E28" s="94"/>
      <c r="F28" s="94"/>
      <c r="G28" s="94"/>
      <c r="H28" s="94"/>
      <c r="I28" s="94"/>
      <c r="J28" s="94"/>
    </row>
    <row r="29" spans="1:16" s="127" customFormat="1" ht="18" customHeight="1">
      <c r="A29" s="533"/>
      <c r="B29" s="534"/>
      <c r="C29" s="534"/>
      <c r="D29" s="534"/>
      <c r="E29" s="534"/>
      <c r="F29" s="534"/>
      <c r="G29" s="534"/>
      <c r="H29" s="534"/>
      <c r="I29" s="534"/>
      <c r="J29" s="534"/>
    </row>
    <row r="30" spans="1:16" s="127" customFormat="1" ht="18" customHeight="1">
      <c r="A30" s="533"/>
      <c r="B30" s="534"/>
      <c r="C30" s="534"/>
      <c r="D30" s="534"/>
      <c r="E30" s="534"/>
      <c r="F30" s="534"/>
      <c r="G30" s="534"/>
      <c r="H30" s="534"/>
      <c r="I30" s="534"/>
      <c r="J30" s="534"/>
    </row>
    <row r="31" spans="1:16" s="127" customFormat="1" ht="18" customHeight="1">
      <c r="C31" s="534"/>
      <c r="D31" s="534"/>
      <c r="E31" s="534"/>
      <c r="F31" s="534"/>
      <c r="G31" s="534"/>
      <c r="H31" s="534"/>
      <c r="I31" s="534"/>
      <c r="J31" s="534"/>
    </row>
    <row r="32" spans="1:16" s="127" customFormat="1" ht="18" customHeight="1">
      <c r="A32" s="533"/>
      <c r="B32" s="534"/>
      <c r="C32" s="534"/>
      <c r="D32" s="534"/>
      <c r="E32" s="534"/>
      <c r="F32" s="534"/>
      <c r="G32" s="534"/>
      <c r="H32" s="534"/>
      <c r="I32" s="534"/>
      <c r="J32" s="534"/>
    </row>
    <row r="33" spans="1:23" s="127" customFormat="1" ht="18" customHeight="1">
      <c r="A33" s="2"/>
      <c r="B33" s="94"/>
      <c r="C33" s="534"/>
      <c r="D33" s="534"/>
      <c r="E33" s="534"/>
      <c r="F33" s="534"/>
      <c r="G33" s="534"/>
      <c r="H33" s="534"/>
      <c r="I33" s="534"/>
      <c r="J33" s="534"/>
    </row>
    <row r="34" spans="1:23" s="127" customFormat="1" ht="18" customHeight="1">
      <c r="A34" s="533"/>
      <c r="B34" s="534"/>
      <c r="C34" s="94"/>
      <c r="D34" s="94"/>
      <c r="E34" s="94"/>
      <c r="F34" s="94"/>
      <c r="G34" s="94"/>
      <c r="H34" s="94"/>
      <c r="I34" s="94"/>
      <c r="J34" s="94"/>
    </row>
    <row r="35" spans="1:23"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33</v>
      </c>
    </row>
  </sheetData>
  <mergeCells count="3">
    <mergeCell ref="A1:J1"/>
    <mergeCell ref="A2:K2"/>
    <mergeCell ref="U3:U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4.xml><?xml version="1.0" encoding="utf-8"?>
<worksheet xmlns="http://schemas.openxmlformats.org/spreadsheetml/2006/main" xmlns:r="http://schemas.openxmlformats.org/officeDocument/2006/relationships">
  <sheetPr>
    <tabColor rgb="FFE64F0C"/>
  </sheetPr>
  <dimension ref="A1:AG35"/>
  <sheetViews>
    <sheetView view="pageBreakPreview" zoomScale="75" zoomScaleNormal="70" zoomScaleSheetLayoutView="75" workbookViewId="0">
      <pane xSplit="30675"/>
      <selection activeCell="J27" sqref="J27"/>
      <selection pane="topRight" activeCell="K29" sqref="K29"/>
    </sheetView>
  </sheetViews>
  <sheetFormatPr defaultColWidth="4.140625" defaultRowHeight="15"/>
  <cols>
    <col min="1" max="1" width="4.85546875" style="126" customWidth="1"/>
    <col min="2" max="2" width="9.85546875" style="126" customWidth="1"/>
    <col min="3" max="11" width="9.85546875" style="198" customWidth="1"/>
    <col min="12" max="21" width="9.85546875" style="126" customWidth="1"/>
    <col min="22" max="22" width="14.140625" style="126" customWidth="1"/>
    <col min="23" max="16384" width="4.140625" style="126"/>
  </cols>
  <sheetData>
    <row r="1" spans="1:33" ht="123" customHeight="1" thickBot="1">
      <c r="A1" s="1126" t="s">
        <v>396</v>
      </c>
      <c r="B1" s="1126"/>
      <c r="C1" s="1126"/>
      <c r="D1" s="1126"/>
      <c r="E1" s="1126"/>
      <c r="F1" s="1126"/>
      <c r="G1" s="1126"/>
      <c r="H1" s="1126"/>
      <c r="I1" s="1126"/>
      <c r="J1" s="1126"/>
      <c r="K1" s="1126"/>
      <c r="L1" s="631"/>
      <c r="M1" s="638" t="s">
        <v>590</v>
      </c>
      <c r="N1" s="636" t="s">
        <v>2</v>
      </c>
      <c r="O1" s="636" t="s">
        <v>601</v>
      </c>
      <c r="P1" s="636" t="s">
        <v>3</v>
      </c>
      <c r="Q1" s="636" t="s">
        <v>4</v>
      </c>
      <c r="R1" s="636" t="s">
        <v>5</v>
      </c>
      <c r="S1" s="636" t="s">
        <v>6</v>
      </c>
      <c r="T1" s="636" t="s">
        <v>7</v>
      </c>
      <c r="U1" s="637" t="s">
        <v>405</v>
      </c>
      <c r="V1" s="626"/>
      <c r="W1" s="626"/>
      <c r="X1" s="626"/>
      <c r="Y1" s="626"/>
      <c r="Z1" s="626"/>
      <c r="AA1" s="626"/>
      <c r="AB1" s="626"/>
      <c r="AC1" s="626"/>
      <c r="AD1" s="626"/>
      <c r="AE1" s="626"/>
      <c r="AF1" s="626"/>
      <c r="AG1" s="626"/>
    </row>
    <row r="2" spans="1:33" ht="18" customHeight="1">
      <c r="A2" s="1175" t="s">
        <v>392</v>
      </c>
      <c r="B2" s="1176"/>
      <c r="C2" s="1176"/>
      <c r="D2" s="1176"/>
      <c r="E2" s="1176"/>
      <c r="F2" s="1176"/>
      <c r="G2" s="1176"/>
      <c r="H2" s="1176"/>
      <c r="I2" s="1176"/>
      <c r="J2" s="1176"/>
      <c r="K2" s="1176"/>
      <c r="L2" s="1176"/>
      <c r="M2" s="167"/>
      <c r="N2" s="167"/>
      <c r="O2" s="167"/>
      <c r="P2" s="167"/>
      <c r="Q2" s="167"/>
      <c r="R2" s="167"/>
      <c r="S2" s="167"/>
      <c r="T2" s="167"/>
      <c r="U2" s="90" t="s">
        <v>14</v>
      </c>
    </row>
    <row r="3" spans="1:33" ht="18" customHeight="1">
      <c r="A3" s="113">
        <v>89</v>
      </c>
      <c r="B3" s="112" t="s">
        <v>397</v>
      </c>
      <c r="C3" s="112"/>
      <c r="D3" s="112"/>
      <c r="E3" s="112"/>
      <c r="F3" s="112"/>
      <c r="G3" s="112"/>
      <c r="H3" s="112"/>
      <c r="I3" s="112"/>
      <c r="J3" s="112"/>
      <c r="K3" s="112"/>
      <c r="L3" s="117"/>
      <c r="M3" s="155"/>
      <c r="N3" s="1179" t="s">
        <v>347</v>
      </c>
      <c r="O3" s="1179" t="s">
        <v>347</v>
      </c>
      <c r="P3" s="205">
        <v>492.67083600000007</v>
      </c>
      <c r="Q3" s="205">
        <v>492.67083600000007</v>
      </c>
      <c r="R3" s="155"/>
      <c r="S3" s="205">
        <v>542.06139600000006</v>
      </c>
      <c r="T3" s="205">
        <v>542.06139600000006</v>
      </c>
      <c r="U3" s="960">
        <v>109.89399600000002</v>
      </c>
      <c r="W3" s="715">
        <f>1.03*1.08</f>
        <v>1.1124000000000001</v>
      </c>
    </row>
    <row r="4" spans="1:33" ht="18" customHeight="1">
      <c r="A4" s="95">
        <v>89</v>
      </c>
      <c r="B4" s="96" t="s">
        <v>398</v>
      </c>
      <c r="C4" s="96"/>
      <c r="D4" s="96"/>
      <c r="E4" s="96"/>
      <c r="F4" s="96"/>
      <c r="G4" s="96"/>
      <c r="H4" s="96"/>
      <c r="I4" s="96"/>
      <c r="J4" s="96"/>
      <c r="K4" s="96"/>
      <c r="L4" s="192"/>
      <c r="M4" s="186"/>
      <c r="N4" s="1180"/>
      <c r="O4" s="1180"/>
      <c r="P4" s="193"/>
      <c r="Q4" s="193"/>
      <c r="R4" s="186"/>
      <c r="S4" s="193"/>
      <c r="T4" s="193"/>
      <c r="U4" s="962"/>
    </row>
    <row r="5" spans="1:33" ht="18" customHeight="1">
      <c r="A5" s="113">
        <v>89</v>
      </c>
      <c r="B5" s="112" t="s">
        <v>399</v>
      </c>
      <c r="C5" s="112"/>
      <c r="D5" s="112"/>
      <c r="E5" s="112"/>
      <c r="F5" s="112"/>
      <c r="G5" s="112"/>
      <c r="H5" s="112"/>
      <c r="I5" s="112"/>
      <c r="J5" s="112"/>
      <c r="K5" s="112"/>
      <c r="L5" s="117"/>
      <c r="M5" s="155"/>
      <c r="N5" s="1179" t="s">
        <v>347</v>
      </c>
      <c r="O5" s="1179" t="s">
        <v>347</v>
      </c>
      <c r="P5" s="205">
        <v>492.67083600000007</v>
      </c>
      <c r="Q5" s="205">
        <v>492.67083600000007</v>
      </c>
      <c r="R5" s="155"/>
      <c r="S5" s="191"/>
      <c r="T5" s="191"/>
      <c r="U5" s="960">
        <v>109.89399600000002</v>
      </c>
    </row>
    <row r="6" spans="1:33" ht="18" customHeight="1" thickBot="1">
      <c r="A6" s="55">
        <v>89</v>
      </c>
      <c r="B6" s="56" t="s">
        <v>400</v>
      </c>
      <c r="C6" s="56"/>
      <c r="D6" s="56"/>
      <c r="E6" s="56"/>
      <c r="F6" s="56"/>
      <c r="G6" s="56"/>
      <c r="H6" s="56"/>
      <c r="I6" s="56"/>
      <c r="J6" s="56"/>
      <c r="K6" s="56"/>
      <c r="L6" s="194"/>
      <c r="M6" s="185"/>
      <c r="N6" s="1120"/>
      <c r="O6" s="1120"/>
      <c r="P6" s="111">
        <v>540.82663200000002</v>
      </c>
      <c r="Q6" s="111">
        <v>540.82663200000002</v>
      </c>
      <c r="R6" s="185"/>
      <c r="S6" s="195"/>
      <c r="T6" s="195"/>
      <c r="U6" s="961"/>
    </row>
    <row r="7" spans="1:33" s="124" customFormat="1" ht="18" customHeight="1">
      <c r="C7" s="203"/>
      <c r="D7" s="203"/>
      <c r="E7" s="203"/>
      <c r="F7" s="203"/>
      <c r="G7" s="203"/>
      <c r="H7" s="203"/>
      <c r="I7" s="203"/>
      <c r="J7" s="203"/>
      <c r="K7" s="203"/>
      <c r="L7" s="122"/>
      <c r="M7" s="122"/>
      <c r="N7" s="122"/>
      <c r="O7" s="122"/>
      <c r="P7" s="122"/>
      <c r="Q7" s="122"/>
      <c r="R7" s="122"/>
      <c r="S7" s="122"/>
      <c r="T7" s="122"/>
      <c r="U7" s="122"/>
    </row>
    <row r="8" spans="1:33" s="124" customFormat="1" ht="18" customHeight="1">
      <c r="A8" s="2" t="s">
        <v>15</v>
      </c>
      <c r="B8" s="94" t="s">
        <v>677</v>
      </c>
      <c r="C8" s="198"/>
      <c r="D8" s="198"/>
      <c r="E8" s="198"/>
      <c r="F8" s="203"/>
      <c r="G8" s="203"/>
      <c r="H8" s="203"/>
      <c r="I8" s="203"/>
      <c r="J8" s="203"/>
      <c r="K8" s="203"/>
      <c r="L8" s="122"/>
      <c r="M8" s="122"/>
      <c r="N8" s="122"/>
      <c r="O8" s="122"/>
      <c r="P8" s="122"/>
      <c r="Q8" s="122"/>
      <c r="R8" s="122"/>
      <c r="S8" s="122"/>
      <c r="T8" s="122"/>
      <c r="U8" s="122"/>
    </row>
    <row r="9" spans="1:33" s="124" customFormat="1" ht="18" customHeight="1">
      <c r="A9" s="533" t="s">
        <v>36</v>
      </c>
      <c r="B9" s="534" t="s">
        <v>678</v>
      </c>
      <c r="C9" s="534"/>
      <c r="D9" s="534"/>
      <c r="E9" s="534"/>
      <c r="F9" s="203"/>
      <c r="G9" s="203"/>
      <c r="H9" s="203"/>
      <c r="I9" s="203"/>
      <c r="J9" s="203"/>
      <c r="K9" s="203"/>
      <c r="L9" s="122"/>
      <c r="M9" s="122"/>
      <c r="N9" s="122"/>
      <c r="O9" s="122"/>
      <c r="P9" s="122"/>
      <c r="Q9" s="122"/>
      <c r="R9" s="122"/>
      <c r="S9" s="122"/>
      <c r="T9" s="122"/>
      <c r="U9" s="122"/>
    </row>
    <row r="10" spans="1:33" s="124" customFormat="1" ht="18" customHeight="1">
      <c r="A10" s="533" t="s">
        <v>31</v>
      </c>
      <c r="B10" s="534" t="s">
        <v>679</v>
      </c>
      <c r="C10" s="534"/>
      <c r="D10" s="534"/>
      <c r="E10" s="534"/>
      <c r="F10" s="203"/>
      <c r="G10" s="203"/>
      <c r="H10" s="203"/>
      <c r="I10" s="203"/>
      <c r="J10" s="203"/>
      <c r="K10" s="203"/>
      <c r="L10" s="122"/>
      <c r="M10" s="122"/>
      <c r="N10" s="122"/>
      <c r="O10" s="122"/>
      <c r="P10" s="122"/>
      <c r="Q10" s="122"/>
      <c r="R10" s="122"/>
      <c r="S10" s="122"/>
      <c r="T10" s="122"/>
      <c r="U10" s="122"/>
    </row>
    <row r="11" spans="1:33" s="203" customFormat="1" ht="18" customHeight="1">
      <c r="A11" s="533" t="s">
        <v>17</v>
      </c>
      <c r="B11" s="534" t="s">
        <v>680</v>
      </c>
      <c r="C11" s="534"/>
      <c r="D11" s="534"/>
      <c r="E11" s="534"/>
      <c r="L11" s="122"/>
      <c r="M11" s="122"/>
      <c r="N11" s="122"/>
      <c r="O11" s="122"/>
      <c r="P11" s="122"/>
      <c r="Q11" s="122"/>
      <c r="R11" s="122"/>
      <c r="S11" s="122"/>
      <c r="T11" s="122"/>
      <c r="U11" s="122"/>
    </row>
    <row r="12" spans="1:33" s="203" customFormat="1" ht="18" customHeight="1">
      <c r="A12" s="533" t="s">
        <v>18</v>
      </c>
      <c r="B12" s="534" t="s">
        <v>681</v>
      </c>
      <c r="C12" s="534"/>
      <c r="D12" s="534"/>
      <c r="E12" s="534"/>
      <c r="L12" s="122"/>
      <c r="M12" s="122"/>
      <c r="N12" s="122"/>
      <c r="O12" s="122"/>
      <c r="P12" s="122"/>
      <c r="Q12" s="122"/>
      <c r="R12" s="122"/>
      <c r="S12" s="122"/>
      <c r="T12" s="122"/>
      <c r="U12" s="122"/>
    </row>
    <row r="13" spans="1:33" s="203" customFormat="1" ht="18" customHeight="1">
      <c r="A13" s="533" t="s">
        <v>34</v>
      </c>
      <c r="B13" s="534" t="s">
        <v>682</v>
      </c>
      <c r="C13" s="534"/>
      <c r="D13" s="534"/>
      <c r="E13" s="534"/>
      <c r="L13" s="122"/>
      <c r="M13" s="122"/>
      <c r="N13" s="122"/>
      <c r="O13" s="122"/>
      <c r="P13" s="122"/>
      <c r="Q13" s="122"/>
      <c r="R13" s="122"/>
      <c r="S13" s="122"/>
      <c r="T13" s="122"/>
      <c r="U13" s="122"/>
    </row>
    <row r="14" spans="1:33" s="203" customFormat="1" ht="18" customHeight="1">
      <c r="A14" s="533" t="s">
        <v>474</v>
      </c>
      <c r="B14" s="534" t="s">
        <v>683</v>
      </c>
      <c r="C14" s="534"/>
      <c r="D14" s="534"/>
      <c r="E14" s="534"/>
      <c r="L14" s="122"/>
      <c r="M14" s="122"/>
      <c r="N14" s="122"/>
      <c r="O14" s="122"/>
      <c r="P14" s="122"/>
      <c r="Q14" s="122"/>
      <c r="R14" s="122"/>
      <c r="S14" s="122"/>
      <c r="T14" s="122"/>
      <c r="U14" s="122"/>
    </row>
    <row r="15" spans="1:33" s="127" customFormat="1" ht="18" customHeight="1">
      <c r="A15" s="2" t="s">
        <v>35</v>
      </c>
      <c r="B15" s="94" t="s">
        <v>684</v>
      </c>
      <c r="C15" s="94"/>
      <c r="D15" s="94"/>
      <c r="E15" s="94"/>
    </row>
    <row r="16" spans="1:33" s="127" customFormat="1" ht="15.75">
      <c r="A16" s="2">
        <v>400</v>
      </c>
      <c r="B16" s="94" t="s">
        <v>685</v>
      </c>
      <c r="C16" s="94"/>
      <c r="D16" s="94"/>
      <c r="E16" s="94"/>
    </row>
    <row r="17" spans="1:22" ht="18" customHeight="1">
      <c r="A17" s="2">
        <v>500</v>
      </c>
      <c r="B17" s="94" t="s">
        <v>686</v>
      </c>
      <c r="C17" s="94"/>
      <c r="D17" s="94"/>
      <c r="E17" s="94"/>
    </row>
    <row r="18" spans="1:22" ht="18" customHeight="1">
      <c r="A18" s="2">
        <v>305</v>
      </c>
      <c r="B18" s="94" t="s">
        <v>687</v>
      </c>
      <c r="C18" s="94"/>
      <c r="D18" s="94"/>
      <c r="E18" s="94"/>
    </row>
    <row r="19" spans="1:22" ht="18" customHeight="1"/>
    <row r="20" spans="1:22" ht="18" customHeight="1"/>
    <row r="21" spans="1:22" ht="18" customHeight="1"/>
    <row r="22" spans="1:22" ht="18" customHeight="1"/>
    <row r="23" spans="1:22" ht="18" customHeight="1"/>
    <row r="24" spans="1:22" ht="18" customHeight="1"/>
    <row r="25" spans="1:22" ht="18" customHeight="1"/>
    <row r="26" spans="1:22" s="127" customFormat="1" ht="18" customHeight="1"/>
    <row r="27" spans="1:22" s="127" customFormat="1" ht="18" customHeight="1"/>
    <row r="28" spans="1:22" s="203" customFormat="1" ht="18" customHeight="1">
      <c r="C28" s="534"/>
      <c r="D28" s="534"/>
      <c r="E28" s="534"/>
      <c r="F28" s="534"/>
      <c r="G28" s="534"/>
      <c r="H28" s="534"/>
      <c r="I28" s="534"/>
      <c r="J28" s="534"/>
      <c r="K28" s="534"/>
      <c r="L28" s="122"/>
      <c r="M28" s="122"/>
      <c r="N28" s="122"/>
      <c r="O28" s="122"/>
      <c r="P28" s="122"/>
      <c r="Q28" s="122"/>
      <c r="R28" s="122"/>
      <c r="S28" s="122"/>
      <c r="T28" s="122"/>
      <c r="U28" s="122"/>
    </row>
    <row r="29" spans="1:22" s="203" customFormat="1" ht="18" customHeight="1">
      <c r="A29" s="533"/>
      <c r="B29" s="534"/>
      <c r="C29" s="534"/>
      <c r="D29" s="534"/>
      <c r="E29" s="534"/>
      <c r="F29" s="534"/>
      <c r="G29" s="534"/>
      <c r="H29" s="534"/>
      <c r="I29" s="534"/>
      <c r="J29" s="534"/>
      <c r="K29" s="534"/>
      <c r="L29" s="105"/>
      <c r="M29" s="105"/>
      <c r="N29" s="105"/>
      <c r="O29" s="105"/>
      <c r="P29" s="105"/>
      <c r="Q29" s="105"/>
      <c r="R29" s="105"/>
      <c r="S29" s="105"/>
      <c r="T29" s="105"/>
      <c r="U29" s="105"/>
      <c r="V29" s="105"/>
    </row>
    <row r="30" spans="1:22" s="203" customFormat="1" ht="18" customHeight="1">
      <c r="A30" s="533"/>
      <c r="B30" s="534"/>
      <c r="C30" s="534"/>
      <c r="D30" s="534"/>
      <c r="E30" s="534"/>
      <c r="F30" s="534"/>
      <c r="G30" s="534"/>
      <c r="H30" s="534"/>
      <c r="I30" s="534"/>
      <c r="J30" s="534"/>
      <c r="K30" s="534"/>
      <c r="L30" s="552"/>
      <c r="M30" s="552"/>
      <c r="N30" s="552"/>
      <c r="O30" s="552"/>
      <c r="P30" s="121"/>
      <c r="Q30" s="121"/>
      <c r="R30" s="121"/>
      <c r="S30" s="121"/>
      <c r="T30" s="121"/>
      <c r="U30" s="121"/>
    </row>
    <row r="31" spans="1:22" s="203" customFormat="1" ht="18" customHeight="1">
      <c r="A31" s="533"/>
      <c r="B31" s="534"/>
      <c r="C31" s="534"/>
      <c r="D31" s="534"/>
      <c r="E31" s="534"/>
      <c r="F31" s="534"/>
      <c r="G31" s="534"/>
      <c r="H31" s="534"/>
      <c r="I31" s="534"/>
      <c r="J31" s="534"/>
      <c r="K31" s="534"/>
      <c r="L31" s="552"/>
      <c r="M31" s="552"/>
      <c r="N31" s="552"/>
      <c r="O31" s="552"/>
      <c r="P31" s="121"/>
      <c r="Q31" s="121"/>
      <c r="R31" s="121"/>
      <c r="S31" s="121"/>
      <c r="T31" s="121"/>
      <c r="U31" s="121"/>
    </row>
    <row r="32" spans="1:22" s="203" customFormat="1" ht="18" customHeight="1">
      <c r="A32" s="533"/>
      <c r="B32" s="534"/>
      <c r="C32" s="534"/>
      <c r="D32" s="534"/>
      <c r="E32" s="534"/>
      <c r="F32" s="534"/>
      <c r="G32" s="534"/>
      <c r="H32" s="534"/>
      <c r="I32" s="534"/>
      <c r="J32" s="534"/>
      <c r="K32" s="534"/>
      <c r="L32" s="552"/>
      <c r="M32" s="552"/>
      <c r="N32" s="552"/>
      <c r="O32" s="552"/>
    </row>
    <row r="33" spans="1:23" s="203" customFormat="1" ht="18" customHeight="1">
      <c r="A33" s="2"/>
      <c r="B33" s="94"/>
      <c r="C33" s="534"/>
      <c r="D33" s="534"/>
      <c r="E33" s="534"/>
      <c r="F33" s="534"/>
      <c r="G33" s="534"/>
      <c r="H33" s="534"/>
      <c r="I33" s="534"/>
      <c r="J33" s="534"/>
      <c r="K33" s="534"/>
      <c r="L33" s="552"/>
      <c r="M33" s="552"/>
      <c r="N33" s="552"/>
      <c r="O33" s="552"/>
    </row>
    <row r="34" spans="1:23" s="116" customFormat="1" ht="18" customHeight="1">
      <c r="A34" s="533"/>
      <c r="B34" s="534"/>
      <c r="C34" s="94"/>
      <c r="D34" s="94"/>
      <c r="E34" s="94"/>
      <c r="F34" s="94"/>
      <c r="G34" s="94"/>
      <c r="H34" s="94"/>
      <c r="I34" s="94"/>
      <c r="J34" s="94"/>
      <c r="K34" s="94"/>
      <c r="L34" s="184"/>
      <c r="M34" s="184"/>
      <c r="N34" s="184"/>
      <c r="O34" s="184"/>
    </row>
    <row r="35" spans="1:23"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29</v>
      </c>
    </row>
  </sheetData>
  <mergeCells count="6">
    <mergeCell ref="A1:K1"/>
    <mergeCell ref="N5:N6"/>
    <mergeCell ref="O5:O6"/>
    <mergeCell ref="A2:L2"/>
    <mergeCell ref="N3:N4"/>
    <mergeCell ref="O3:O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5.xml><?xml version="1.0" encoding="utf-8"?>
<worksheet xmlns="http://schemas.openxmlformats.org/spreadsheetml/2006/main" xmlns:r="http://schemas.openxmlformats.org/officeDocument/2006/relationships">
  <sheetPr>
    <tabColor rgb="FFFF481D"/>
  </sheetPr>
  <dimension ref="A1:AG35"/>
  <sheetViews>
    <sheetView view="pageBreakPreview" zoomScale="75" zoomScaleNormal="70" zoomScaleSheetLayoutView="75" workbookViewId="0">
      <pane xSplit="30780"/>
      <selection activeCell="T4" sqref="T4"/>
      <selection pane="topRight" activeCell="K29" sqref="K29"/>
    </sheetView>
  </sheetViews>
  <sheetFormatPr defaultColWidth="4.140625" defaultRowHeight="15"/>
  <cols>
    <col min="1" max="1" width="4.85546875" style="77" customWidth="1"/>
    <col min="2" max="2" width="9.85546875" style="77" customWidth="1"/>
    <col min="3" max="11" width="9.85546875" style="198" customWidth="1"/>
    <col min="12" max="21" width="9.85546875" style="77" customWidth="1"/>
    <col min="22" max="22" width="11.5703125" style="77" customWidth="1"/>
    <col min="23" max="24" width="4.140625" style="77"/>
    <col min="26" max="16384" width="4.140625" style="77"/>
  </cols>
  <sheetData>
    <row r="1" spans="1:33" ht="123" customHeight="1" thickBot="1">
      <c r="A1" s="1126" t="s">
        <v>97</v>
      </c>
      <c r="B1" s="1126"/>
      <c r="C1" s="1126"/>
      <c r="D1" s="1126"/>
      <c r="E1" s="1126"/>
      <c r="F1" s="1126"/>
      <c r="G1" s="1126"/>
      <c r="H1" s="1126"/>
      <c r="I1" s="1126"/>
      <c r="J1" s="1126"/>
      <c r="K1" s="1126"/>
      <c r="L1" s="631"/>
      <c r="M1" s="638" t="s">
        <v>0</v>
      </c>
      <c r="N1" s="636" t="s">
        <v>603</v>
      </c>
      <c r="O1" s="636" t="s">
        <v>3</v>
      </c>
      <c r="P1" s="636" t="s">
        <v>4</v>
      </c>
      <c r="Q1" s="636" t="s">
        <v>5</v>
      </c>
      <c r="R1" s="636" t="s">
        <v>6</v>
      </c>
      <c r="S1" s="636" t="s">
        <v>7</v>
      </c>
      <c r="T1" s="636" t="s">
        <v>9</v>
      </c>
      <c r="U1" s="637" t="s">
        <v>366</v>
      </c>
      <c r="V1" s="626"/>
      <c r="W1" s="626"/>
      <c r="X1" s="626"/>
      <c r="Z1" s="626"/>
      <c r="AA1" s="626"/>
      <c r="AB1" s="626"/>
      <c r="AC1" s="626"/>
      <c r="AD1" s="626"/>
      <c r="AE1" s="626"/>
      <c r="AF1" s="626"/>
      <c r="AG1" s="626"/>
    </row>
    <row r="2" spans="1:33" ht="18" customHeight="1">
      <c r="A2" s="1175" t="s">
        <v>393</v>
      </c>
      <c r="B2" s="1176"/>
      <c r="C2" s="1176"/>
      <c r="D2" s="1176"/>
      <c r="E2" s="1176"/>
      <c r="F2" s="1176"/>
      <c r="G2" s="1176"/>
      <c r="H2" s="1176"/>
      <c r="I2" s="1176"/>
      <c r="J2" s="1176"/>
      <c r="K2" s="1176"/>
      <c r="L2" s="1176"/>
      <c r="M2" s="187"/>
      <c r="N2" s="187"/>
      <c r="O2" s="187"/>
      <c r="P2" s="187"/>
      <c r="Q2" s="187"/>
      <c r="R2" s="187"/>
      <c r="S2" s="187"/>
      <c r="T2" s="188" t="s">
        <v>14</v>
      </c>
      <c r="U2" s="189" t="s">
        <v>14</v>
      </c>
    </row>
    <row r="3" spans="1:33" ht="18" customHeight="1">
      <c r="A3" s="71">
        <v>47</v>
      </c>
      <c r="B3" s="70" t="s">
        <v>15</v>
      </c>
      <c r="C3" s="70"/>
      <c r="D3" s="70"/>
      <c r="E3" s="70"/>
      <c r="F3" s="70"/>
      <c r="G3" s="70"/>
      <c r="H3" s="70"/>
      <c r="I3" s="70"/>
      <c r="J3" s="70"/>
      <c r="K3" s="70"/>
      <c r="L3" s="70"/>
      <c r="M3" s="93">
        <v>70.8754536</v>
      </c>
      <c r="N3" s="975" t="s">
        <v>347</v>
      </c>
      <c r="O3" s="93">
        <v>84.210904800000023</v>
      </c>
      <c r="P3" s="93">
        <v>85.445668800000007</v>
      </c>
      <c r="Q3" s="207"/>
      <c r="R3" s="93">
        <v>103.2262704</v>
      </c>
      <c r="S3" s="93">
        <v>104.337558</v>
      </c>
      <c r="T3" s="978">
        <v>6.1715999999999998</v>
      </c>
      <c r="U3" s="1166" t="s">
        <v>347</v>
      </c>
      <c r="W3" s="714">
        <f>1.03*1.08</f>
        <v>1.1124000000000001</v>
      </c>
    </row>
    <row r="4" spans="1:33" s="198" customFormat="1" ht="18" customHeight="1">
      <c r="A4" s="211">
        <v>47</v>
      </c>
      <c r="B4" s="212" t="s">
        <v>27</v>
      </c>
      <c r="C4" s="212"/>
      <c r="D4" s="212"/>
      <c r="E4" s="212"/>
      <c r="F4" s="212"/>
      <c r="G4" s="212"/>
      <c r="H4" s="212"/>
      <c r="I4" s="212"/>
      <c r="J4" s="212"/>
      <c r="K4" s="212"/>
      <c r="L4" s="212"/>
      <c r="M4" s="97">
        <v>154.83940559999999</v>
      </c>
      <c r="N4" s="983"/>
      <c r="O4" s="97">
        <v>168.17485680000004</v>
      </c>
      <c r="P4" s="97">
        <v>169.40962080000003</v>
      </c>
      <c r="Q4" s="97">
        <v>154.83940559999999</v>
      </c>
      <c r="R4" s="97">
        <v>187.19022240000001</v>
      </c>
      <c r="S4" s="97">
        <v>188.30151000000004</v>
      </c>
      <c r="T4" s="987"/>
      <c r="U4" s="1181"/>
    </row>
    <row r="5" spans="1:33" s="198" customFormat="1" ht="18" customHeight="1">
      <c r="A5" s="113">
        <v>47</v>
      </c>
      <c r="B5" s="112" t="s">
        <v>21</v>
      </c>
      <c r="C5" s="112"/>
      <c r="D5" s="112"/>
      <c r="E5" s="112"/>
      <c r="F5" s="112"/>
      <c r="G5" s="112"/>
      <c r="H5" s="112"/>
      <c r="I5" s="112"/>
      <c r="J5" s="112"/>
      <c r="K5" s="112"/>
      <c r="L5" s="112"/>
      <c r="M5" s="205">
        <v>72.233694000000014</v>
      </c>
      <c r="N5" s="975" t="s">
        <v>347</v>
      </c>
      <c r="O5" s="205">
        <v>85.569145200000008</v>
      </c>
      <c r="P5" s="205">
        <v>86.68043280000002</v>
      </c>
      <c r="Q5" s="206"/>
      <c r="R5" s="205">
        <v>104.58451080000002</v>
      </c>
      <c r="S5" s="205">
        <v>105.69579840000002</v>
      </c>
      <c r="T5" s="978">
        <v>6.1715999999999998</v>
      </c>
      <c r="U5" s="1166" t="s">
        <v>347</v>
      </c>
    </row>
    <row r="6" spans="1:33" s="198" customFormat="1" ht="18" customHeight="1" thickBot="1">
      <c r="A6" s="114">
        <v>47</v>
      </c>
      <c r="B6" s="115" t="s">
        <v>402</v>
      </c>
      <c r="C6" s="115"/>
      <c r="D6" s="115"/>
      <c r="E6" s="115"/>
      <c r="F6" s="115"/>
      <c r="G6" s="115"/>
      <c r="H6" s="115"/>
      <c r="I6" s="115"/>
      <c r="J6" s="115"/>
      <c r="K6" s="115"/>
      <c r="L6" s="115"/>
      <c r="M6" s="111">
        <v>156.19764600000002</v>
      </c>
      <c r="N6" s="976"/>
      <c r="O6" s="97">
        <v>169.53309720000004</v>
      </c>
      <c r="P6" s="97">
        <v>170.64438480000004</v>
      </c>
      <c r="Q6" s="111">
        <v>156.19764600000002</v>
      </c>
      <c r="R6" s="97">
        <v>188.54846280000004</v>
      </c>
      <c r="S6" s="97">
        <v>189.65975040000004</v>
      </c>
      <c r="T6" s="987"/>
      <c r="U6" s="1181"/>
    </row>
    <row r="7" spans="1:33" s="87" customFormat="1" ht="18" customHeight="1">
      <c r="A7" s="1173" t="s">
        <v>394</v>
      </c>
      <c r="B7" s="1174"/>
      <c r="C7" s="1174"/>
      <c r="D7" s="1174"/>
      <c r="E7" s="1174"/>
      <c r="F7" s="1174"/>
      <c r="G7" s="1174"/>
      <c r="H7" s="1174"/>
      <c r="I7" s="1174"/>
      <c r="J7" s="1174"/>
      <c r="K7" s="1174"/>
      <c r="L7" s="1174"/>
      <c r="M7" s="981"/>
      <c r="N7" s="981"/>
      <c r="O7" s="981"/>
      <c r="P7" s="981"/>
      <c r="Q7" s="981"/>
      <c r="R7" s="981"/>
      <c r="S7" s="981"/>
      <c r="T7" s="981"/>
      <c r="U7" s="181"/>
    </row>
    <row r="8" spans="1:33" s="198" customFormat="1" ht="26.1" customHeight="1" thickBot="1">
      <c r="A8" s="71">
        <v>46</v>
      </c>
      <c r="B8" s="21" t="s">
        <v>15</v>
      </c>
      <c r="C8" s="21"/>
      <c r="D8" s="21"/>
      <c r="E8" s="21"/>
      <c r="F8" s="21"/>
      <c r="G8" s="21"/>
      <c r="H8" s="21"/>
      <c r="I8" s="21"/>
      <c r="J8" s="21"/>
      <c r="K8" s="21"/>
      <c r="L8" s="21"/>
      <c r="M8" s="93">
        <v>57.416526000000012</v>
      </c>
      <c r="N8" s="214" t="s">
        <v>347</v>
      </c>
      <c r="O8" s="183">
        <v>70.8754536</v>
      </c>
      <c r="P8" s="93">
        <v>71.986741199999997</v>
      </c>
      <c r="Q8" s="154"/>
      <c r="R8" s="93">
        <v>89.89081920000001</v>
      </c>
      <c r="S8" s="93">
        <v>91.002106800000021</v>
      </c>
      <c r="T8" s="213">
        <v>6.1715999999999998</v>
      </c>
      <c r="U8" s="209" t="s">
        <v>347</v>
      </c>
    </row>
    <row r="9" spans="1:33" s="87" customFormat="1" ht="18" customHeight="1">
      <c r="A9" s="1175" t="s">
        <v>395</v>
      </c>
      <c r="B9" s="1176"/>
      <c r="C9" s="1176"/>
      <c r="D9" s="1176"/>
      <c r="E9" s="1176"/>
      <c r="F9" s="1176"/>
      <c r="G9" s="1176"/>
      <c r="H9" s="1176"/>
      <c r="I9" s="1176"/>
      <c r="J9" s="1176"/>
      <c r="K9" s="1176"/>
      <c r="L9" s="1176"/>
      <c r="M9" s="986"/>
      <c r="N9" s="986"/>
      <c r="O9" s="986"/>
      <c r="P9" s="986"/>
      <c r="Q9" s="986"/>
      <c r="R9" s="986"/>
      <c r="S9" s="986"/>
      <c r="T9" s="986"/>
      <c r="U9" s="190"/>
    </row>
    <row r="10" spans="1:33" s="87" customFormat="1" ht="21.75" customHeight="1">
      <c r="A10" s="91">
        <v>84</v>
      </c>
      <c r="B10" s="92" t="s">
        <v>21</v>
      </c>
      <c r="C10" s="92"/>
      <c r="D10" s="92"/>
      <c r="E10" s="92"/>
      <c r="F10" s="92"/>
      <c r="G10" s="92"/>
      <c r="H10" s="92"/>
      <c r="I10" s="92"/>
      <c r="J10" s="92"/>
      <c r="K10" s="92"/>
      <c r="L10" s="1"/>
      <c r="M10" s="205">
        <v>38.277684000000008</v>
      </c>
      <c r="N10" s="975" t="s">
        <v>347</v>
      </c>
      <c r="O10" s="93">
        <v>51.736611600000003</v>
      </c>
      <c r="P10" s="93">
        <v>52.847899200000008</v>
      </c>
      <c r="Q10" s="154"/>
      <c r="R10" s="93">
        <v>57.416526000000012</v>
      </c>
      <c r="S10" s="93">
        <v>59.392148400000011</v>
      </c>
      <c r="T10" s="979">
        <v>6.1715999999999998</v>
      </c>
      <c r="U10" s="1114" t="s">
        <v>347</v>
      </c>
    </row>
    <row r="11" spans="1:33" s="127" customFormat="1" ht="18" customHeight="1">
      <c r="A11" s="143">
        <v>84</v>
      </c>
      <c r="B11" s="535" t="s">
        <v>22</v>
      </c>
      <c r="C11" s="535"/>
      <c r="D11" s="535"/>
      <c r="E11" s="535"/>
      <c r="F11" s="535"/>
      <c r="G11" s="535"/>
      <c r="H11" s="535"/>
      <c r="I11" s="535"/>
      <c r="J11" s="535"/>
      <c r="K11" s="535"/>
      <c r="L11" s="535"/>
      <c r="M11" s="536">
        <v>39.635924400000007</v>
      </c>
      <c r="N11" s="982"/>
      <c r="O11" s="536">
        <v>53.09485200000001</v>
      </c>
      <c r="P11" s="536">
        <v>54.206139600000007</v>
      </c>
      <c r="Q11" s="204"/>
      <c r="R11" s="536">
        <v>58.774766400000011</v>
      </c>
      <c r="S11" s="536">
        <v>60.750388800000017</v>
      </c>
      <c r="T11" s="984"/>
      <c r="U11" s="1115"/>
    </row>
    <row r="12" spans="1:33" s="127" customFormat="1" ht="18" customHeight="1">
      <c r="A12" s="143">
        <v>84</v>
      </c>
      <c r="B12" s="535" t="s">
        <v>24</v>
      </c>
      <c r="C12" s="535"/>
      <c r="D12" s="535"/>
      <c r="E12" s="535"/>
      <c r="F12" s="535"/>
      <c r="G12" s="535"/>
      <c r="H12" s="535"/>
      <c r="I12" s="535"/>
      <c r="J12" s="535"/>
      <c r="K12" s="535"/>
      <c r="L12" s="535"/>
      <c r="M12" s="536">
        <v>41.611546800000006</v>
      </c>
      <c r="N12" s="982"/>
      <c r="O12" s="204"/>
      <c r="P12" s="204"/>
      <c r="Q12" s="204"/>
      <c r="R12" s="204"/>
      <c r="S12" s="204"/>
      <c r="T12" s="984"/>
      <c r="U12" s="1115"/>
    </row>
    <row r="13" spans="1:33" s="127" customFormat="1" ht="18" customHeight="1" thickBot="1">
      <c r="A13" s="537">
        <v>84</v>
      </c>
      <c r="B13" s="538" t="s">
        <v>26</v>
      </c>
      <c r="C13" s="538"/>
      <c r="D13" s="538"/>
      <c r="E13" s="538"/>
      <c r="F13" s="541"/>
      <c r="G13" s="541"/>
      <c r="H13" s="541"/>
      <c r="I13" s="541"/>
      <c r="J13" s="541"/>
      <c r="K13" s="541"/>
      <c r="L13" s="541"/>
      <c r="M13" s="539">
        <v>42.969787200000006</v>
      </c>
      <c r="N13" s="976"/>
      <c r="O13" s="149"/>
      <c r="P13" s="149"/>
      <c r="Q13" s="149"/>
      <c r="R13" s="149"/>
      <c r="S13" s="149"/>
      <c r="T13" s="980"/>
      <c r="U13" s="1117"/>
    </row>
    <row r="14" spans="1:33" s="127" customFormat="1" ht="18" customHeight="1">
      <c r="A14" s="105"/>
      <c r="B14" s="120"/>
      <c r="C14" s="120"/>
      <c r="D14" s="120"/>
      <c r="E14" s="120"/>
      <c r="F14" s="120"/>
      <c r="G14" s="120"/>
      <c r="H14" s="120"/>
      <c r="I14" s="120"/>
      <c r="J14" s="120"/>
      <c r="K14" s="120"/>
      <c r="L14" s="120"/>
      <c r="M14" s="121"/>
      <c r="N14" s="518"/>
      <c r="O14" s="120"/>
      <c r="P14" s="120"/>
      <c r="Q14" s="120"/>
      <c r="R14" s="120"/>
      <c r="S14" s="120"/>
      <c r="T14" s="120"/>
      <c r="U14" s="518"/>
    </row>
    <row r="15" spans="1:33" s="203" customFormat="1" ht="18" customHeight="1">
      <c r="A15" s="2" t="s">
        <v>15</v>
      </c>
      <c r="B15" s="94" t="s">
        <v>677</v>
      </c>
      <c r="C15" s="198"/>
      <c r="D15" s="198"/>
      <c r="E15" s="198"/>
      <c r="F15" s="120"/>
      <c r="G15" s="120"/>
      <c r="H15" s="120"/>
      <c r="I15" s="120"/>
      <c r="J15" s="120"/>
      <c r="K15" s="120"/>
      <c r="L15" s="120"/>
      <c r="M15" s="121"/>
      <c r="N15" s="121"/>
      <c r="O15" s="121"/>
      <c r="P15" s="121"/>
      <c r="Q15" s="121"/>
      <c r="R15" s="121"/>
      <c r="S15" s="121"/>
      <c r="T15" s="121"/>
      <c r="U15" s="121"/>
    </row>
    <row r="16" spans="1:33" s="203" customFormat="1" ht="15.75">
      <c r="A16" s="533" t="s">
        <v>36</v>
      </c>
      <c r="B16" s="534" t="s">
        <v>678</v>
      </c>
      <c r="C16" s="534"/>
      <c r="D16" s="534"/>
      <c r="E16" s="534"/>
      <c r="F16" s="120"/>
      <c r="G16" s="120"/>
      <c r="H16" s="120"/>
      <c r="I16" s="120"/>
      <c r="J16" s="120"/>
      <c r="K16" s="120"/>
      <c r="L16" s="120"/>
      <c r="M16" s="121"/>
      <c r="N16" s="121"/>
      <c r="O16" s="121"/>
      <c r="P16" s="121"/>
      <c r="Q16" s="121"/>
      <c r="R16" s="121"/>
      <c r="S16" s="121"/>
      <c r="T16" s="121"/>
      <c r="U16" s="121"/>
    </row>
    <row r="17" spans="1:21" s="101" customFormat="1" ht="18" customHeight="1">
      <c r="A17" s="533" t="s">
        <v>31</v>
      </c>
      <c r="B17" s="534" t="s">
        <v>679</v>
      </c>
      <c r="C17" s="534"/>
      <c r="D17" s="534"/>
      <c r="E17" s="534"/>
      <c r="F17" s="120"/>
      <c r="G17" s="120"/>
      <c r="H17" s="120"/>
      <c r="I17" s="120"/>
      <c r="J17" s="120"/>
      <c r="K17" s="120"/>
      <c r="L17" s="102"/>
      <c r="M17" s="103"/>
      <c r="N17" s="103"/>
      <c r="O17" s="103"/>
      <c r="P17" s="103"/>
      <c r="Q17" s="103"/>
      <c r="R17" s="103"/>
      <c r="S17" s="103"/>
      <c r="T17" s="103"/>
      <c r="U17" s="103"/>
    </row>
    <row r="18" spans="1:21" s="101" customFormat="1" ht="18" customHeight="1">
      <c r="A18" s="533" t="s">
        <v>17</v>
      </c>
      <c r="B18" s="534" t="s">
        <v>680</v>
      </c>
      <c r="C18" s="534"/>
      <c r="D18" s="534"/>
      <c r="E18" s="534"/>
      <c r="F18" s="122"/>
      <c r="G18" s="122"/>
      <c r="H18" s="122"/>
      <c r="I18" s="122"/>
      <c r="J18" s="122"/>
      <c r="K18" s="122"/>
      <c r="L18" s="104"/>
      <c r="M18" s="104"/>
      <c r="N18" s="104"/>
      <c r="O18" s="104"/>
      <c r="P18" s="104"/>
      <c r="Q18" s="104"/>
      <c r="R18" s="104"/>
      <c r="S18" s="104"/>
      <c r="T18" s="104"/>
      <c r="U18" s="104"/>
    </row>
    <row r="19" spans="1:21" s="101" customFormat="1" ht="18" customHeight="1">
      <c r="A19" s="533" t="s">
        <v>18</v>
      </c>
      <c r="B19" s="534" t="s">
        <v>681</v>
      </c>
      <c r="C19" s="534"/>
      <c r="D19" s="534"/>
      <c r="E19" s="534"/>
      <c r="F19" s="120"/>
      <c r="G19" s="120"/>
      <c r="H19" s="120"/>
      <c r="I19" s="120"/>
      <c r="J19" s="120"/>
      <c r="K19" s="120"/>
      <c r="L19" s="102"/>
      <c r="M19" s="102"/>
      <c r="N19" s="103"/>
      <c r="O19" s="103"/>
      <c r="P19" s="103"/>
      <c r="Q19" s="103"/>
      <c r="R19" s="103"/>
      <c r="S19" s="103"/>
      <c r="T19" s="103"/>
      <c r="U19" s="103"/>
    </row>
    <row r="20" spans="1:21" s="101" customFormat="1" ht="18" customHeight="1">
      <c r="A20" s="533" t="s">
        <v>34</v>
      </c>
      <c r="B20" s="534" t="s">
        <v>682</v>
      </c>
      <c r="C20" s="534"/>
      <c r="D20" s="534"/>
      <c r="E20" s="534"/>
      <c r="F20" s="120"/>
      <c r="G20" s="120"/>
      <c r="H20" s="120"/>
      <c r="I20" s="120"/>
      <c r="J20" s="120"/>
      <c r="K20" s="120"/>
      <c r="L20" s="102"/>
      <c r="M20" s="103"/>
      <c r="N20" s="103"/>
      <c r="O20" s="103"/>
      <c r="P20" s="103"/>
      <c r="Q20" s="103"/>
      <c r="R20" s="103"/>
      <c r="S20" s="103"/>
      <c r="T20" s="103"/>
      <c r="U20" s="103"/>
    </row>
    <row r="21" spans="1:21" s="101" customFormat="1" ht="18" customHeight="1">
      <c r="A21" s="533" t="s">
        <v>474</v>
      </c>
      <c r="B21" s="534" t="s">
        <v>683</v>
      </c>
      <c r="C21" s="534"/>
      <c r="D21" s="534"/>
      <c r="E21" s="534"/>
      <c r="F21" s="120"/>
      <c r="G21" s="120"/>
      <c r="H21" s="120"/>
      <c r="I21" s="120"/>
      <c r="J21" s="120"/>
      <c r="K21" s="120"/>
      <c r="L21" s="102"/>
      <c r="M21" s="103"/>
      <c r="N21" s="103"/>
      <c r="O21" s="103"/>
      <c r="P21" s="103"/>
      <c r="Q21" s="103"/>
      <c r="R21" s="103"/>
      <c r="S21" s="103"/>
      <c r="T21" s="103"/>
      <c r="U21" s="103"/>
    </row>
    <row r="22" spans="1:21" s="86" customFormat="1" ht="18" customHeight="1">
      <c r="A22" s="2" t="s">
        <v>35</v>
      </c>
      <c r="B22" s="94" t="s">
        <v>684</v>
      </c>
      <c r="C22" s="94"/>
      <c r="D22" s="94"/>
      <c r="E22" s="94"/>
      <c r="F22" s="112"/>
      <c r="G22" s="112"/>
      <c r="H22" s="112"/>
      <c r="I22" s="112"/>
      <c r="J22" s="112"/>
      <c r="K22" s="112"/>
      <c r="L22" s="81"/>
      <c r="M22" s="83"/>
      <c r="N22" s="83"/>
      <c r="O22" s="83"/>
      <c r="P22" s="83"/>
      <c r="Q22" s="83"/>
      <c r="R22" s="83"/>
      <c r="S22" s="83"/>
      <c r="T22" s="83"/>
      <c r="U22" s="83"/>
    </row>
    <row r="23" spans="1:21" s="86" customFormat="1" ht="18" customHeight="1">
      <c r="A23" s="2">
        <v>400</v>
      </c>
      <c r="B23" s="94" t="s">
        <v>685</v>
      </c>
      <c r="C23" s="94"/>
      <c r="D23" s="94"/>
      <c r="E23" s="94"/>
      <c r="F23" s="116"/>
      <c r="G23" s="116"/>
      <c r="H23" s="116"/>
      <c r="I23" s="116"/>
      <c r="J23" s="116"/>
      <c r="K23" s="116"/>
      <c r="L23" s="81"/>
      <c r="M23" s="83"/>
      <c r="N23" s="83"/>
      <c r="O23" s="83"/>
      <c r="P23" s="83"/>
      <c r="Q23" s="83"/>
      <c r="R23" s="83"/>
      <c r="S23" s="83"/>
      <c r="T23" s="83"/>
      <c r="U23" s="83"/>
    </row>
    <row r="24" spans="1:21" s="86" customFormat="1" ht="18" customHeight="1">
      <c r="A24" s="2">
        <v>500</v>
      </c>
      <c r="B24" s="94" t="s">
        <v>686</v>
      </c>
      <c r="C24" s="94"/>
      <c r="D24" s="94"/>
      <c r="E24" s="94"/>
      <c r="F24" s="112"/>
      <c r="G24" s="112"/>
      <c r="H24" s="112"/>
      <c r="I24" s="112"/>
      <c r="J24" s="112"/>
      <c r="K24" s="112"/>
      <c r="L24" s="81"/>
      <c r="M24" s="83"/>
      <c r="N24" s="83"/>
      <c r="O24" s="83"/>
      <c r="P24" s="83"/>
      <c r="Q24" s="83"/>
      <c r="R24" s="83"/>
      <c r="S24" s="83"/>
      <c r="T24" s="83"/>
      <c r="U24" s="83"/>
    </row>
    <row r="25" spans="1:21" s="86" customFormat="1" ht="18" customHeight="1">
      <c r="A25" s="2">
        <v>305</v>
      </c>
      <c r="B25" s="94" t="s">
        <v>687</v>
      </c>
      <c r="C25" s="94"/>
      <c r="D25" s="94"/>
      <c r="E25" s="94"/>
      <c r="F25" s="112"/>
      <c r="G25" s="112"/>
      <c r="H25" s="112"/>
      <c r="I25" s="112"/>
      <c r="J25" s="112"/>
      <c r="K25" s="112"/>
      <c r="L25" s="81"/>
      <c r="M25" s="83"/>
      <c r="N25" s="83"/>
      <c r="O25" s="83"/>
      <c r="P25" s="83"/>
      <c r="Q25" s="83"/>
      <c r="R25" s="83"/>
      <c r="S25" s="83"/>
      <c r="T25" s="83"/>
      <c r="U25" s="83"/>
    </row>
    <row r="26" spans="1:21" s="203" customFormat="1" ht="18" customHeight="1">
      <c r="A26" s="105"/>
      <c r="B26" s="120"/>
      <c r="C26" s="120"/>
      <c r="D26" s="120"/>
      <c r="E26" s="120"/>
      <c r="F26" s="120"/>
      <c r="G26" s="120"/>
      <c r="H26" s="120"/>
      <c r="I26" s="120"/>
      <c r="J26" s="120"/>
      <c r="K26" s="120"/>
      <c r="L26" s="120"/>
      <c r="M26" s="121"/>
      <c r="N26" s="121"/>
      <c r="O26" s="121"/>
      <c r="P26" s="121"/>
      <c r="Q26" s="121"/>
      <c r="R26" s="121"/>
      <c r="S26" s="121"/>
      <c r="T26" s="121"/>
      <c r="U26" s="121"/>
    </row>
    <row r="27" spans="1:21" s="203" customFormat="1" ht="18" customHeight="1">
      <c r="C27" s="120"/>
      <c r="D27" s="120"/>
      <c r="E27" s="120"/>
      <c r="F27" s="120"/>
      <c r="G27" s="120"/>
      <c r="H27" s="120"/>
      <c r="I27" s="120"/>
      <c r="J27" s="120"/>
      <c r="K27" s="120"/>
      <c r="L27" s="121"/>
      <c r="M27" s="121"/>
      <c r="N27" s="121"/>
      <c r="O27" s="121"/>
      <c r="P27" s="121"/>
      <c r="Q27" s="121"/>
      <c r="R27" s="121"/>
      <c r="S27" s="121"/>
      <c r="T27" s="121"/>
      <c r="U27" s="121"/>
    </row>
    <row r="28" spans="1:21" s="127" customFormat="1" ht="18" customHeight="1">
      <c r="C28" s="534"/>
      <c r="D28" s="534"/>
      <c r="E28" s="534"/>
      <c r="F28" s="534"/>
      <c r="G28" s="534"/>
      <c r="H28" s="534"/>
      <c r="I28" s="534"/>
      <c r="J28" s="534"/>
      <c r="K28" s="534"/>
    </row>
    <row r="29" spans="1:21" s="127" customFormat="1" ht="18" customHeight="1">
      <c r="C29" s="534"/>
      <c r="D29" s="534"/>
      <c r="E29" s="534"/>
      <c r="F29" s="534"/>
      <c r="G29" s="534"/>
      <c r="H29" s="534"/>
      <c r="I29" s="534"/>
      <c r="J29" s="534"/>
      <c r="K29" s="534"/>
    </row>
    <row r="30" spans="1:21" s="127" customFormat="1" ht="18" customHeight="1">
      <c r="C30" s="534"/>
      <c r="D30" s="534"/>
      <c r="E30" s="534"/>
      <c r="F30" s="534"/>
      <c r="G30" s="534"/>
      <c r="H30" s="534"/>
      <c r="I30" s="534"/>
      <c r="J30" s="534"/>
      <c r="K30" s="534"/>
    </row>
    <row r="31" spans="1:21" s="127" customFormat="1" ht="18" customHeight="1">
      <c r="A31" s="2"/>
      <c r="B31" s="94"/>
      <c r="C31" s="534"/>
      <c r="D31" s="534"/>
      <c r="E31" s="534"/>
      <c r="F31" s="534"/>
      <c r="G31" s="534"/>
      <c r="H31" s="534"/>
      <c r="I31" s="534"/>
      <c r="J31" s="534"/>
      <c r="K31" s="534"/>
    </row>
    <row r="32" spans="1:21" s="127" customFormat="1" ht="18" customHeight="1">
      <c r="A32" s="533"/>
      <c r="B32" s="534"/>
      <c r="C32" s="534"/>
      <c r="D32" s="534"/>
      <c r="E32" s="534"/>
      <c r="F32" s="534"/>
      <c r="G32" s="534"/>
      <c r="H32" s="534"/>
      <c r="I32" s="534"/>
      <c r="J32" s="534"/>
      <c r="K32" s="534"/>
    </row>
    <row r="33" spans="1:24" s="127" customFormat="1" ht="18" customHeight="1">
      <c r="A33" s="533"/>
      <c r="B33" s="534"/>
      <c r="C33" s="534"/>
      <c r="D33" s="534"/>
      <c r="E33" s="534"/>
      <c r="F33" s="534"/>
      <c r="G33" s="534"/>
      <c r="H33" s="534"/>
      <c r="I33" s="534"/>
      <c r="J33" s="534"/>
      <c r="K33" s="534"/>
    </row>
    <row r="34" spans="1:24" s="127" customFormat="1" ht="18" customHeight="1">
      <c r="A34" s="533"/>
      <c r="B34" s="534"/>
      <c r="C34" s="94"/>
      <c r="D34" s="94"/>
      <c r="E34" s="94"/>
      <c r="F34" s="94"/>
      <c r="G34" s="94"/>
      <c r="H34" s="94"/>
      <c r="I34" s="94"/>
      <c r="J34" s="94"/>
      <c r="K34" s="94"/>
    </row>
    <row r="35" spans="1:24"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v>34</v>
      </c>
    </row>
  </sheetData>
  <mergeCells count="7">
    <mergeCell ref="A2:L2"/>
    <mergeCell ref="A7:L7"/>
    <mergeCell ref="A1:K1"/>
    <mergeCell ref="A9:L9"/>
    <mergeCell ref="U10:U13"/>
    <mergeCell ref="U3:U4"/>
    <mergeCell ref="U5:U6"/>
  </mergeCells>
  <printOptions horizontalCentered="1" verticalCentered="1"/>
  <pageMargins left="0.19685039370078741" right="0.19685039370078741" top="0.19685039370078741" bottom="0.19685039370078741" header="0" footer="0"/>
  <pageSetup paperSize="9" scale="64" fitToWidth="0" fitToHeight="0" orientation="landscape" r:id="rId1"/>
  <drawing r:id="rId2"/>
</worksheet>
</file>

<file path=xl/worksheets/sheet36.xml><?xml version="1.0" encoding="utf-8"?>
<worksheet xmlns="http://schemas.openxmlformats.org/spreadsheetml/2006/main" xmlns:r="http://schemas.openxmlformats.org/officeDocument/2006/relationships">
  <sheetPr>
    <tabColor rgb="FFFF481D"/>
  </sheetPr>
  <dimension ref="A1:AO33"/>
  <sheetViews>
    <sheetView showGridLines="0" view="pageBreakPreview" zoomScale="75" zoomScaleNormal="75" zoomScaleSheetLayoutView="75" workbookViewId="0">
      <pane xSplit="30645"/>
      <selection activeCell="H4" sqref="H4:I6"/>
      <selection pane="topRight" activeCell="K29" sqref="K29"/>
    </sheetView>
  </sheetViews>
  <sheetFormatPr defaultColWidth="4.140625" defaultRowHeight="15"/>
  <cols>
    <col min="1" max="1" width="4.85546875" style="22" customWidth="1"/>
    <col min="2" max="2" width="9.85546875" style="22" customWidth="1"/>
    <col min="3" max="10" width="9.85546875" style="198" customWidth="1"/>
    <col min="11" max="21" width="9.85546875" style="22" customWidth="1"/>
    <col min="22" max="22" width="11.140625" style="22" customWidth="1"/>
    <col min="23" max="16384" width="4.140625" style="22"/>
  </cols>
  <sheetData>
    <row r="1" spans="1:41" ht="114.95" customHeight="1" thickBot="1">
      <c r="A1" s="266" t="s">
        <v>52</v>
      </c>
      <c r="B1" s="272"/>
      <c r="C1" s="272"/>
      <c r="D1" s="272"/>
      <c r="E1" s="821"/>
      <c r="G1" s="638" t="s">
        <v>590</v>
      </c>
      <c r="H1" s="636" t="s">
        <v>588</v>
      </c>
      <c r="I1" s="636" t="s">
        <v>592</v>
      </c>
      <c r="J1" s="636" t="s">
        <v>3</v>
      </c>
      <c r="K1" s="636" t="s">
        <v>4</v>
      </c>
      <c r="L1" s="636" t="s">
        <v>5</v>
      </c>
      <c r="M1" s="636" t="s">
        <v>6</v>
      </c>
      <c r="N1" s="636" t="s">
        <v>7</v>
      </c>
      <c r="O1" s="636" t="s">
        <v>9</v>
      </c>
      <c r="P1" s="637" t="s">
        <v>366</v>
      </c>
      <c r="Q1" s="626"/>
      <c r="R1" s="626"/>
      <c r="S1" s="626"/>
      <c r="T1" s="626"/>
      <c r="U1" s="626"/>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268" t="s">
        <v>379</v>
      </c>
      <c r="B2" s="269"/>
      <c r="C2" s="269"/>
      <c r="D2" s="269"/>
      <c r="E2" s="269"/>
      <c r="F2" s="844"/>
      <c r="G2" s="251"/>
      <c r="H2" s="251"/>
      <c r="I2" s="251"/>
      <c r="J2" s="88"/>
      <c r="K2" s="88"/>
      <c r="L2" s="88"/>
      <c r="M2" s="88"/>
      <c r="N2" s="88"/>
      <c r="O2" s="89" t="s">
        <v>14</v>
      </c>
      <c r="P2" s="90" t="s">
        <v>14</v>
      </c>
    </row>
    <row r="3" spans="1:41" ht="27" customHeight="1">
      <c r="A3" s="113">
        <v>22</v>
      </c>
      <c r="B3" s="112" t="s">
        <v>53</v>
      </c>
      <c r="C3" s="112"/>
      <c r="D3" s="112"/>
      <c r="E3" s="24"/>
      <c r="F3" s="845"/>
      <c r="G3" s="93">
        <v>67.912020000000012</v>
      </c>
      <c r="H3" s="929" t="s">
        <v>347</v>
      </c>
      <c r="I3" s="929" t="s">
        <v>347</v>
      </c>
      <c r="J3" s="204"/>
      <c r="K3" s="204"/>
      <c r="L3" s="204"/>
      <c r="M3" s="204"/>
      <c r="N3" s="204"/>
      <c r="O3" s="998" t="s">
        <v>125</v>
      </c>
      <c r="P3" s="1182" t="s">
        <v>347</v>
      </c>
      <c r="X3" s="714">
        <f>1.03*1.08</f>
        <v>1.1124000000000001</v>
      </c>
    </row>
    <row r="4" spans="1:41" ht="18" customHeight="1">
      <c r="A4" s="200">
        <v>22</v>
      </c>
      <c r="B4" s="201" t="s">
        <v>54</v>
      </c>
      <c r="C4" s="201"/>
      <c r="D4" s="201"/>
      <c r="E4" s="25"/>
      <c r="F4" s="846"/>
      <c r="G4" s="202">
        <v>72.851076000000006</v>
      </c>
      <c r="H4" s="930"/>
      <c r="I4" s="930"/>
      <c r="J4" s="204"/>
      <c r="K4" s="204"/>
      <c r="L4" s="204"/>
      <c r="M4" s="204"/>
      <c r="N4" s="204"/>
      <c r="O4" s="918"/>
      <c r="P4" s="1153"/>
    </row>
    <row r="5" spans="1:41" ht="18" customHeight="1">
      <c r="A5" s="200">
        <v>22</v>
      </c>
      <c r="B5" s="201" t="s">
        <v>409</v>
      </c>
      <c r="C5" s="201"/>
      <c r="D5" s="201"/>
      <c r="E5" s="25"/>
      <c r="F5" s="846"/>
      <c r="G5" s="202">
        <v>74.085840000000005</v>
      </c>
      <c r="H5" s="930"/>
      <c r="I5" s="930"/>
      <c r="J5" s="204"/>
      <c r="K5" s="204"/>
      <c r="L5" s="204"/>
      <c r="M5" s="204"/>
      <c r="N5" s="204"/>
      <c r="O5" s="932">
        <v>6.1715999999999998</v>
      </c>
      <c r="P5" s="1153"/>
    </row>
    <row r="6" spans="1:41" s="28" customFormat="1" ht="18" customHeight="1" thickBot="1">
      <c r="A6" s="55">
        <v>22</v>
      </c>
      <c r="B6" s="56" t="s">
        <v>407</v>
      </c>
      <c r="C6" s="56"/>
      <c r="D6" s="56"/>
      <c r="E6" s="56"/>
      <c r="F6" s="847"/>
      <c r="G6" s="111">
        <v>80.259660000000011</v>
      </c>
      <c r="H6" s="931"/>
      <c r="I6" s="931"/>
      <c r="J6" s="149"/>
      <c r="K6" s="149"/>
      <c r="L6" s="149"/>
      <c r="M6" s="149"/>
      <c r="N6" s="149"/>
      <c r="O6" s="671"/>
      <c r="P6" s="1154"/>
    </row>
    <row r="7" spans="1:41" s="198" customFormat="1" ht="18" customHeight="1">
      <c r="A7" s="2" t="s">
        <v>15</v>
      </c>
      <c r="B7" s="94" t="s">
        <v>677</v>
      </c>
      <c r="F7" s="112"/>
      <c r="G7" s="112"/>
      <c r="H7" s="112"/>
      <c r="I7" s="112"/>
      <c r="J7" s="112"/>
      <c r="K7" s="112"/>
      <c r="L7" s="99"/>
      <c r="M7" s="243"/>
      <c r="N7" s="243"/>
      <c r="T7" s="243"/>
      <c r="U7" s="243"/>
    </row>
    <row r="8" spans="1:41" s="127" customFormat="1" ht="18" customHeight="1">
      <c r="A8" s="533" t="s">
        <v>36</v>
      </c>
      <c r="B8" s="534" t="s">
        <v>678</v>
      </c>
      <c r="C8" s="534"/>
      <c r="D8" s="534"/>
      <c r="E8" s="534"/>
      <c r="F8" s="120"/>
      <c r="G8" s="120"/>
      <c r="H8" s="120"/>
      <c r="I8" s="120"/>
      <c r="J8" s="120"/>
      <c r="K8" s="120"/>
      <c r="L8" s="121"/>
      <c r="M8" s="551"/>
      <c r="N8" s="551"/>
      <c r="T8" s="551"/>
      <c r="U8" s="551"/>
    </row>
    <row r="9" spans="1:41" s="127" customFormat="1" ht="18" customHeight="1">
      <c r="A9" s="533" t="s">
        <v>31</v>
      </c>
      <c r="B9" s="534" t="s">
        <v>679</v>
      </c>
      <c r="C9" s="534"/>
      <c r="D9" s="534"/>
      <c r="E9" s="534"/>
      <c r="F9" s="120"/>
      <c r="G9" s="120"/>
      <c r="H9" s="120"/>
      <c r="I9" s="120"/>
      <c r="J9" s="120"/>
      <c r="K9" s="120"/>
      <c r="L9" s="121"/>
      <c r="M9" s="551"/>
      <c r="N9" s="551"/>
      <c r="T9" s="551"/>
      <c r="U9" s="551"/>
    </row>
    <row r="10" spans="1:41" s="127" customFormat="1" ht="18" customHeight="1">
      <c r="A10" s="533" t="s">
        <v>17</v>
      </c>
      <c r="B10" s="534" t="s">
        <v>680</v>
      </c>
      <c r="C10" s="534"/>
      <c r="D10" s="534"/>
      <c r="E10" s="534"/>
      <c r="F10" s="120"/>
      <c r="G10" s="120"/>
      <c r="H10" s="120"/>
      <c r="I10" s="120"/>
      <c r="J10" s="120"/>
      <c r="K10" s="120"/>
      <c r="L10" s="121"/>
      <c r="M10" s="551"/>
      <c r="N10" s="551"/>
      <c r="T10" s="551"/>
      <c r="U10" s="551"/>
    </row>
    <row r="11" spans="1:41" s="127" customFormat="1" ht="18" customHeight="1">
      <c r="A11" s="533" t="s">
        <v>18</v>
      </c>
      <c r="B11" s="534" t="s">
        <v>681</v>
      </c>
      <c r="C11" s="534"/>
      <c r="D11" s="534"/>
      <c r="E11" s="534"/>
      <c r="F11" s="120"/>
      <c r="G11" s="120"/>
      <c r="H11" s="120"/>
      <c r="I11" s="120"/>
      <c r="J11" s="120"/>
      <c r="K11" s="120"/>
      <c r="L11" s="121"/>
      <c r="M11" s="551"/>
      <c r="N11" s="551"/>
      <c r="T11" s="551"/>
      <c r="U11" s="551"/>
    </row>
    <row r="12" spans="1:41" s="127" customFormat="1" ht="18" customHeight="1">
      <c r="A12" s="533" t="s">
        <v>34</v>
      </c>
      <c r="B12" s="534" t="s">
        <v>682</v>
      </c>
      <c r="C12" s="534"/>
      <c r="D12" s="534"/>
      <c r="E12" s="534"/>
      <c r="F12" s="120"/>
      <c r="G12" s="120"/>
      <c r="H12" s="120"/>
      <c r="I12" s="120"/>
      <c r="J12" s="120"/>
      <c r="K12" s="120"/>
      <c r="L12" s="121"/>
      <c r="M12" s="551"/>
      <c r="N12" s="551"/>
      <c r="T12" s="551"/>
      <c r="U12" s="551"/>
    </row>
    <row r="13" spans="1:41" s="127" customFormat="1" ht="18" customHeight="1">
      <c r="A13" s="533" t="s">
        <v>474</v>
      </c>
      <c r="B13" s="534" t="s">
        <v>683</v>
      </c>
      <c r="C13" s="534"/>
      <c r="D13" s="534"/>
      <c r="E13" s="534"/>
      <c r="F13" s="120"/>
      <c r="G13" s="120"/>
      <c r="H13" s="120"/>
      <c r="I13" s="120"/>
      <c r="J13" s="120"/>
      <c r="K13" s="120"/>
      <c r="L13" s="121"/>
      <c r="M13" s="551"/>
      <c r="N13" s="551"/>
      <c r="T13" s="551"/>
      <c r="U13" s="551"/>
    </row>
    <row r="14" spans="1:41" s="198" customFormat="1" ht="18" customHeight="1">
      <c r="A14" s="2" t="s">
        <v>35</v>
      </c>
      <c r="B14" s="94" t="s">
        <v>684</v>
      </c>
      <c r="C14" s="94"/>
      <c r="D14" s="94"/>
      <c r="E14" s="94"/>
      <c r="F14" s="112"/>
      <c r="G14" s="112"/>
      <c r="H14" s="112"/>
      <c r="I14" s="112"/>
      <c r="J14" s="112"/>
      <c r="K14" s="112"/>
      <c r="L14" s="99"/>
      <c r="M14" s="243"/>
      <c r="N14" s="243"/>
      <c r="T14" s="243"/>
      <c r="U14" s="243"/>
    </row>
    <row r="15" spans="1:41" s="198" customFormat="1" ht="18" customHeight="1" thickBot="1">
      <c r="A15" s="2">
        <v>400</v>
      </c>
      <c r="B15" s="94" t="s">
        <v>685</v>
      </c>
      <c r="C15" s="94"/>
      <c r="D15" s="94"/>
      <c r="E15" s="94"/>
      <c r="F15" s="123"/>
      <c r="G15" s="123"/>
      <c r="H15" s="123"/>
      <c r="I15" s="123"/>
      <c r="J15" s="123"/>
      <c r="K15" s="123"/>
      <c r="L15" s="123"/>
      <c r="M15" s="123"/>
      <c r="N15" s="123"/>
      <c r="O15" s="123"/>
      <c r="P15" s="123"/>
      <c r="Q15" s="123"/>
      <c r="R15" s="123"/>
      <c r="S15" s="123"/>
      <c r="T15" s="123"/>
      <c r="U15" s="123"/>
      <c r="V15" s="123"/>
      <c r="W15" s="123"/>
      <c r="X15" s="123"/>
    </row>
    <row r="16" spans="1:41" s="198" customFormat="1" ht="111.75" thickBot="1">
      <c r="A16" s="2">
        <v>500</v>
      </c>
      <c r="B16" s="94" t="s">
        <v>686</v>
      </c>
      <c r="C16" s="94"/>
      <c r="D16" s="94"/>
      <c r="E16" s="94"/>
      <c r="F16" s="273"/>
      <c r="G16" s="638" t="s">
        <v>590</v>
      </c>
      <c r="H16" s="636" t="s">
        <v>588</v>
      </c>
      <c r="I16" s="636" t="s">
        <v>592</v>
      </c>
      <c r="J16" s="636" t="s">
        <v>3</v>
      </c>
      <c r="K16" s="636" t="s">
        <v>4</v>
      </c>
      <c r="L16" s="636" t="s">
        <v>5</v>
      </c>
      <c r="M16" s="636" t="s">
        <v>6</v>
      </c>
      <c r="N16" s="636" t="s">
        <v>7</v>
      </c>
      <c r="O16" s="636" t="s">
        <v>9</v>
      </c>
      <c r="P16" s="637" t="s">
        <v>366</v>
      </c>
    </row>
    <row r="17" spans="1:24" s="198" customFormat="1" ht="18" customHeight="1">
      <c r="A17" s="2">
        <v>305</v>
      </c>
      <c r="B17" s="94" t="s">
        <v>687</v>
      </c>
      <c r="C17" s="94"/>
      <c r="D17" s="94"/>
      <c r="E17" s="94"/>
      <c r="F17" s="269"/>
      <c r="G17" s="98"/>
      <c r="H17" s="98"/>
      <c r="I17" s="98"/>
      <c r="J17" s="98"/>
      <c r="K17" s="98"/>
      <c r="L17" s="98"/>
      <c r="M17" s="98"/>
      <c r="N17" s="98"/>
      <c r="O17" s="215" t="s">
        <v>125</v>
      </c>
      <c r="P17" s="216" t="s">
        <v>125</v>
      </c>
      <c r="Q17" s="28"/>
    </row>
    <row r="18" spans="1:24" s="28" customFormat="1" ht="27" customHeight="1">
      <c r="A18" s="91">
        <v>23</v>
      </c>
      <c r="B18" s="92" t="s">
        <v>55</v>
      </c>
      <c r="C18" s="92"/>
      <c r="D18" s="92"/>
      <c r="E18" s="92"/>
      <c r="F18" s="1"/>
      <c r="G18" s="93">
        <v>80.259660000000011</v>
      </c>
      <c r="H18" s="929" t="s">
        <v>347</v>
      </c>
      <c r="I18" s="929" t="s">
        <v>347</v>
      </c>
      <c r="J18" s="204"/>
      <c r="K18" s="204"/>
      <c r="L18" s="204"/>
      <c r="M18" s="204"/>
      <c r="N18" s="204"/>
      <c r="O18" s="917" t="s">
        <v>125</v>
      </c>
      <c r="P18" s="1182" t="s">
        <v>347</v>
      </c>
    </row>
    <row r="19" spans="1:24" ht="18" customHeight="1">
      <c r="A19" s="200">
        <v>23</v>
      </c>
      <c r="B19" s="201" t="s">
        <v>56</v>
      </c>
      <c r="C19" s="201"/>
      <c r="D19" s="201"/>
      <c r="E19" s="201"/>
      <c r="F19" s="31"/>
      <c r="G19" s="202">
        <v>85.198716000000005</v>
      </c>
      <c r="H19" s="930"/>
      <c r="I19" s="930"/>
      <c r="J19" s="204"/>
      <c r="K19" s="204"/>
      <c r="L19" s="204"/>
      <c r="M19" s="204"/>
      <c r="N19" s="204"/>
      <c r="O19" s="918"/>
      <c r="P19" s="1153"/>
    </row>
    <row r="20" spans="1:24" ht="18" customHeight="1">
      <c r="A20" s="200">
        <v>23</v>
      </c>
      <c r="B20" s="201" t="s">
        <v>410</v>
      </c>
      <c r="C20" s="201"/>
      <c r="D20" s="201"/>
      <c r="E20" s="201"/>
      <c r="F20" s="31"/>
      <c r="G20" s="202">
        <v>86.433480000000017</v>
      </c>
      <c r="H20" s="930"/>
      <c r="I20" s="930"/>
      <c r="J20" s="204"/>
      <c r="K20" s="204"/>
      <c r="L20" s="204"/>
      <c r="M20" s="204"/>
      <c r="N20" s="204"/>
      <c r="O20" s="932">
        <v>6.1715999999999998</v>
      </c>
      <c r="P20" s="1153"/>
    </row>
    <row r="21" spans="1:24" s="26" customFormat="1" ht="18" customHeight="1" thickBot="1">
      <c r="A21" s="114">
        <v>23</v>
      </c>
      <c r="B21" s="27" t="s">
        <v>408</v>
      </c>
      <c r="C21" s="27"/>
      <c r="D21" s="27"/>
      <c r="E21" s="27"/>
      <c r="F21" s="56"/>
      <c r="G21" s="111">
        <v>92.607300000000009</v>
      </c>
      <c r="H21" s="931"/>
      <c r="I21" s="931"/>
      <c r="J21" s="149"/>
      <c r="K21" s="149"/>
      <c r="L21" s="149"/>
      <c r="M21" s="149"/>
      <c r="N21" s="149"/>
      <c r="O21" s="671"/>
      <c r="P21" s="1154"/>
    </row>
    <row r="22" spans="1:24" s="198" customFormat="1" ht="18" customHeight="1">
      <c r="A22" s="2"/>
      <c r="B22" s="94"/>
      <c r="C22" s="94"/>
      <c r="D22" s="94"/>
      <c r="E22" s="94"/>
      <c r="F22" s="94"/>
      <c r="G22" s="94"/>
      <c r="H22" s="94"/>
      <c r="I22" s="94"/>
      <c r="J22" s="94"/>
    </row>
    <row r="23" spans="1:24" s="127" customFormat="1" ht="18" customHeight="1">
      <c r="A23" s="533"/>
      <c r="B23" s="534"/>
      <c r="C23" s="534"/>
      <c r="D23" s="534"/>
      <c r="E23" s="534"/>
      <c r="F23" s="534"/>
      <c r="G23" s="534"/>
      <c r="H23" s="534"/>
      <c r="I23" s="534"/>
      <c r="J23" s="534"/>
    </row>
    <row r="24" spans="1:24" s="127" customFormat="1" ht="18" customHeight="1">
      <c r="A24" s="533"/>
      <c r="B24" s="534"/>
      <c r="C24" s="534"/>
      <c r="D24" s="534"/>
      <c r="E24" s="534"/>
      <c r="F24" s="534"/>
      <c r="G24" s="534"/>
      <c r="H24" s="534"/>
      <c r="I24" s="534"/>
      <c r="J24" s="534"/>
    </row>
    <row r="25" spans="1:24" s="127" customFormat="1" ht="18" customHeight="1">
      <c r="A25" s="533"/>
      <c r="B25" s="534"/>
      <c r="C25" s="534"/>
      <c r="D25" s="534"/>
      <c r="E25" s="534"/>
      <c r="F25" s="534"/>
      <c r="G25" s="534"/>
      <c r="H25" s="534"/>
      <c r="I25" s="534"/>
      <c r="J25" s="534"/>
    </row>
    <row r="26" spans="1:24" s="127" customFormat="1" ht="18" customHeight="1">
      <c r="A26" s="533"/>
      <c r="B26" s="534"/>
      <c r="C26" s="534"/>
      <c r="D26" s="534"/>
      <c r="E26" s="534"/>
      <c r="F26" s="534"/>
      <c r="G26" s="534"/>
      <c r="H26" s="534"/>
      <c r="I26" s="534"/>
      <c r="J26" s="534"/>
    </row>
    <row r="27" spans="1:24" s="127" customFormat="1" ht="18" customHeight="1">
      <c r="A27" s="533"/>
      <c r="B27" s="534"/>
      <c r="C27" s="534"/>
      <c r="D27" s="534"/>
      <c r="E27" s="534"/>
      <c r="F27" s="534"/>
      <c r="G27" s="534"/>
      <c r="H27" s="534"/>
      <c r="I27" s="534"/>
      <c r="J27" s="534"/>
    </row>
    <row r="28" spans="1:24" s="127" customFormat="1" ht="18" customHeight="1">
      <c r="A28" s="2" t="s">
        <v>15</v>
      </c>
      <c r="B28" s="94" t="s">
        <v>30</v>
      </c>
      <c r="C28" s="534"/>
      <c r="D28" s="534"/>
      <c r="E28" s="534"/>
      <c r="F28" s="534"/>
      <c r="G28" s="534"/>
      <c r="H28" s="534"/>
      <c r="I28" s="534"/>
      <c r="J28" s="534"/>
    </row>
    <row r="29" spans="1:24" s="127" customFormat="1" ht="18" customHeight="1">
      <c r="A29" s="123"/>
      <c r="B29" s="123"/>
      <c r="C29" s="123"/>
      <c r="D29" s="123"/>
      <c r="E29" s="123"/>
      <c r="F29" s="123"/>
      <c r="G29" s="123"/>
      <c r="H29" s="123"/>
      <c r="I29" s="123"/>
      <c r="J29" s="123"/>
      <c r="K29" s="123"/>
      <c r="L29" s="123"/>
      <c r="M29" s="123"/>
      <c r="N29" s="123"/>
      <c r="O29" s="123"/>
      <c r="P29" s="123"/>
      <c r="Q29" s="123"/>
      <c r="R29" s="123"/>
      <c r="S29" s="123"/>
      <c r="T29" s="123"/>
      <c r="U29" s="123"/>
      <c r="V29" s="123"/>
      <c r="W29" s="123"/>
      <c r="X29" s="123">
        <v>10</v>
      </c>
    </row>
    <row r="30" spans="1:24" s="26" customFormat="1">
      <c r="C30" s="198"/>
      <c r="D30" s="198"/>
      <c r="E30" s="198"/>
      <c r="F30" s="198"/>
      <c r="G30" s="198"/>
      <c r="H30" s="198"/>
      <c r="I30" s="198"/>
      <c r="J30" s="198"/>
    </row>
    <row r="31" spans="1:24" s="26" customFormat="1">
      <c r="C31" s="198"/>
      <c r="D31" s="198"/>
      <c r="E31" s="198"/>
      <c r="F31" s="198"/>
      <c r="G31" s="198"/>
      <c r="H31" s="198"/>
      <c r="I31" s="198"/>
      <c r="J31" s="198"/>
    </row>
    <row r="32" spans="1:24" s="126" customFormat="1">
      <c r="C32" s="198"/>
      <c r="D32" s="198"/>
      <c r="E32" s="198"/>
      <c r="F32" s="198"/>
      <c r="G32" s="198"/>
      <c r="H32" s="198"/>
      <c r="I32" s="198"/>
      <c r="J32" s="198"/>
      <c r="U32" s="26"/>
    </row>
    <row r="33" spans="3:10" s="26" customFormat="1">
      <c r="C33" s="198"/>
      <c r="D33" s="198"/>
      <c r="E33" s="198"/>
      <c r="F33" s="198"/>
      <c r="G33" s="198"/>
      <c r="H33" s="198"/>
      <c r="I33" s="198"/>
      <c r="J33" s="198"/>
    </row>
  </sheetData>
  <mergeCells count="2">
    <mergeCell ref="P3:P6"/>
    <mergeCell ref="P18:P21"/>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7.xml><?xml version="1.0" encoding="utf-8"?>
<worksheet xmlns="http://schemas.openxmlformats.org/spreadsheetml/2006/main" xmlns:r="http://schemas.openxmlformats.org/officeDocument/2006/relationships">
  <sheetPr>
    <tabColor rgb="FFFF481D"/>
  </sheetPr>
  <dimension ref="A1:AO36"/>
  <sheetViews>
    <sheetView view="pageBreakPreview" zoomScale="75" zoomScaleNormal="75" zoomScaleSheetLayoutView="75" workbookViewId="0">
      <pane xSplit="30645"/>
      <selection activeCell="G16" sqref="G16"/>
      <selection pane="topRight" activeCell="K29" sqref="K29"/>
    </sheetView>
  </sheetViews>
  <sheetFormatPr defaultColWidth="4.140625" defaultRowHeight="15"/>
  <cols>
    <col min="1" max="1" width="4.85546875" style="28" customWidth="1"/>
    <col min="2" max="2" width="9.85546875" style="28" customWidth="1"/>
    <col min="3" max="7" width="9.85546875" style="198" customWidth="1"/>
    <col min="8" max="21" width="9.85546875" style="28" customWidth="1"/>
    <col min="22" max="22" width="11.140625" style="28" customWidth="1"/>
    <col min="23" max="16384" width="4.140625" style="28"/>
  </cols>
  <sheetData>
    <row r="1" spans="1:41" s="126" customFormat="1" ht="114.95" customHeight="1" thickBot="1">
      <c r="A1" s="266" t="s">
        <v>60</v>
      </c>
      <c r="B1" s="272"/>
      <c r="C1" s="272"/>
      <c r="D1" s="272"/>
      <c r="E1" s="272"/>
      <c r="F1" s="272"/>
      <c r="G1" s="627"/>
      <c r="H1" s="629"/>
      <c r="I1" s="638" t="s">
        <v>590</v>
      </c>
      <c r="J1" s="636" t="s">
        <v>588</v>
      </c>
      <c r="K1" s="636" t="s">
        <v>593</v>
      </c>
      <c r="L1" s="636" t="s">
        <v>603</v>
      </c>
      <c r="M1" s="636" t="s">
        <v>594</v>
      </c>
      <c r="N1" s="636" t="s">
        <v>601</v>
      </c>
      <c r="O1" s="636" t="s">
        <v>3</v>
      </c>
      <c r="P1" s="636" t="s">
        <v>4</v>
      </c>
      <c r="Q1" s="636" t="s">
        <v>5</v>
      </c>
      <c r="R1" s="636" t="s">
        <v>6</v>
      </c>
      <c r="S1" s="636" t="s">
        <v>7</v>
      </c>
      <c r="T1" s="636" t="s">
        <v>9</v>
      </c>
      <c r="U1" s="637" t="s">
        <v>366</v>
      </c>
      <c r="V1" s="626"/>
      <c r="W1" s="626"/>
      <c r="X1" s="626"/>
      <c r="Y1" s="626"/>
      <c r="Z1" s="626"/>
      <c r="AA1" s="626"/>
      <c r="AB1" s="626"/>
      <c r="AC1" s="626"/>
      <c r="AD1" s="626"/>
      <c r="AE1" s="626"/>
      <c r="AF1" s="626"/>
      <c r="AG1" s="626"/>
      <c r="AH1" s="626"/>
      <c r="AI1" s="626"/>
      <c r="AJ1" s="626"/>
      <c r="AK1" s="626"/>
      <c r="AL1" s="626"/>
      <c r="AM1" s="626"/>
      <c r="AN1" s="626"/>
      <c r="AO1" s="626"/>
    </row>
    <row r="2" spans="1:41" s="29" customFormat="1" ht="18" customHeight="1">
      <c r="A2" s="268" t="s">
        <v>386</v>
      </c>
      <c r="B2" s="269"/>
      <c r="C2" s="269"/>
      <c r="D2" s="269"/>
      <c r="E2" s="269"/>
      <c r="F2" s="269"/>
      <c r="G2" s="269"/>
      <c r="H2" s="269"/>
      <c r="I2" s="30"/>
      <c r="J2" s="30"/>
      <c r="K2" s="30"/>
      <c r="L2" s="30"/>
      <c r="M2" s="30"/>
      <c r="N2" s="30"/>
      <c r="O2" s="30"/>
      <c r="P2" s="30"/>
      <c r="Q2" s="30"/>
      <c r="R2" s="30"/>
      <c r="S2" s="30"/>
      <c r="T2" s="215" t="s">
        <v>125</v>
      </c>
      <c r="U2" s="216" t="s">
        <v>125</v>
      </c>
    </row>
    <row r="3" spans="1:41" s="29" customFormat="1" ht="24.75" customHeight="1">
      <c r="A3" s="108">
        <v>34</v>
      </c>
      <c r="B3" s="109" t="s">
        <v>15</v>
      </c>
      <c r="C3" s="201"/>
      <c r="D3" s="201"/>
      <c r="E3" s="201"/>
      <c r="F3" s="201"/>
      <c r="G3" s="201"/>
      <c r="H3" s="31"/>
      <c r="I3" s="202">
        <v>51.608340000000013</v>
      </c>
      <c r="J3" s="999" t="s">
        <v>347</v>
      </c>
      <c r="K3" s="999" t="s">
        <v>347</v>
      </c>
      <c r="L3" s="999" t="s">
        <v>347</v>
      </c>
      <c r="M3" s="999" t="s">
        <v>347</v>
      </c>
      <c r="N3" s="999" t="s">
        <v>347</v>
      </c>
      <c r="O3" s="202">
        <v>57.902040000000014</v>
      </c>
      <c r="P3" s="202">
        <v>60.419520000000006</v>
      </c>
      <c r="Q3" s="204"/>
      <c r="R3" s="202">
        <v>67.97196000000001</v>
      </c>
      <c r="S3" s="202">
        <v>80.559360000000012</v>
      </c>
      <c r="T3" s="933" t="s">
        <v>125</v>
      </c>
      <c r="U3" s="1183" t="s">
        <v>347</v>
      </c>
      <c r="X3" s="714">
        <f>1.05*1.08</f>
        <v>1.1340000000000001</v>
      </c>
    </row>
    <row r="4" spans="1:41" s="126" customFormat="1" ht="18" customHeight="1">
      <c r="A4" s="108">
        <v>34</v>
      </c>
      <c r="B4" s="109" t="s">
        <v>16</v>
      </c>
      <c r="C4" s="201"/>
      <c r="D4" s="201"/>
      <c r="E4" s="201"/>
      <c r="F4" s="201"/>
      <c r="G4" s="201"/>
      <c r="H4" s="31"/>
      <c r="I4" s="202">
        <v>52.867080000000016</v>
      </c>
      <c r="J4" s="903"/>
      <c r="K4" s="903"/>
      <c r="L4" s="903"/>
      <c r="M4" s="903"/>
      <c r="N4" s="903"/>
      <c r="O4" s="202">
        <v>61.678260000000009</v>
      </c>
      <c r="P4" s="202">
        <v>61.678260000000009</v>
      </c>
      <c r="Q4" s="204"/>
      <c r="R4" s="202">
        <v>69.230700000000013</v>
      </c>
      <c r="S4" s="202">
        <v>81.818100000000015</v>
      </c>
      <c r="T4" s="898"/>
      <c r="U4" s="1115"/>
    </row>
    <row r="5" spans="1:41" s="126" customFormat="1" ht="18" customHeight="1">
      <c r="A5" s="108">
        <v>34</v>
      </c>
      <c r="B5" s="109" t="s">
        <v>17</v>
      </c>
      <c r="C5" s="201"/>
      <c r="D5" s="201"/>
      <c r="E5" s="201"/>
      <c r="F5" s="201"/>
      <c r="G5" s="201"/>
      <c r="H5" s="31"/>
      <c r="I5" s="202">
        <v>57.902040000000014</v>
      </c>
      <c r="J5" s="903"/>
      <c r="K5" s="903"/>
      <c r="L5" s="903"/>
      <c r="M5" s="903"/>
      <c r="N5" s="903"/>
      <c r="O5" s="202">
        <v>65.454480000000004</v>
      </c>
      <c r="P5" s="202">
        <v>67.97196000000001</v>
      </c>
      <c r="Q5" s="204"/>
      <c r="R5" s="202">
        <v>74.265660000000011</v>
      </c>
      <c r="S5" s="202">
        <v>86.853060000000013</v>
      </c>
      <c r="T5" s="666">
        <v>6.1715999999999998</v>
      </c>
      <c r="U5" s="1115"/>
    </row>
    <row r="6" spans="1:41" s="29" customFormat="1" ht="18" customHeight="1" thickBot="1">
      <c r="A6" s="55">
        <v>34</v>
      </c>
      <c r="B6" s="56" t="s">
        <v>19</v>
      </c>
      <c r="C6" s="56"/>
      <c r="D6" s="56"/>
      <c r="E6" s="56"/>
      <c r="F6" s="56"/>
      <c r="G6" s="56"/>
      <c r="H6" s="62"/>
      <c r="I6" s="111">
        <v>60.419520000000006</v>
      </c>
      <c r="J6" s="908"/>
      <c r="K6" s="908"/>
      <c r="L6" s="908"/>
      <c r="M6" s="908"/>
      <c r="N6" s="908"/>
      <c r="O6" s="111">
        <v>69.230700000000013</v>
      </c>
      <c r="P6" s="111">
        <v>70.489440000000016</v>
      </c>
      <c r="Q6" s="149"/>
      <c r="R6" s="111">
        <v>76.783140000000017</v>
      </c>
      <c r="S6" s="111">
        <v>89.37054000000002</v>
      </c>
      <c r="T6" s="169"/>
      <c r="U6" s="1117"/>
    </row>
    <row r="7" spans="1:41" s="29" customFormat="1" ht="18" customHeight="1">
      <c r="C7" s="198"/>
      <c r="D7" s="198"/>
      <c r="E7" s="198"/>
      <c r="F7" s="198"/>
      <c r="G7" s="198"/>
    </row>
    <row r="8" spans="1:41" s="198" customFormat="1" ht="18" customHeight="1">
      <c r="A8" s="2" t="s">
        <v>15</v>
      </c>
      <c r="B8" s="94" t="s">
        <v>677</v>
      </c>
    </row>
    <row r="9" spans="1:41" s="198" customFormat="1" ht="18" customHeight="1">
      <c r="A9" s="533" t="s">
        <v>36</v>
      </c>
      <c r="B9" s="534" t="s">
        <v>678</v>
      </c>
      <c r="C9" s="534"/>
      <c r="D9" s="534"/>
      <c r="E9" s="534"/>
    </row>
    <row r="10" spans="1:41" s="198" customFormat="1" ht="18" customHeight="1">
      <c r="A10" s="533" t="s">
        <v>31</v>
      </c>
      <c r="B10" s="534" t="s">
        <v>679</v>
      </c>
      <c r="C10" s="534"/>
      <c r="D10" s="534"/>
      <c r="E10" s="534"/>
    </row>
    <row r="11" spans="1:41" s="198" customFormat="1" ht="18" customHeight="1">
      <c r="A11" s="533" t="s">
        <v>17</v>
      </c>
      <c r="B11" s="534" t="s">
        <v>680</v>
      </c>
      <c r="C11" s="534"/>
      <c r="D11" s="534"/>
      <c r="E11" s="534"/>
    </row>
    <row r="12" spans="1:41" s="198" customFormat="1" ht="18" customHeight="1">
      <c r="A12" s="533" t="s">
        <v>18</v>
      </c>
      <c r="B12" s="534" t="s">
        <v>681</v>
      </c>
      <c r="C12" s="534"/>
      <c r="D12" s="534"/>
      <c r="E12" s="534"/>
    </row>
    <row r="13" spans="1:41" s="198" customFormat="1" ht="18" customHeight="1">
      <c r="A13" s="533" t="s">
        <v>34</v>
      </c>
      <c r="B13" s="534" t="s">
        <v>682</v>
      </c>
      <c r="C13" s="534"/>
      <c r="D13" s="534"/>
      <c r="E13" s="534"/>
    </row>
    <row r="14" spans="1:41" s="29" customFormat="1" ht="18" customHeight="1">
      <c r="A14" s="533" t="s">
        <v>474</v>
      </c>
      <c r="B14" s="534" t="s">
        <v>683</v>
      </c>
      <c r="C14" s="534"/>
      <c r="D14" s="534"/>
      <c r="E14" s="534"/>
      <c r="F14" s="198"/>
      <c r="G14" s="198"/>
    </row>
    <row r="15" spans="1:41" s="29" customFormat="1" ht="18" customHeight="1">
      <c r="A15" s="2" t="s">
        <v>35</v>
      </c>
      <c r="B15" s="94" t="s">
        <v>684</v>
      </c>
      <c r="C15" s="94"/>
      <c r="D15" s="94"/>
      <c r="E15" s="94"/>
      <c r="F15" s="198"/>
      <c r="G15" s="198"/>
    </row>
    <row r="16" spans="1:41" s="29" customFormat="1" ht="15.75">
      <c r="A16" s="2">
        <v>400</v>
      </c>
      <c r="B16" s="94" t="s">
        <v>685</v>
      </c>
      <c r="C16" s="94"/>
      <c r="D16" s="94"/>
      <c r="E16" s="94"/>
      <c r="F16" s="198"/>
      <c r="G16" s="198"/>
      <c r="N16" s="94"/>
    </row>
    <row r="17" spans="1:24" s="127" customFormat="1" ht="18" customHeight="1">
      <c r="A17" s="2">
        <v>500</v>
      </c>
      <c r="B17" s="94" t="s">
        <v>686</v>
      </c>
      <c r="C17" s="94"/>
      <c r="D17" s="94"/>
      <c r="E17" s="94"/>
      <c r="N17" s="534"/>
    </row>
    <row r="18" spans="1:24" s="127" customFormat="1" ht="18" customHeight="1">
      <c r="A18" s="2">
        <v>305</v>
      </c>
      <c r="B18" s="94" t="s">
        <v>687</v>
      </c>
      <c r="C18" s="94"/>
      <c r="D18" s="94"/>
      <c r="E18" s="94"/>
      <c r="N18" s="534"/>
    </row>
    <row r="19" spans="1:24" s="127" customFormat="1" ht="18" customHeight="1">
      <c r="N19" s="534"/>
    </row>
    <row r="20" spans="1:24" ht="18" customHeight="1">
      <c r="A20" s="123"/>
      <c r="B20" s="123"/>
      <c r="C20" s="123"/>
      <c r="D20" s="123"/>
      <c r="E20" s="123"/>
      <c r="F20" s="123"/>
      <c r="G20" s="123"/>
      <c r="H20" s="123"/>
      <c r="I20" s="123"/>
      <c r="J20" s="123"/>
      <c r="K20" s="123"/>
      <c r="L20" s="123"/>
      <c r="M20" s="123"/>
      <c r="N20" s="123"/>
      <c r="O20" s="123"/>
      <c r="P20" s="123"/>
      <c r="Q20" s="123"/>
      <c r="R20" s="123"/>
      <c r="S20" s="123"/>
      <c r="T20" s="123"/>
      <c r="U20" s="123"/>
      <c r="V20" s="123"/>
      <c r="W20" s="123"/>
      <c r="X20" s="123"/>
    </row>
    <row r="21" spans="1:24" s="127" customFormat="1" ht="18" customHeight="1" thickBot="1"/>
    <row r="22" spans="1:24" s="126" customFormat="1" ht="114.95" customHeight="1" thickBot="1">
      <c r="A22" s="266" t="s">
        <v>59</v>
      </c>
      <c r="B22" s="272"/>
      <c r="C22" s="272"/>
      <c r="D22" s="272"/>
      <c r="E22" s="272"/>
      <c r="F22" s="272"/>
      <c r="G22" s="272"/>
      <c r="H22" s="273"/>
      <c r="I22" s="639" t="s">
        <v>0</v>
      </c>
      <c r="J22" s="28"/>
    </row>
    <row r="23" spans="1:24" ht="18" customHeight="1">
      <c r="A23" s="268" t="s">
        <v>385</v>
      </c>
      <c r="B23" s="269"/>
      <c r="C23" s="269"/>
      <c r="D23" s="269"/>
      <c r="E23" s="269"/>
      <c r="F23" s="269"/>
      <c r="G23" s="269"/>
      <c r="H23" s="269"/>
      <c r="I23" s="317"/>
    </row>
    <row r="24" spans="1:24" s="127" customFormat="1" ht="18" customHeight="1" thickBot="1">
      <c r="A24" s="537" t="s">
        <v>15</v>
      </c>
      <c r="B24" s="538">
        <v>80</v>
      </c>
      <c r="C24" s="538"/>
      <c r="D24" s="538"/>
      <c r="E24" s="538"/>
      <c r="F24" s="538"/>
      <c r="G24" s="538"/>
      <c r="H24" s="538"/>
      <c r="I24" s="549">
        <f>(95*X3)*1.11</f>
        <v>119.58030000000004</v>
      </c>
    </row>
    <row r="25" spans="1:24" s="127" customFormat="1" ht="18" customHeight="1">
      <c r="A25" s="105"/>
      <c r="B25" s="120"/>
      <c r="C25" s="120"/>
      <c r="D25" s="120"/>
      <c r="E25" s="120"/>
      <c r="F25" s="120"/>
      <c r="G25" s="120"/>
      <c r="H25" s="120"/>
      <c r="I25" s="121"/>
    </row>
    <row r="26" spans="1:24" s="127" customFormat="1" ht="18" customHeight="1">
      <c r="A26" s="123"/>
      <c r="B26" s="123"/>
      <c r="C26" s="123"/>
      <c r="D26" s="123"/>
      <c r="E26" s="123"/>
      <c r="F26" s="123"/>
      <c r="G26" s="123"/>
      <c r="H26" s="123"/>
      <c r="I26" s="123"/>
      <c r="J26" s="123"/>
      <c r="K26" s="123"/>
      <c r="L26" s="123"/>
      <c r="M26" s="123"/>
      <c r="N26" s="123"/>
      <c r="O26" s="123"/>
      <c r="P26" s="123"/>
      <c r="Q26" s="123"/>
      <c r="R26" s="123"/>
      <c r="S26" s="123"/>
      <c r="T26" s="123"/>
      <c r="U26" s="123"/>
      <c r="V26" s="123"/>
      <c r="W26" s="123"/>
      <c r="X26" s="123">
        <v>12</v>
      </c>
    </row>
    <row r="27" spans="1:24" s="127" customFormat="1" ht="18" customHeight="1">
      <c r="A27" s="105"/>
      <c r="B27" s="120"/>
      <c r="C27" s="120"/>
      <c r="D27" s="120"/>
      <c r="E27" s="120"/>
      <c r="F27" s="120"/>
      <c r="G27" s="120"/>
      <c r="H27" s="120"/>
      <c r="I27" s="121"/>
    </row>
    <row r="28" spans="1:24" s="127" customFormat="1" ht="18" customHeight="1">
      <c r="A28" s="105"/>
      <c r="B28" s="120"/>
      <c r="C28" s="120"/>
      <c r="D28" s="120"/>
      <c r="E28" s="120"/>
      <c r="F28" s="120"/>
      <c r="G28" s="120"/>
      <c r="H28" s="120"/>
      <c r="I28" s="121"/>
    </row>
    <row r="29" spans="1:24" s="127" customFormat="1" ht="18" customHeight="1">
      <c r="A29" s="105"/>
      <c r="B29" s="120"/>
      <c r="C29" s="120"/>
      <c r="D29" s="120"/>
      <c r="E29" s="120"/>
      <c r="F29" s="120"/>
      <c r="G29" s="120"/>
      <c r="H29" s="120"/>
      <c r="I29" s="121"/>
    </row>
    <row r="30" spans="1:24" ht="18" customHeight="1">
      <c r="D30" s="94"/>
      <c r="E30" s="94"/>
      <c r="F30" s="94"/>
      <c r="G30" s="94"/>
    </row>
    <row r="32" spans="1:24" ht="18" customHeight="1">
      <c r="I32" s="127"/>
    </row>
    <row r="33" spans="3:7" ht="18" customHeight="1"/>
    <row r="34" spans="3:7" ht="18" customHeight="1"/>
    <row r="35" spans="3:7" ht="18" customHeight="1">
      <c r="C35" s="28"/>
      <c r="D35" s="28"/>
      <c r="E35" s="28"/>
      <c r="F35" s="28"/>
      <c r="G35" s="28"/>
    </row>
    <row r="36" spans="3:7" ht="18" customHeight="1">
      <c r="C36" s="28"/>
      <c r="D36" s="28"/>
      <c r="E36" s="28"/>
      <c r="F36" s="28"/>
      <c r="G36" s="28"/>
    </row>
  </sheetData>
  <mergeCells count="1">
    <mergeCell ref="U3:U6"/>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8.xml><?xml version="1.0" encoding="utf-8"?>
<worksheet xmlns="http://schemas.openxmlformats.org/spreadsheetml/2006/main" xmlns:r="http://schemas.openxmlformats.org/officeDocument/2006/relationships">
  <sheetPr>
    <tabColor rgb="FFFF3505"/>
  </sheetPr>
  <dimension ref="A1:AN39"/>
  <sheetViews>
    <sheetView view="pageBreakPreview" zoomScale="75" zoomScaleNormal="75" zoomScaleSheetLayoutView="75" workbookViewId="0">
      <pane xSplit="29340"/>
      <selection activeCell="A20" sqref="A20:E30"/>
      <selection pane="topRight" activeCell="K29" sqref="K29"/>
    </sheetView>
  </sheetViews>
  <sheetFormatPr defaultColWidth="4.140625" defaultRowHeight="15"/>
  <cols>
    <col min="1" max="1" width="4.85546875" style="198" customWidth="1"/>
    <col min="2" max="3" width="9.85546875" style="198" customWidth="1"/>
    <col min="4" max="4" width="6.85546875" style="198" customWidth="1"/>
    <col min="5" max="5" width="8.85546875" style="198" customWidth="1"/>
    <col min="6" max="21" width="9.85546875" style="198" customWidth="1"/>
    <col min="22" max="22" width="14.140625" style="198" customWidth="1"/>
    <col min="23" max="16384" width="4.140625" style="198"/>
  </cols>
  <sheetData>
    <row r="1" spans="1:40" ht="120" customHeight="1" thickBot="1">
      <c r="A1" s="1184" t="s">
        <v>411</v>
      </c>
      <c r="B1" s="1184"/>
      <c r="C1" s="1184"/>
      <c r="D1" s="1184"/>
      <c r="E1" s="1185"/>
      <c r="F1" s="636" t="s">
        <v>590</v>
      </c>
      <c r="G1" s="636" t="s">
        <v>350</v>
      </c>
      <c r="H1" s="636" t="s">
        <v>3</v>
      </c>
      <c r="I1" s="636" t="s">
        <v>4</v>
      </c>
      <c r="J1" s="636" t="s">
        <v>5</v>
      </c>
      <c r="K1" s="636" t="s">
        <v>6</v>
      </c>
      <c r="L1" s="636" t="s">
        <v>7</v>
      </c>
      <c r="M1" s="636" t="s">
        <v>9</v>
      </c>
      <c r="N1" s="636" t="s">
        <v>449</v>
      </c>
      <c r="O1" s="636" t="s">
        <v>450</v>
      </c>
      <c r="P1" s="636" t="s">
        <v>556</v>
      </c>
      <c r="Q1" s="636" t="s">
        <v>451</v>
      </c>
      <c r="R1" s="636" t="s">
        <v>359</v>
      </c>
      <c r="S1" s="642" t="s">
        <v>360</v>
      </c>
      <c r="T1" s="667" t="s">
        <v>452</v>
      </c>
      <c r="U1" s="637" t="s">
        <v>555</v>
      </c>
      <c r="V1" s="626"/>
      <c r="W1" s="626"/>
      <c r="X1" s="626"/>
      <c r="Y1" s="626"/>
      <c r="Z1" s="626"/>
      <c r="AA1" s="626"/>
      <c r="AB1" s="626"/>
      <c r="AC1" s="626"/>
      <c r="AD1" s="626"/>
      <c r="AE1" s="626"/>
      <c r="AF1" s="626"/>
      <c r="AG1" s="626"/>
      <c r="AH1" s="626"/>
      <c r="AI1" s="626"/>
      <c r="AJ1" s="626"/>
      <c r="AK1" s="626"/>
      <c r="AL1" s="626"/>
      <c r="AM1" s="626"/>
      <c r="AN1" s="626"/>
    </row>
    <row r="2" spans="1:40" ht="18" customHeight="1">
      <c r="A2" s="1186" t="s">
        <v>430</v>
      </c>
      <c r="B2" s="1187"/>
      <c r="C2" s="1187"/>
      <c r="D2" s="1187"/>
      <c r="E2" s="1188"/>
      <c r="F2" s="220"/>
      <c r="G2" s="88"/>
      <c r="H2" s="88"/>
      <c r="I2" s="88"/>
      <c r="J2" s="88"/>
      <c r="K2" s="88"/>
      <c r="L2" s="88"/>
      <c r="M2" s="162" t="s">
        <v>14</v>
      </c>
      <c r="N2" s="162" t="s">
        <v>125</v>
      </c>
      <c r="O2" s="162" t="s">
        <v>125</v>
      </c>
      <c r="P2" s="162" t="s">
        <v>125</v>
      </c>
      <c r="Q2" s="162" t="s">
        <v>125</v>
      </c>
      <c r="R2" s="162" t="s">
        <v>125</v>
      </c>
      <c r="S2" s="162" t="s">
        <v>125</v>
      </c>
      <c r="T2" s="668" t="s">
        <v>125</v>
      </c>
      <c r="U2" s="161" t="s">
        <v>125</v>
      </c>
    </row>
    <row r="3" spans="1:40" ht="30" customHeight="1">
      <c r="A3" s="312" t="s">
        <v>15</v>
      </c>
      <c r="B3" s="21"/>
      <c r="C3" s="21"/>
      <c r="D3" s="21"/>
      <c r="E3" s="24"/>
      <c r="F3" s="93">
        <v>38.154207599999999</v>
      </c>
      <c r="G3" s="902" t="s">
        <v>347</v>
      </c>
      <c r="H3" s="93">
        <v>43.587169199999998</v>
      </c>
      <c r="I3" s="93">
        <v>44.945409600000005</v>
      </c>
      <c r="J3" s="154"/>
      <c r="K3" s="93">
        <v>50.378371200000004</v>
      </c>
      <c r="L3" s="93">
        <v>60.00953040000001</v>
      </c>
      <c r="M3" s="917" t="s">
        <v>125</v>
      </c>
      <c r="N3" s="917" t="s">
        <v>125</v>
      </c>
      <c r="O3" s="917" t="s">
        <v>125</v>
      </c>
      <c r="P3" s="917" t="s">
        <v>125</v>
      </c>
      <c r="Q3" s="917" t="s">
        <v>125</v>
      </c>
      <c r="R3" s="917" t="s">
        <v>125</v>
      </c>
      <c r="S3" s="917" t="s">
        <v>125</v>
      </c>
      <c r="T3" s="925">
        <v>3.6075000000000004</v>
      </c>
      <c r="U3" s="921">
        <v>2.8749000000000002</v>
      </c>
      <c r="W3" s="714">
        <f>1.03*1.08</f>
        <v>1.1124000000000001</v>
      </c>
    </row>
    <row r="4" spans="1:40" ht="18" customHeight="1">
      <c r="A4" s="313" t="s">
        <v>16</v>
      </c>
      <c r="B4" s="23"/>
      <c r="C4" s="23"/>
      <c r="D4" s="23"/>
      <c r="E4" s="25"/>
      <c r="F4" s="202">
        <v>39.512448000000006</v>
      </c>
      <c r="G4" s="903"/>
      <c r="H4" s="202">
        <v>46.303650000000005</v>
      </c>
      <c r="I4" s="202">
        <v>47.661890400000011</v>
      </c>
      <c r="J4" s="202">
        <v>119.03124960000002</v>
      </c>
      <c r="K4" s="202">
        <v>51.73043778000001</v>
      </c>
      <c r="L4" s="202">
        <v>61.36777080000001</v>
      </c>
      <c r="M4" s="918"/>
      <c r="N4" s="918"/>
      <c r="O4" s="918"/>
      <c r="P4" s="918"/>
      <c r="Q4" s="918"/>
      <c r="R4" s="918"/>
      <c r="S4" s="918"/>
      <c r="T4" s="926"/>
      <c r="U4" s="922"/>
    </row>
    <row r="5" spans="1:40" ht="18" customHeight="1">
      <c r="A5" s="313" t="s">
        <v>17</v>
      </c>
      <c r="B5" s="23"/>
      <c r="C5" s="23"/>
      <c r="D5" s="23"/>
      <c r="E5" s="25"/>
      <c r="F5" s="202">
        <v>43.587169199999998</v>
      </c>
      <c r="G5" s="903"/>
      <c r="H5" s="202">
        <v>49.020130800000004</v>
      </c>
      <c r="I5" s="202">
        <v>50.378371200000004</v>
      </c>
      <c r="J5" s="204"/>
      <c r="K5" s="202">
        <v>55.81441971000001</v>
      </c>
      <c r="L5" s="202">
        <v>65.442492000000001</v>
      </c>
      <c r="M5" s="918"/>
      <c r="N5" s="918"/>
      <c r="O5" s="918"/>
      <c r="P5" s="918"/>
      <c r="Q5" s="918"/>
      <c r="R5" s="918"/>
      <c r="S5" s="918"/>
      <c r="T5" s="926"/>
      <c r="U5" s="922"/>
    </row>
    <row r="6" spans="1:40" ht="18" customHeight="1">
      <c r="A6" s="313" t="s">
        <v>18</v>
      </c>
      <c r="B6" s="23"/>
      <c r="C6" s="23"/>
      <c r="D6" s="23"/>
      <c r="E6" s="25"/>
      <c r="F6" s="202">
        <v>49.020130800000004</v>
      </c>
      <c r="G6" s="903"/>
      <c r="H6" s="204"/>
      <c r="I6" s="204"/>
      <c r="J6" s="204"/>
      <c r="K6" s="204"/>
      <c r="L6" s="204"/>
      <c r="M6" s="932">
        <v>6.1715999999999998</v>
      </c>
      <c r="N6" s="932">
        <v>13.186800000000002</v>
      </c>
      <c r="O6" s="932">
        <v>13.186800000000002</v>
      </c>
      <c r="P6" s="932">
        <v>20.3796</v>
      </c>
      <c r="Q6" s="932">
        <v>14.385600000000002</v>
      </c>
      <c r="R6" s="932">
        <v>15.5844</v>
      </c>
      <c r="S6" s="932">
        <v>23.976000000000003</v>
      </c>
      <c r="T6" s="926"/>
      <c r="U6" s="922"/>
    </row>
    <row r="7" spans="1:40" ht="18" customHeight="1">
      <c r="A7" s="313" t="s">
        <v>19</v>
      </c>
      <c r="B7" s="23"/>
      <c r="C7" s="23"/>
      <c r="D7" s="23"/>
      <c r="E7" s="25"/>
      <c r="F7" s="202">
        <v>44.945409600000005</v>
      </c>
      <c r="G7" s="903"/>
      <c r="H7" s="202">
        <v>51.73043778000001</v>
      </c>
      <c r="I7" s="202">
        <v>53.09176509000001</v>
      </c>
      <c r="J7" s="204"/>
      <c r="K7" s="202">
        <v>57.29304960000001</v>
      </c>
      <c r="L7" s="202">
        <v>66.800732400000015</v>
      </c>
      <c r="M7" s="669"/>
      <c r="N7" s="669"/>
      <c r="O7" s="669"/>
      <c r="P7" s="669"/>
      <c r="Q7" s="669"/>
      <c r="R7" s="669"/>
      <c r="S7" s="669"/>
      <c r="T7" s="926"/>
      <c r="U7" s="922"/>
    </row>
    <row r="8" spans="1:40" ht="18" customHeight="1">
      <c r="A8" s="313" t="s">
        <v>20</v>
      </c>
      <c r="B8" s="23"/>
      <c r="C8" s="23"/>
      <c r="D8" s="23"/>
      <c r="E8" s="25"/>
      <c r="F8" s="202">
        <v>51.73043778000001</v>
      </c>
      <c r="G8" s="903"/>
      <c r="H8" s="204"/>
      <c r="I8" s="204"/>
      <c r="J8" s="204"/>
      <c r="K8" s="204"/>
      <c r="L8" s="204"/>
      <c r="M8" s="669"/>
      <c r="N8" s="669"/>
      <c r="O8" s="669"/>
      <c r="P8" s="669"/>
      <c r="Q8" s="669"/>
      <c r="R8" s="669"/>
      <c r="S8" s="669"/>
      <c r="T8" s="926"/>
      <c r="U8" s="922"/>
    </row>
    <row r="9" spans="1:40" ht="18" customHeight="1">
      <c r="A9" s="314" t="s">
        <v>27</v>
      </c>
      <c r="B9" s="173"/>
      <c r="C9" s="173"/>
      <c r="D9" s="173"/>
      <c r="E9" s="174"/>
      <c r="F9" s="97">
        <v>117.67300920000001</v>
      </c>
      <c r="G9" s="904"/>
      <c r="H9" s="97">
        <v>123.10597080000002</v>
      </c>
      <c r="I9" s="97">
        <v>124.46421120000001</v>
      </c>
      <c r="J9" s="97">
        <v>117.67300920000001</v>
      </c>
      <c r="K9" s="97">
        <v>129.89717280000002</v>
      </c>
      <c r="L9" s="97">
        <v>139.40485560000005</v>
      </c>
      <c r="M9" s="670"/>
      <c r="N9" s="670"/>
      <c r="O9" s="670"/>
      <c r="P9" s="670"/>
      <c r="Q9" s="670"/>
      <c r="R9" s="670"/>
      <c r="S9" s="670"/>
      <c r="T9" s="927"/>
      <c r="U9" s="924"/>
    </row>
    <row r="10" spans="1:40" ht="30" customHeight="1">
      <c r="A10" s="315" t="s">
        <v>21</v>
      </c>
      <c r="B10" s="171"/>
      <c r="C10" s="171"/>
      <c r="D10" s="171"/>
      <c r="E10" s="172"/>
      <c r="F10" s="205">
        <v>36.302061600000002</v>
      </c>
      <c r="G10" s="902" t="s">
        <v>347</v>
      </c>
      <c r="H10" s="205">
        <v>41.488070400000005</v>
      </c>
      <c r="I10" s="205">
        <v>42.846310800000012</v>
      </c>
      <c r="J10" s="155"/>
      <c r="K10" s="205">
        <v>48.032319600000001</v>
      </c>
      <c r="L10" s="205">
        <v>57.046096800000008</v>
      </c>
      <c r="M10" s="917" t="s">
        <v>125</v>
      </c>
      <c r="N10" s="917" t="s">
        <v>125</v>
      </c>
      <c r="O10" s="917" t="s">
        <v>125</v>
      </c>
      <c r="P10" s="917" t="s">
        <v>125</v>
      </c>
      <c r="Q10" s="917" t="s">
        <v>125</v>
      </c>
      <c r="R10" s="917" t="s">
        <v>125</v>
      </c>
      <c r="S10" s="917" t="s">
        <v>125</v>
      </c>
      <c r="T10" s="925">
        <v>3.6075000000000004</v>
      </c>
      <c r="U10" s="921">
        <v>2.8749000000000002</v>
      </c>
    </row>
    <row r="11" spans="1:40" ht="18" customHeight="1">
      <c r="A11" s="313" t="s">
        <v>22</v>
      </c>
      <c r="B11" s="23"/>
      <c r="C11" s="23"/>
      <c r="D11" s="23"/>
      <c r="E11" s="25"/>
      <c r="F11" s="202">
        <v>37.660302000000009</v>
      </c>
      <c r="G11" s="903"/>
      <c r="H11" s="205">
        <v>44.08107480000001</v>
      </c>
      <c r="I11" s="205">
        <v>45.439315200000003</v>
      </c>
      <c r="J11" s="202">
        <v>113.35133520000001</v>
      </c>
      <c r="K11" s="205">
        <v>49.267083600000007</v>
      </c>
      <c r="L11" s="205">
        <v>58.404337200000008</v>
      </c>
      <c r="M11" s="918"/>
      <c r="N11" s="918"/>
      <c r="O11" s="918"/>
      <c r="P11" s="918"/>
      <c r="Q11" s="918"/>
      <c r="R11" s="918"/>
      <c r="S11" s="918"/>
      <c r="T11" s="926"/>
      <c r="U11" s="922"/>
    </row>
    <row r="12" spans="1:40" ht="18" customHeight="1">
      <c r="A12" s="313" t="s">
        <v>23</v>
      </c>
      <c r="B12" s="23"/>
      <c r="C12" s="23"/>
      <c r="D12" s="23"/>
      <c r="E12" s="25"/>
      <c r="F12" s="202">
        <v>41.488070400000005</v>
      </c>
      <c r="G12" s="903"/>
      <c r="H12" s="205">
        <v>46.674079200000001</v>
      </c>
      <c r="I12" s="205">
        <v>48.032319600000001</v>
      </c>
      <c r="J12" s="204"/>
      <c r="K12" s="205">
        <v>53.218328400000011</v>
      </c>
      <c r="L12" s="205">
        <v>62.232105600000004</v>
      </c>
      <c r="M12" s="918"/>
      <c r="N12" s="918"/>
      <c r="O12" s="918"/>
      <c r="P12" s="918"/>
      <c r="Q12" s="918"/>
      <c r="R12" s="918"/>
      <c r="S12" s="918"/>
      <c r="T12" s="926"/>
      <c r="U12" s="922"/>
    </row>
    <row r="13" spans="1:40" ht="18" customHeight="1">
      <c r="A13" s="313" t="s">
        <v>24</v>
      </c>
      <c r="B13" s="23"/>
      <c r="C13" s="23"/>
      <c r="D13" s="23"/>
      <c r="E13" s="25"/>
      <c r="F13" s="202">
        <v>46.674079200000001</v>
      </c>
      <c r="G13" s="903"/>
      <c r="H13" s="204"/>
      <c r="I13" s="204"/>
      <c r="J13" s="204"/>
      <c r="K13" s="204"/>
      <c r="L13" s="204"/>
      <c r="M13" s="932">
        <v>6.1715999999999998</v>
      </c>
      <c r="N13" s="932">
        <v>13.186800000000002</v>
      </c>
      <c r="O13" s="932">
        <v>13.186800000000002</v>
      </c>
      <c r="P13" s="932">
        <v>20.3796</v>
      </c>
      <c r="Q13" s="932">
        <v>16.783200000000001</v>
      </c>
      <c r="R13" s="932">
        <v>15.5844</v>
      </c>
      <c r="S13" s="932">
        <v>23.976000000000003</v>
      </c>
      <c r="T13" s="926"/>
      <c r="U13" s="922"/>
    </row>
    <row r="14" spans="1:40" ht="18" customHeight="1">
      <c r="A14" s="313" t="s">
        <v>25</v>
      </c>
      <c r="B14" s="23"/>
      <c r="C14" s="23"/>
      <c r="D14" s="23"/>
      <c r="E14" s="25"/>
      <c r="F14" s="202">
        <v>42.846310800000012</v>
      </c>
      <c r="G14" s="903"/>
      <c r="H14" s="205">
        <v>49.267083600000007</v>
      </c>
      <c r="I14" s="205">
        <v>50.625324000000006</v>
      </c>
      <c r="J14" s="204"/>
      <c r="K14" s="205">
        <v>54.453092400000003</v>
      </c>
      <c r="L14" s="205">
        <v>63.590346000000011</v>
      </c>
      <c r="M14" s="669"/>
      <c r="N14" s="669"/>
      <c r="O14" s="669"/>
      <c r="P14" s="669"/>
      <c r="Q14" s="669"/>
      <c r="R14" s="669"/>
      <c r="S14" s="669"/>
      <c r="T14" s="926"/>
      <c r="U14" s="922"/>
    </row>
    <row r="15" spans="1:40" ht="18" customHeight="1" thickBot="1">
      <c r="A15" s="316" t="s">
        <v>26</v>
      </c>
      <c r="B15" s="221"/>
      <c r="C15" s="221"/>
      <c r="D15" s="221"/>
      <c r="E15" s="222"/>
      <c r="F15" s="159">
        <v>49.267083600000007</v>
      </c>
      <c r="G15" s="903"/>
      <c r="H15" s="170"/>
      <c r="I15" s="170"/>
      <c r="J15" s="170"/>
      <c r="K15" s="170"/>
      <c r="L15" s="170"/>
      <c r="M15" s="669"/>
      <c r="N15" s="669"/>
      <c r="O15" s="669"/>
      <c r="P15" s="669"/>
      <c r="Q15" s="669"/>
      <c r="R15" s="669"/>
      <c r="S15" s="669"/>
      <c r="T15" s="928"/>
      <c r="U15" s="923"/>
    </row>
    <row r="16" spans="1:40" ht="15.75">
      <c r="A16" s="270" t="s">
        <v>361</v>
      </c>
      <c r="B16" s="271"/>
      <c r="C16" s="271"/>
      <c r="D16" s="271"/>
      <c r="E16" s="271"/>
      <c r="F16" s="254"/>
      <c r="G16" s="255"/>
      <c r="H16" s="254"/>
      <c r="I16" s="254"/>
      <c r="J16" s="254"/>
      <c r="K16" s="254"/>
      <c r="L16" s="254"/>
      <c r="M16" s="254"/>
      <c r="N16" s="254"/>
      <c r="O16" s="254"/>
      <c r="P16" s="254"/>
      <c r="Q16" s="254"/>
      <c r="R16" s="254"/>
      <c r="S16" s="254"/>
      <c r="T16" s="256"/>
      <c r="U16" s="257"/>
    </row>
    <row r="17" spans="1:22" ht="23.25" customHeight="1">
      <c r="A17" s="91" t="s">
        <v>47</v>
      </c>
      <c r="B17" s="249"/>
      <c r="C17" s="249"/>
      <c r="D17" s="92" t="s">
        <v>48</v>
      </c>
      <c r="E17" s="1"/>
      <c r="F17" s="93">
        <v>122.24163600000001</v>
      </c>
      <c r="G17" s="891" t="s">
        <v>347</v>
      </c>
      <c r="H17" s="93">
        <v>139.65180839999999</v>
      </c>
      <c r="I17" s="93">
        <v>144.09695880000001</v>
      </c>
      <c r="J17" s="154"/>
      <c r="K17" s="93">
        <v>161.38365480000002</v>
      </c>
      <c r="L17" s="93">
        <v>192.25275480000002</v>
      </c>
      <c r="M17" s="681" t="s">
        <v>125</v>
      </c>
      <c r="N17" s="154"/>
      <c r="O17" s="154"/>
      <c r="P17" s="154"/>
      <c r="Q17" s="154"/>
      <c r="R17" s="154"/>
      <c r="S17" s="154"/>
      <c r="T17" s="154"/>
      <c r="U17" s="175"/>
    </row>
    <row r="18" spans="1:22" ht="16.5" thickBot="1">
      <c r="A18" s="114" t="s">
        <v>47</v>
      </c>
      <c r="B18" s="253"/>
      <c r="C18" s="253"/>
      <c r="D18" s="27" t="s">
        <v>49</v>
      </c>
      <c r="E18" s="56"/>
      <c r="F18" s="111">
        <v>134.58927600000001</v>
      </c>
      <c r="G18" s="920">
        <v>0</v>
      </c>
      <c r="H18" s="111">
        <v>153.75409200000001</v>
      </c>
      <c r="I18" s="111">
        <v>158.54529600000001</v>
      </c>
      <c r="J18" s="149"/>
      <c r="K18" s="111">
        <v>177.71011200000004</v>
      </c>
      <c r="L18" s="111">
        <v>211.68410400000008</v>
      </c>
      <c r="M18" s="680">
        <v>6.1715999999999998</v>
      </c>
      <c r="N18" s="149"/>
      <c r="O18" s="149"/>
      <c r="P18" s="149"/>
      <c r="Q18" s="149"/>
      <c r="R18" s="149"/>
      <c r="S18" s="149"/>
      <c r="T18" s="149"/>
      <c r="U18" s="176"/>
    </row>
    <row r="19" spans="1:22" ht="18" customHeight="1"/>
    <row r="20" spans="1:22" ht="18" customHeight="1">
      <c r="A20" s="2" t="s">
        <v>15</v>
      </c>
      <c r="B20" s="94" t="s">
        <v>677</v>
      </c>
      <c r="J20" s="198" t="s">
        <v>50</v>
      </c>
      <c r="K20" s="1189"/>
      <c r="L20" s="1189"/>
      <c r="M20" s="1189" t="s">
        <v>51</v>
      </c>
      <c r="N20" s="1189"/>
      <c r="O20" s="1189"/>
      <c r="Q20" s="1189"/>
      <c r="R20" s="1189"/>
      <c r="S20" s="1189"/>
      <c r="T20" s="198" t="s">
        <v>46</v>
      </c>
    </row>
    <row r="21" spans="1:22" ht="18" customHeight="1">
      <c r="A21" s="533" t="s">
        <v>36</v>
      </c>
      <c r="B21" s="534" t="s">
        <v>678</v>
      </c>
      <c r="C21" s="534"/>
      <c r="D21" s="534"/>
      <c r="E21" s="534"/>
    </row>
    <row r="22" spans="1:22" ht="18" customHeight="1">
      <c r="A22" s="533" t="s">
        <v>31</v>
      </c>
      <c r="B22" s="534" t="s">
        <v>679</v>
      </c>
      <c r="C22" s="534"/>
      <c r="D22" s="534"/>
      <c r="E22" s="534"/>
    </row>
    <row r="23" spans="1:22" ht="18" customHeight="1">
      <c r="A23" s="533" t="s">
        <v>17</v>
      </c>
      <c r="B23" s="534" t="s">
        <v>680</v>
      </c>
      <c r="C23" s="534"/>
      <c r="D23" s="534"/>
      <c r="E23" s="534"/>
    </row>
    <row r="24" spans="1:22" ht="18" customHeight="1">
      <c r="A24" s="533" t="s">
        <v>18</v>
      </c>
      <c r="B24" s="534" t="s">
        <v>681</v>
      </c>
      <c r="C24" s="534"/>
      <c r="D24" s="534"/>
      <c r="E24" s="534"/>
    </row>
    <row r="25" spans="1:22" ht="18" customHeight="1">
      <c r="A25" s="533" t="s">
        <v>34</v>
      </c>
      <c r="B25" s="534" t="s">
        <v>682</v>
      </c>
      <c r="C25" s="534"/>
      <c r="D25" s="534"/>
      <c r="E25" s="534"/>
    </row>
    <row r="26" spans="1:22" ht="18" customHeight="1">
      <c r="A26" s="533" t="s">
        <v>474</v>
      </c>
      <c r="B26" s="534" t="s">
        <v>683</v>
      </c>
      <c r="C26" s="534"/>
      <c r="D26" s="534"/>
      <c r="E26" s="534"/>
    </row>
    <row r="27" spans="1:22" ht="18" customHeight="1">
      <c r="A27" s="2" t="s">
        <v>35</v>
      </c>
      <c r="B27" s="94" t="s">
        <v>684</v>
      </c>
      <c r="C27" s="94"/>
      <c r="D27" s="94"/>
      <c r="E27" s="94"/>
    </row>
    <row r="28" spans="1:22" s="127" customFormat="1" ht="18" customHeight="1">
      <c r="A28" s="2">
        <v>400</v>
      </c>
      <c r="B28" s="94" t="s">
        <v>685</v>
      </c>
      <c r="C28" s="94"/>
      <c r="D28" s="94"/>
      <c r="E28" s="94"/>
    </row>
    <row r="29" spans="1:22" s="127" customFormat="1" ht="18" customHeight="1">
      <c r="A29" s="2">
        <v>500</v>
      </c>
      <c r="B29" s="94" t="s">
        <v>686</v>
      </c>
      <c r="C29" s="94"/>
      <c r="D29" s="94"/>
      <c r="E29" s="94"/>
    </row>
    <row r="30" spans="1:22" s="127" customFormat="1" ht="18" customHeight="1">
      <c r="A30" s="2">
        <v>305</v>
      </c>
      <c r="B30" s="94" t="s">
        <v>687</v>
      </c>
      <c r="C30" s="94"/>
      <c r="D30" s="94"/>
      <c r="E30" s="94"/>
    </row>
    <row r="31" spans="1:22" s="127" customFormat="1" ht="18" customHeight="1">
      <c r="A31" s="533"/>
      <c r="B31" s="534"/>
      <c r="C31" s="533"/>
    </row>
    <row r="32" spans="1:22" s="127" customFormat="1" ht="18" customHeight="1">
      <c r="A32" s="533"/>
      <c r="B32" s="534"/>
      <c r="C32" s="533"/>
      <c r="J32" s="550"/>
      <c r="T32" s="1165" t="s">
        <v>47</v>
      </c>
      <c r="U32" s="1165"/>
      <c r="V32" s="1165"/>
    </row>
    <row r="33" spans="1:23" s="127" customFormat="1" ht="18" customHeight="1">
      <c r="A33" s="533"/>
      <c r="B33" s="534"/>
      <c r="C33" s="533"/>
    </row>
    <row r="34" spans="1:23" s="127" customFormat="1" ht="18" customHeight="1">
      <c r="A34" s="533"/>
      <c r="B34" s="534"/>
      <c r="C34" s="2"/>
      <c r="J34" s="485" t="s">
        <v>453</v>
      </c>
      <c r="L34" s="1165" t="s">
        <v>454</v>
      </c>
      <c r="M34" s="1165"/>
      <c r="N34" s="1165"/>
      <c r="O34" s="1165" t="s">
        <v>455</v>
      </c>
      <c r="P34" s="1165"/>
      <c r="Q34" s="1165"/>
      <c r="R34" s="1165"/>
    </row>
    <row r="35" spans="1:23">
      <c r="A35" s="123"/>
      <c r="B35" s="123"/>
      <c r="C35" s="123"/>
      <c r="D35" s="123"/>
      <c r="E35" s="123"/>
      <c r="F35" s="123"/>
      <c r="G35" s="123"/>
      <c r="H35" s="123"/>
      <c r="I35" s="123"/>
      <c r="J35" s="123"/>
      <c r="K35" s="123"/>
      <c r="L35" s="123"/>
      <c r="M35" s="123"/>
      <c r="N35" s="123"/>
      <c r="O35" s="123"/>
      <c r="P35" s="123"/>
      <c r="Q35" s="123"/>
      <c r="R35" s="123"/>
      <c r="S35" s="123"/>
      <c r="T35" s="123"/>
      <c r="U35" s="123"/>
      <c r="V35" s="123"/>
      <c r="W35" s="123">
        <v>9</v>
      </c>
    </row>
    <row r="39" spans="1:23">
      <c r="L39" s="127"/>
    </row>
  </sheetData>
  <mergeCells count="8">
    <mergeCell ref="T32:V32"/>
    <mergeCell ref="A1:E1"/>
    <mergeCell ref="A2:E2"/>
    <mergeCell ref="L34:N34"/>
    <mergeCell ref="O34:R34"/>
    <mergeCell ref="K20:L20"/>
    <mergeCell ref="M20:O20"/>
    <mergeCell ref="Q20:S20"/>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39.xml><?xml version="1.0" encoding="utf-8"?>
<worksheet xmlns="http://schemas.openxmlformats.org/spreadsheetml/2006/main" xmlns:r="http://schemas.openxmlformats.org/officeDocument/2006/relationships">
  <sheetPr>
    <tabColor rgb="FFE64F0C"/>
  </sheetPr>
  <dimension ref="A1:AG35"/>
  <sheetViews>
    <sheetView view="pageBreakPreview" zoomScale="75" zoomScaleNormal="75" zoomScaleSheetLayoutView="75" workbookViewId="0">
      <pane xSplit="30645"/>
      <selection activeCell="H28" sqref="H28"/>
      <selection pane="topRight" activeCell="K29" sqref="K29"/>
    </sheetView>
  </sheetViews>
  <sheetFormatPr defaultColWidth="4.140625" defaultRowHeight="15"/>
  <cols>
    <col min="1" max="1" width="4.85546875" style="46" customWidth="1"/>
    <col min="2" max="2" width="9.85546875" style="46" customWidth="1"/>
    <col min="3" max="6" width="9.85546875" style="198" customWidth="1"/>
    <col min="7" max="21" width="9.85546875" style="46" customWidth="1"/>
    <col min="22" max="22" width="15.140625" style="46" customWidth="1"/>
    <col min="23" max="16384" width="4.140625" style="46"/>
  </cols>
  <sheetData>
    <row r="1" spans="1:33" ht="123" customHeight="1" thickBot="1">
      <c r="A1" s="1126" t="s">
        <v>69</v>
      </c>
      <c r="B1" s="1126"/>
      <c r="C1" s="1126"/>
      <c r="D1" s="1126"/>
      <c r="E1" s="1126"/>
      <c r="F1" s="1126"/>
      <c r="G1" s="629"/>
      <c r="H1" s="638" t="s">
        <v>0</v>
      </c>
      <c r="I1" s="636" t="s">
        <v>588</v>
      </c>
      <c r="J1" s="636" t="s">
        <v>1</v>
      </c>
      <c r="K1" s="636" t="s">
        <v>603</v>
      </c>
      <c r="L1" s="636" t="s">
        <v>2</v>
      </c>
      <c r="M1" s="636" t="s">
        <v>601</v>
      </c>
      <c r="N1" s="636" t="s">
        <v>3</v>
      </c>
      <c r="O1" s="636" t="s">
        <v>4</v>
      </c>
      <c r="P1" s="636" t="s">
        <v>5</v>
      </c>
      <c r="Q1" s="636" t="s">
        <v>6</v>
      </c>
      <c r="R1" s="636" t="s">
        <v>7</v>
      </c>
      <c r="S1" s="636" t="s">
        <v>9</v>
      </c>
      <c r="T1" s="636" t="s">
        <v>370</v>
      </c>
      <c r="U1" s="637" t="s">
        <v>366</v>
      </c>
      <c r="V1" s="626"/>
      <c r="W1" s="626"/>
      <c r="X1" s="626"/>
      <c r="Y1" s="626"/>
      <c r="Z1" s="626"/>
      <c r="AA1" s="626"/>
      <c r="AB1" s="626"/>
      <c r="AC1" s="626"/>
      <c r="AD1" s="626"/>
      <c r="AE1" s="626"/>
      <c r="AF1" s="626"/>
      <c r="AG1" s="626"/>
    </row>
    <row r="2" spans="1:33" ht="18" customHeight="1">
      <c r="A2" s="1160" t="s">
        <v>388</v>
      </c>
      <c r="B2" s="1161"/>
      <c r="C2" s="1161"/>
      <c r="D2" s="1161"/>
      <c r="E2" s="1161"/>
      <c r="F2" s="1161"/>
      <c r="G2" s="1161"/>
      <c r="H2" s="88"/>
      <c r="I2" s="88"/>
      <c r="J2" s="88"/>
      <c r="K2" s="88"/>
      <c r="L2" s="88"/>
      <c r="M2" s="88"/>
      <c r="N2" s="88"/>
      <c r="O2" s="47"/>
      <c r="P2" s="47"/>
      <c r="Q2" s="47"/>
      <c r="R2" s="47"/>
      <c r="S2" s="217" t="s">
        <v>14</v>
      </c>
      <c r="T2" s="217" t="s">
        <v>14</v>
      </c>
      <c r="U2" s="218" t="s">
        <v>14</v>
      </c>
    </row>
    <row r="3" spans="1:33" ht="18" customHeight="1">
      <c r="A3" s="71">
        <v>48</v>
      </c>
      <c r="B3" s="70" t="s">
        <v>21</v>
      </c>
      <c r="C3" s="70" t="s">
        <v>431</v>
      </c>
      <c r="D3" s="70"/>
      <c r="E3" s="70"/>
      <c r="F3" s="70"/>
      <c r="G3" s="70"/>
      <c r="H3" s="93">
        <v>69.230700000000013</v>
      </c>
      <c r="I3" s="1111" t="s">
        <v>347</v>
      </c>
      <c r="J3" s="1111" t="s">
        <v>347</v>
      </c>
      <c r="K3" s="1111" t="s">
        <v>347</v>
      </c>
      <c r="L3" s="1111" t="s">
        <v>347</v>
      </c>
      <c r="M3" s="1111" t="s">
        <v>347</v>
      </c>
      <c r="N3" s="93">
        <v>82.321596000000028</v>
      </c>
      <c r="O3" s="93">
        <v>84.83907600000002</v>
      </c>
      <c r="P3" s="154"/>
      <c r="Q3" s="93">
        <v>136.82503800000003</v>
      </c>
      <c r="R3" s="93">
        <v>152.30754000000005</v>
      </c>
      <c r="S3" s="979">
        <v>6.1715999999999998</v>
      </c>
      <c r="T3" s="1111" t="s">
        <v>347</v>
      </c>
      <c r="U3" s="1114" t="s">
        <v>347</v>
      </c>
      <c r="W3" s="714">
        <f>1.05*1.08</f>
        <v>1.1340000000000001</v>
      </c>
    </row>
    <row r="4" spans="1:33" s="48" customFormat="1" ht="18" customHeight="1">
      <c r="A4" s="200">
        <v>48</v>
      </c>
      <c r="B4" s="201" t="s">
        <v>22</v>
      </c>
      <c r="C4" s="201" t="s">
        <v>431</v>
      </c>
      <c r="D4" s="201"/>
      <c r="E4" s="201"/>
      <c r="F4" s="201"/>
      <c r="G4" s="201"/>
      <c r="H4" s="202">
        <v>73.006920000000008</v>
      </c>
      <c r="I4" s="1112"/>
      <c r="J4" s="1112"/>
      <c r="K4" s="1112"/>
      <c r="L4" s="1112"/>
      <c r="M4" s="1112"/>
      <c r="N4" s="205">
        <v>86.097816000000023</v>
      </c>
      <c r="O4" s="205">
        <v>88.615296000000029</v>
      </c>
      <c r="P4" s="204"/>
      <c r="Q4" s="205">
        <v>146.89495800000003</v>
      </c>
      <c r="R4" s="205">
        <v>156.08376000000007</v>
      </c>
      <c r="S4" s="984"/>
      <c r="T4" s="1112"/>
      <c r="U4" s="1115"/>
    </row>
    <row r="5" spans="1:33" s="48" customFormat="1" ht="18" customHeight="1">
      <c r="A5" s="200">
        <v>48</v>
      </c>
      <c r="B5" s="201" t="s">
        <v>23</v>
      </c>
      <c r="C5" s="201" t="s">
        <v>431</v>
      </c>
      <c r="D5" s="201"/>
      <c r="E5" s="201"/>
      <c r="F5" s="201"/>
      <c r="G5" s="201"/>
      <c r="H5" s="202">
        <v>83.076840000000018</v>
      </c>
      <c r="I5" s="1112"/>
      <c r="J5" s="1112"/>
      <c r="K5" s="1112"/>
      <c r="L5" s="1112"/>
      <c r="M5" s="1112"/>
      <c r="N5" s="202">
        <v>96.167736000000033</v>
      </c>
      <c r="O5" s="202">
        <v>98.685216000000025</v>
      </c>
      <c r="P5" s="204"/>
      <c r="Q5" s="202">
        <v>150.67117800000005</v>
      </c>
      <c r="R5" s="202">
        <v>166.15368000000007</v>
      </c>
      <c r="S5" s="984"/>
      <c r="T5" s="1112"/>
      <c r="U5" s="1115"/>
    </row>
    <row r="6" spans="1:33" s="48" customFormat="1" ht="18" customHeight="1">
      <c r="A6" s="200">
        <v>48</v>
      </c>
      <c r="B6" s="201" t="s">
        <v>24</v>
      </c>
      <c r="C6" s="201" t="s">
        <v>431</v>
      </c>
      <c r="D6" s="201"/>
      <c r="E6" s="201"/>
      <c r="F6" s="201"/>
      <c r="G6" s="201"/>
      <c r="H6" s="202">
        <v>85.59432000000001</v>
      </c>
      <c r="I6" s="1112"/>
      <c r="J6" s="1112"/>
      <c r="K6" s="1112"/>
      <c r="L6" s="1112"/>
      <c r="M6" s="1112"/>
      <c r="N6" s="204"/>
      <c r="O6" s="204"/>
      <c r="P6" s="204"/>
      <c r="Q6" s="204"/>
      <c r="R6" s="204"/>
      <c r="S6" s="984"/>
      <c r="T6" s="1112"/>
      <c r="U6" s="1115"/>
    </row>
    <row r="7" spans="1:33" ht="18" customHeight="1">
      <c r="A7" s="200">
        <v>48</v>
      </c>
      <c r="B7" s="201" t="s">
        <v>25</v>
      </c>
      <c r="C7" s="201" t="s">
        <v>431</v>
      </c>
      <c r="D7" s="201"/>
      <c r="E7" s="201"/>
      <c r="F7" s="201"/>
      <c r="G7" s="201"/>
      <c r="H7" s="202">
        <v>86.853060000000013</v>
      </c>
      <c r="I7" s="1112"/>
      <c r="J7" s="1112"/>
      <c r="K7" s="1112"/>
      <c r="L7" s="1112"/>
      <c r="M7" s="1112"/>
      <c r="N7" s="202">
        <v>99.943956000000014</v>
      </c>
      <c r="O7" s="202">
        <v>102.46143600000005</v>
      </c>
      <c r="P7" s="204"/>
      <c r="Q7" s="202">
        <v>154.44739800000002</v>
      </c>
      <c r="R7" s="202">
        <v>169.92990000000006</v>
      </c>
      <c r="S7" s="984"/>
      <c r="T7" s="1112"/>
      <c r="U7" s="1115"/>
    </row>
    <row r="8" spans="1:33" s="48" customFormat="1" ht="18" customHeight="1">
      <c r="A8" s="95">
        <v>48</v>
      </c>
      <c r="B8" s="96" t="s">
        <v>26</v>
      </c>
      <c r="C8" s="96" t="s">
        <v>431</v>
      </c>
      <c r="D8" s="96"/>
      <c r="E8" s="96"/>
      <c r="F8" s="96"/>
      <c r="G8" s="96"/>
      <c r="H8" s="97">
        <v>89.37054000000002</v>
      </c>
      <c r="I8" s="1113"/>
      <c r="J8" s="1113"/>
      <c r="K8" s="1113"/>
      <c r="L8" s="1113"/>
      <c r="M8" s="1113"/>
      <c r="N8" s="164"/>
      <c r="O8" s="164"/>
      <c r="P8" s="164"/>
      <c r="Q8" s="164"/>
      <c r="R8" s="164"/>
      <c r="S8" s="985"/>
      <c r="T8" s="1113"/>
      <c r="U8" s="1116"/>
    </row>
    <row r="9" spans="1:33" s="198" customFormat="1" ht="18" customHeight="1">
      <c r="A9" s="113">
        <v>48</v>
      </c>
      <c r="B9" s="112" t="s">
        <v>21</v>
      </c>
      <c r="C9" s="112" t="s">
        <v>29</v>
      </c>
      <c r="D9" s="112"/>
      <c r="E9" s="112"/>
      <c r="F9" s="112"/>
      <c r="G9" s="112"/>
      <c r="H9" s="205">
        <v>69.230700000000013</v>
      </c>
      <c r="I9" s="1112" t="s">
        <v>347</v>
      </c>
      <c r="J9" s="1112" t="s">
        <v>347</v>
      </c>
      <c r="K9" s="1112" t="s">
        <v>347</v>
      </c>
      <c r="L9" s="1112" t="s">
        <v>347</v>
      </c>
      <c r="M9" s="1112" t="s">
        <v>347</v>
      </c>
      <c r="N9" s="205">
        <v>82.321596000000028</v>
      </c>
      <c r="O9" s="205">
        <v>84.83907600000002</v>
      </c>
      <c r="P9" s="155"/>
      <c r="Q9" s="205">
        <v>136.82503800000003</v>
      </c>
      <c r="R9" s="205">
        <v>152.30754000000005</v>
      </c>
      <c r="S9" s="984">
        <v>6.1715999999999998</v>
      </c>
      <c r="T9" s="1112" t="s">
        <v>347</v>
      </c>
      <c r="U9" s="1115" t="s">
        <v>347</v>
      </c>
    </row>
    <row r="10" spans="1:33" s="198" customFormat="1" ht="18" customHeight="1">
      <c r="A10" s="200">
        <v>48</v>
      </c>
      <c r="B10" s="201" t="s">
        <v>22</v>
      </c>
      <c r="C10" s="201" t="s">
        <v>29</v>
      </c>
      <c r="D10" s="201"/>
      <c r="E10" s="201"/>
      <c r="F10" s="201"/>
      <c r="G10" s="201"/>
      <c r="H10" s="202">
        <v>73.006920000000008</v>
      </c>
      <c r="I10" s="1112"/>
      <c r="J10" s="1112"/>
      <c r="K10" s="1112"/>
      <c r="L10" s="1112"/>
      <c r="M10" s="1112"/>
      <c r="N10" s="205">
        <v>86.097816000000023</v>
      </c>
      <c r="O10" s="205">
        <v>88.615296000000029</v>
      </c>
      <c r="P10" s="204"/>
      <c r="Q10" s="205">
        <v>140.60125800000003</v>
      </c>
      <c r="R10" s="205">
        <v>156.08376000000007</v>
      </c>
      <c r="S10" s="984"/>
      <c r="T10" s="1112"/>
      <c r="U10" s="1115"/>
    </row>
    <row r="11" spans="1:33" s="127" customFormat="1" ht="18" customHeight="1">
      <c r="A11" s="143">
        <v>48</v>
      </c>
      <c r="B11" s="535" t="s">
        <v>23</v>
      </c>
      <c r="C11" s="535" t="s">
        <v>29</v>
      </c>
      <c r="D11" s="535"/>
      <c r="E11" s="535"/>
      <c r="F11" s="535"/>
      <c r="G11" s="535"/>
      <c r="H11" s="536">
        <v>83.076840000000018</v>
      </c>
      <c r="I11" s="1112"/>
      <c r="J11" s="1112"/>
      <c r="K11" s="1112"/>
      <c r="L11" s="1112"/>
      <c r="M11" s="1112"/>
      <c r="N11" s="536">
        <v>96.167736000000033</v>
      </c>
      <c r="O11" s="536">
        <v>98.685216000000025</v>
      </c>
      <c r="P11" s="204"/>
      <c r="Q11" s="536">
        <v>150.67117800000005</v>
      </c>
      <c r="R11" s="536">
        <v>166.15368000000007</v>
      </c>
      <c r="S11" s="984"/>
      <c r="T11" s="1112"/>
      <c r="U11" s="1115"/>
    </row>
    <row r="12" spans="1:33" s="127" customFormat="1" ht="18" customHeight="1">
      <c r="A12" s="200">
        <v>48</v>
      </c>
      <c r="B12" s="201" t="s">
        <v>24</v>
      </c>
      <c r="C12" s="201" t="s">
        <v>29</v>
      </c>
      <c r="D12" s="201"/>
      <c r="E12" s="201"/>
      <c r="F12" s="535"/>
      <c r="G12" s="535"/>
      <c r="H12" s="536">
        <v>85.59432000000001</v>
      </c>
      <c r="I12" s="1112"/>
      <c r="J12" s="1112"/>
      <c r="K12" s="1112"/>
      <c r="L12" s="1112"/>
      <c r="M12" s="1112"/>
      <c r="N12" s="204"/>
      <c r="O12" s="204"/>
      <c r="P12" s="204"/>
      <c r="Q12" s="204"/>
      <c r="R12" s="204"/>
      <c r="S12" s="984"/>
      <c r="T12" s="1112"/>
      <c r="U12" s="1115"/>
    </row>
    <row r="13" spans="1:33" s="127" customFormat="1" ht="18" customHeight="1">
      <c r="A13" s="143">
        <v>48</v>
      </c>
      <c r="B13" s="535" t="s">
        <v>25</v>
      </c>
      <c r="C13" s="535" t="s">
        <v>29</v>
      </c>
      <c r="D13" s="535"/>
      <c r="E13" s="535"/>
      <c r="F13" s="535"/>
      <c r="G13" s="535"/>
      <c r="H13" s="536">
        <v>86.853060000000013</v>
      </c>
      <c r="I13" s="1112"/>
      <c r="J13" s="1112"/>
      <c r="K13" s="1112"/>
      <c r="L13" s="1112"/>
      <c r="M13" s="1112"/>
      <c r="N13" s="536">
        <v>99.943956000000014</v>
      </c>
      <c r="O13" s="536">
        <v>102.46143600000005</v>
      </c>
      <c r="P13" s="204"/>
      <c r="Q13" s="536">
        <v>154.44739800000002</v>
      </c>
      <c r="R13" s="536">
        <v>169.92990000000006</v>
      </c>
      <c r="S13" s="984"/>
      <c r="T13" s="1112"/>
      <c r="U13" s="1115"/>
    </row>
    <row r="14" spans="1:33" s="127" customFormat="1" ht="18" customHeight="1" thickBot="1">
      <c r="A14" s="537">
        <v>48</v>
      </c>
      <c r="B14" s="538" t="s">
        <v>26</v>
      </c>
      <c r="C14" s="538" t="s">
        <v>29</v>
      </c>
      <c r="D14" s="538"/>
      <c r="E14" s="538"/>
      <c r="F14" s="538"/>
      <c r="G14" s="538"/>
      <c r="H14" s="539">
        <v>89.37054000000002</v>
      </c>
      <c r="I14" s="1118"/>
      <c r="J14" s="1118"/>
      <c r="K14" s="1118"/>
      <c r="L14" s="1118"/>
      <c r="M14" s="1118"/>
      <c r="N14" s="149"/>
      <c r="O14" s="149"/>
      <c r="P14" s="149"/>
      <c r="Q14" s="149"/>
      <c r="R14" s="149"/>
      <c r="S14" s="980"/>
      <c r="T14" s="1118"/>
      <c r="U14" s="1117"/>
    </row>
    <row r="15" spans="1:33" s="127" customFormat="1" ht="18" customHeight="1"/>
    <row r="16" spans="1:33" s="127" customFormat="1">
      <c r="A16" s="127" t="s">
        <v>70</v>
      </c>
      <c r="B16" s="127" t="s">
        <v>71</v>
      </c>
    </row>
    <row r="17" spans="1:6" ht="18" customHeight="1">
      <c r="A17" s="49" t="s">
        <v>72</v>
      </c>
      <c r="B17" s="49" t="s">
        <v>73</v>
      </c>
    </row>
    <row r="18" spans="1:6" ht="18" customHeight="1"/>
    <row r="19" spans="1:6" ht="18" customHeight="1">
      <c r="A19" s="2" t="s">
        <v>15</v>
      </c>
      <c r="B19" s="94" t="s">
        <v>677</v>
      </c>
    </row>
    <row r="20" spans="1:6" ht="18" customHeight="1">
      <c r="A20" s="533" t="s">
        <v>36</v>
      </c>
      <c r="B20" s="534" t="s">
        <v>678</v>
      </c>
      <c r="C20" s="534"/>
      <c r="D20" s="534"/>
      <c r="E20" s="534"/>
    </row>
    <row r="21" spans="1:6" ht="18" customHeight="1">
      <c r="A21" s="533" t="s">
        <v>31</v>
      </c>
      <c r="B21" s="534" t="s">
        <v>679</v>
      </c>
      <c r="C21" s="534"/>
      <c r="D21" s="534"/>
      <c r="E21" s="534"/>
    </row>
    <row r="22" spans="1:6" ht="18" customHeight="1">
      <c r="A22" s="533" t="s">
        <v>17</v>
      </c>
      <c r="B22" s="534" t="s">
        <v>680</v>
      </c>
      <c r="C22" s="534"/>
      <c r="D22" s="534"/>
      <c r="E22" s="534"/>
    </row>
    <row r="23" spans="1:6" ht="18" customHeight="1">
      <c r="A23" s="533" t="s">
        <v>18</v>
      </c>
      <c r="B23" s="534" t="s">
        <v>681</v>
      </c>
      <c r="C23" s="534"/>
      <c r="D23" s="534"/>
      <c r="E23" s="534"/>
    </row>
    <row r="24" spans="1:6" ht="18" customHeight="1">
      <c r="A24" s="533" t="s">
        <v>34</v>
      </c>
      <c r="B24" s="534" t="s">
        <v>682</v>
      </c>
      <c r="C24" s="534"/>
      <c r="D24" s="534"/>
      <c r="E24" s="534"/>
    </row>
    <row r="25" spans="1:6" ht="18" customHeight="1">
      <c r="A25" s="533" t="s">
        <v>474</v>
      </c>
      <c r="B25" s="534" t="s">
        <v>683</v>
      </c>
      <c r="C25" s="534"/>
      <c r="D25" s="534"/>
      <c r="E25" s="534"/>
    </row>
    <row r="26" spans="1:6" ht="18" customHeight="1">
      <c r="A26" s="2" t="s">
        <v>35</v>
      </c>
      <c r="B26" s="94" t="s">
        <v>684</v>
      </c>
      <c r="C26" s="94"/>
      <c r="D26" s="94"/>
      <c r="E26" s="94"/>
    </row>
    <row r="27" spans="1:6" ht="18" customHeight="1">
      <c r="A27" s="2">
        <v>400</v>
      </c>
      <c r="B27" s="94" t="s">
        <v>685</v>
      </c>
      <c r="C27" s="94"/>
      <c r="D27" s="94"/>
      <c r="E27" s="94"/>
    </row>
    <row r="28" spans="1:6" ht="18" customHeight="1">
      <c r="A28" s="2">
        <v>500</v>
      </c>
      <c r="B28" s="94" t="s">
        <v>686</v>
      </c>
      <c r="C28" s="94"/>
      <c r="D28" s="94"/>
      <c r="E28" s="94"/>
      <c r="F28" s="94"/>
    </row>
    <row r="29" spans="1:6" s="127" customFormat="1" ht="18" customHeight="1">
      <c r="A29" s="2">
        <v>305</v>
      </c>
      <c r="B29" s="94" t="s">
        <v>687</v>
      </c>
      <c r="C29" s="94"/>
      <c r="D29" s="94"/>
      <c r="E29" s="94"/>
      <c r="F29" s="534"/>
    </row>
    <row r="30" spans="1:6" s="127" customFormat="1" ht="18" customHeight="1">
      <c r="C30" s="534"/>
      <c r="D30" s="534"/>
      <c r="E30" s="534"/>
      <c r="F30" s="534"/>
    </row>
    <row r="31" spans="1:6" s="127" customFormat="1" ht="18" customHeight="1">
      <c r="A31" s="2"/>
      <c r="B31" s="94"/>
      <c r="C31" s="534"/>
      <c r="D31" s="534"/>
      <c r="E31" s="534"/>
      <c r="F31" s="534"/>
    </row>
    <row r="32" spans="1:6" s="127" customFormat="1" ht="18" customHeight="1">
      <c r="A32" s="533"/>
      <c r="B32" s="534"/>
      <c r="C32" s="534"/>
      <c r="D32" s="534"/>
      <c r="E32" s="534"/>
      <c r="F32" s="534"/>
    </row>
    <row r="33" spans="1:23" s="127" customFormat="1" ht="18" customHeight="1">
      <c r="A33" s="533"/>
      <c r="B33" s="534"/>
      <c r="C33" s="534"/>
      <c r="D33" s="534"/>
      <c r="E33" s="534"/>
      <c r="F33" s="534"/>
      <c r="O33" s="1165" t="s">
        <v>28</v>
      </c>
      <c r="P33" s="1165"/>
      <c r="Q33" s="1165"/>
      <c r="R33" s="1165"/>
      <c r="S33" s="1165" t="s">
        <v>29</v>
      </c>
      <c r="T33" s="1165"/>
      <c r="U33" s="1165"/>
      <c r="V33" s="1165"/>
    </row>
    <row r="34" spans="1:23" s="127" customFormat="1" ht="18" customHeight="1">
      <c r="A34" s="533"/>
      <c r="B34" s="534"/>
      <c r="C34" s="94"/>
      <c r="D34" s="94"/>
      <c r="E34" s="94"/>
      <c r="F34" s="94"/>
    </row>
    <row r="35" spans="1:23"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35</v>
      </c>
    </row>
  </sheetData>
  <mergeCells count="18">
    <mergeCell ref="A1:F1"/>
    <mergeCell ref="M3:M8"/>
    <mergeCell ref="T3:T8"/>
    <mergeCell ref="K9:K14"/>
    <mergeCell ref="L9:L14"/>
    <mergeCell ref="M9:M14"/>
    <mergeCell ref="K3:K8"/>
    <mergeCell ref="L3:L8"/>
    <mergeCell ref="I9:I14"/>
    <mergeCell ref="J9:J14"/>
    <mergeCell ref="A2:G2"/>
    <mergeCell ref="J3:J8"/>
    <mergeCell ref="I3:I8"/>
    <mergeCell ref="O33:R33"/>
    <mergeCell ref="S33:V33"/>
    <mergeCell ref="U3:U8"/>
    <mergeCell ref="T9:T14"/>
    <mergeCell ref="U9:U1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xml><?xml version="1.0" encoding="utf-8"?>
<worksheet xmlns="http://schemas.openxmlformats.org/spreadsheetml/2006/main" xmlns:r="http://schemas.openxmlformats.org/officeDocument/2006/relationships">
  <sheetPr>
    <tabColor rgb="FFFF481D"/>
  </sheetPr>
  <dimension ref="A1:AO35"/>
  <sheetViews>
    <sheetView view="pageBreakPreview" topLeftCell="A10" zoomScale="75" zoomScaleNormal="100" zoomScaleSheetLayoutView="75" workbookViewId="0">
      <pane xSplit="23040"/>
      <selection activeCell="A19" sqref="A19:E29"/>
      <selection pane="topRight" activeCell="K29" sqref="K29"/>
    </sheetView>
  </sheetViews>
  <sheetFormatPr defaultColWidth="4.140625" defaultRowHeight="15"/>
  <cols>
    <col min="1" max="1" width="4.85546875" style="3" customWidth="1"/>
    <col min="2" max="2" width="9.85546875" style="3" customWidth="1"/>
    <col min="3" max="4" width="9.85546875" style="198" customWidth="1"/>
    <col min="5" max="5" width="3.85546875" style="198" customWidth="1"/>
    <col min="6" max="6" width="9.85546875" style="3" hidden="1" customWidth="1"/>
    <col min="7" max="21" width="9.85546875" style="3" customWidth="1"/>
    <col min="22" max="22" width="14.85546875" style="3" customWidth="1"/>
    <col min="23" max="16384" width="4.140625" style="3"/>
  </cols>
  <sheetData>
    <row r="1" spans="1:41" ht="120" customHeight="1" thickBot="1">
      <c r="A1" s="1102" t="s">
        <v>37</v>
      </c>
      <c r="B1" s="1102"/>
      <c r="C1" s="1102"/>
      <c r="D1" s="1102"/>
      <c r="E1" s="1102"/>
      <c r="F1" s="1103"/>
      <c r="G1" s="636" t="s">
        <v>590</v>
      </c>
      <c r="H1" s="636" t="s">
        <v>588</v>
      </c>
      <c r="I1" s="636" t="s">
        <v>589</v>
      </c>
      <c r="J1" s="636" t="s">
        <v>602</v>
      </c>
      <c r="K1" s="636" t="s">
        <v>2</v>
      </c>
      <c r="L1" s="636" t="s">
        <v>601</v>
      </c>
      <c r="M1" s="636" t="s">
        <v>3</v>
      </c>
      <c r="N1" s="636" t="s">
        <v>4</v>
      </c>
      <c r="O1" s="636" t="s">
        <v>5</v>
      </c>
      <c r="P1" s="636" t="s">
        <v>6</v>
      </c>
      <c r="Q1" s="636" t="s">
        <v>7</v>
      </c>
      <c r="R1" s="636" t="s">
        <v>9</v>
      </c>
      <c r="S1" s="636" t="s">
        <v>10</v>
      </c>
      <c r="T1" s="636" t="s">
        <v>11</v>
      </c>
      <c r="U1" s="637" t="s">
        <v>13</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04" t="s">
        <v>355</v>
      </c>
      <c r="B2" s="1105"/>
      <c r="C2" s="1105"/>
      <c r="D2" s="1105"/>
      <c r="E2" s="1105"/>
      <c r="F2" s="1105"/>
      <c r="G2" s="167"/>
      <c r="H2" s="88"/>
      <c r="I2" s="88"/>
      <c r="J2" s="88"/>
      <c r="K2" s="88"/>
      <c r="L2" s="88"/>
      <c r="M2" s="88"/>
      <c r="N2" s="88"/>
      <c r="O2" s="88"/>
      <c r="P2" s="88"/>
      <c r="Q2" s="88"/>
      <c r="R2" s="160" t="s">
        <v>14</v>
      </c>
      <c r="S2" s="160" t="s">
        <v>14</v>
      </c>
      <c r="T2" s="160" t="s">
        <v>14</v>
      </c>
      <c r="U2" s="161" t="s">
        <v>14</v>
      </c>
    </row>
    <row r="3" spans="1:41" ht="27" customHeight="1">
      <c r="A3" s="156">
        <v>30</v>
      </c>
      <c r="B3" s="70" t="s">
        <v>15</v>
      </c>
      <c r="C3" s="70"/>
      <c r="D3" s="70"/>
      <c r="E3" s="70"/>
      <c r="F3" s="69"/>
      <c r="G3" s="93">
        <v>38.895066000000007</v>
      </c>
      <c r="H3" s="891" t="s">
        <v>347</v>
      </c>
      <c r="I3" s="891" t="s">
        <v>347</v>
      </c>
      <c r="J3" s="891" t="s">
        <v>347</v>
      </c>
      <c r="K3" s="891" t="s">
        <v>347</v>
      </c>
      <c r="L3" s="891" t="s">
        <v>347</v>
      </c>
      <c r="M3" s="93">
        <v>44.433522000000004</v>
      </c>
      <c r="N3" s="93">
        <v>45.818136000000003</v>
      </c>
      <c r="O3" s="93">
        <v>119.95792200000002</v>
      </c>
      <c r="P3" s="93">
        <v>51.356592000000006</v>
      </c>
      <c r="Q3" s="93">
        <v>61.174764000000017</v>
      </c>
      <c r="R3" s="897" t="s">
        <v>125</v>
      </c>
      <c r="S3" s="1106" t="s">
        <v>347</v>
      </c>
      <c r="T3" s="1106" t="s">
        <v>347</v>
      </c>
      <c r="U3" s="1099" t="s">
        <v>347</v>
      </c>
      <c r="W3" s="714">
        <f>1.05*1.08</f>
        <v>1.1340000000000001</v>
      </c>
    </row>
    <row r="4" spans="1:41" ht="18" customHeight="1">
      <c r="A4" s="200">
        <v>30</v>
      </c>
      <c r="B4" s="201" t="s">
        <v>16</v>
      </c>
      <c r="C4" s="201"/>
      <c r="D4" s="201"/>
      <c r="E4" s="201"/>
      <c r="F4" s="201"/>
      <c r="G4" s="202">
        <v>40.279680000000006</v>
      </c>
      <c r="H4" s="892"/>
      <c r="I4" s="892"/>
      <c r="J4" s="892"/>
      <c r="K4" s="892"/>
      <c r="L4" s="892"/>
      <c r="M4" s="202">
        <v>47.202750000000009</v>
      </c>
      <c r="N4" s="202">
        <v>48.587364000000008</v>
      </c>
      <c r="O4" s="202">
        <v>121.34253600000004</v>
      </c>
      <c r="P4" s="202">
        <v>52.734912300000012</v>
      </c>
      <c r="Q4" s="202">
        <v>62.559378000000017</v>
      </c>
      <c r="R4" s="898"/>
      <c r="S4" s="1107"/>
      <c r="T4" s="1107"/>
      <c r="U4" s="1100"/>
    </row>
    <row r="5" spans="1:41" ht="18" customHeight="1">
      <c r="A5" s="200">
        <v>30</v>
      </c>
      <c r="B5" s="201" t="s">
        <v>17</v>
      </c>
      <c r="C5" s="201"/>
      <c r="D5" s="201"/>
      <c r="E5" s="201"/>
      <c r="F5" s="201"/>
      <c r="G5" s="202">
        <v>44.433522000000004</v>
      </c>
      <c r="H5" s="892"/>
      <c r="I5" s="892"/>
      <c r="J5" s="892"/>
      <c r="K5" s="892"/>
      <c r="L5" s="892"/>
      <c r="M5" s="202">
        <v>49.971978000000014</v>
      </c>
      <c r="N5" s="202">
        <v>51.356592000000006</v>
      </c>
      <c r="O5" s="202">
        <v>125.49637800000004</v>
      </c>
      <c r="P5" s="202">
        <v>56.89819485000001</v>
      </c>
      <c r="Q5" s="202">
        <v>66.713220000000007</v>
      </c>
      <c r="R5" s="898"/>
      <c r="S5" s="1107"/>
      <c r="T5" s="1107"/>
      <c r="U5" s="1100"/>
    </row>
    <row r="6" spans="1:41" ht="18" customHeight="1">
      <c r="A6" s="200">
        <v>30</v>
      </c>
      <c r="B6" s="201" t="s">
        <v>18</v>
      </c>
      <c r="C6" s="201"/>
      <c r="D6" s="201"/>
      <c r="E6" s="201"/>
      <c r="F6" s="201"/>
      <c r="G6" s="202">
        <v>49.971978000000014</v>
      </c>
      <c r="H6" s="892"/>
      <c r="I6" s="892"/>
      <c r="J6" s="892"/>
      <c r="K6" s="892"/>
      <c r="L6" s="892"/>
      <c r="M6" s="202">
        <v>55.510434000000011</v>
      </c>
      <c r="N6" s="202">
        <v>56.89504800000001</v>
      </c>
      <c r="O6" s="204"/>
      <c r="P6" s="204"/>
      <c r="Q6" s="204"/>
      <c r="R6" s="899">
        <v>6.1715999999999998</v>
      </c>
      <c r="S6" s="1107"/>
      <c r="T6" s="1107"/>
      <c r="U6" s="1100"/>
    </row>
    <row r="7" spans="1:41" ht="18" customHeight="1">
      <c r="A7" s="200">
        <v>30</v>
      </c>
      <c r="B7" s="201" t="s">
        <v>19</v>
      </c>
      <c r="C7" s="201"/>
      <c r="D7" s="201"/>
      <c r="E7" s="201"/>
      <c r="F7" s="201"/>
      <c r="G7" s="202">
        <v>45.818136000000003</v>
      </c>
      <c r="H7" s="892"/>
      <c r="I7" s="892"/>
      <c r="J7" s="892"/>
      <c r="K7" s="892"/>
      <c r="L7" s="892"/>
      <c r="M7" s="202">
        <v>52.734912300000012</v>
      </c>
      <c r="N7" s="202">
        <v>54.122673150000018</v>
      </c>
      <c r="O7" s="202">
        <v>126.88099200000003</v>
      </c>
      <c r="P7" s="202">
        <v>58.405536000000005</v>
      </c>
      <c r="Q7" s="202">
        <v>68.09783400000002</v>
      </c>
      <c r="R7" s="899"/>
      <c r="S7" s="1107"/>
      <c r="T7" s="1107"/>
      <c r="U7" s="1100"/>
    </row>
    <row r="8" spans="1:41" ht="18" customHeight="1">
      <c r="A8" s="200">
        <v>30</v>
      </c>
      <c r="B8" s="201" t="s">
        <v>20</v>
      </c>
      <c r="C8" s="201"/>
      <c r="D8" s="201"/>
      <c r="E8" s="201"/>
      <c r="F8" s="201"/>
      <c r="G8" s="202">
        <v>52.734912300000012</v>
      </c>
      <c r="H8" s="892"/>
      <c r="I8" s="892"/>
      <c r="J8" s="892"/>
      <c r="K8" s="892"/>
      <c r="L8" s="892"/>
      <c r="M8" s="202">
        <v>58.273368300000008</v>
      </c>
      <c r="N8" s="202">
        <v>59.657982300000008</v>
      </c>
      <c r="O8" s="204"/>
      <c r="P8" s="204"/>
      <c r="Q8" s="204"/>
      <c r="R8" s="899"/>
      <c r="S8" s="1107"/>
      <c r="T8" s="1107"/>
      <c r="U8" s="1100"/>
    </row>
    <row r="9" spans="1:41" s="126" customFormat="1" ht="18" customHeight="1">
      <c r="A9" s="95">
        <v>30</v>
      </c>
      <c r="B9" s="96" t="s">
        <v>27</v>
      </c>
      <c r="C9" s="96"/>
      <c r="D9" s="96"/>
      <c r="E9" s="96"/>
      <c r="F9" s="96"/>
      <c r="G9" s="97">
        <v>119.95792200000002</v>
      </c>
      <c r="H9" s="893"/>
      <c r="I9" s="893"/>
      <c r="J9" s="893"/>
      <c r="K9" s="893"/>
      <c r="L9" s="893"/>
      <c r="M9" s="97">
        <v>125.49637800000002</v>
      </c>
      <c r="N9" s="97">
        <v>126.88099200000002</v>
      </c>
      <c r="O9" s="97">
        <v>119.95792200000002</v>
      </c>
      <c r="P9" s="97">
        <v>132.41944800000005</v>
      </c>
      <c r="Q9" s="97">
        <v>142.11174600000004</v>
      </c>
      <c r="R9" s="900"/>
      <c r="S9" s="1108"/>
      <c r="T9" s="1108"/>
      <c r="U9" s="1109"/>
    </row>
    <row r="10" spans="1:41" ht="32.25" customHeight="1">
      <c r="A10" s="91">
        <v>30</v>
      </c>
      <c r="B10" s="92" t="s">
        <v>21</v>
      </c>
      <c r="C10" s="92"/>
      <c r="D10" s="92"/>
      <c r="E10" s="92"/>
      <c r="F10" s="92"/>
      <c r="G10" s="205">
        <v>37.00695600000001</v>
      </c>
      <c r="H10" s="894" t="s">
        <v>347</v>
      </c>
      <c r="I10" s="894" t="s">
        <v>347</v>
      </c>
      <c r="J10" s="894" t="s">
        <v>347</v>
      </c>
      <c r="K10" s="894" t="s">
        <v>347</v>
      </c>
      <c r="L10" s="894" t="s">
        <v>347</v>
      </c>
      <c r="M10" s="205">
        <v>42.293664000000007</v>
      </c>
      <c r="N10" s="205">
        <v>43.678278000000013</v>
      </c>
      <c r="O10" s="205">
        <v>114.29359200000002</v>
      </c>
      <c r="P10" s="205">
        <v>48.964986000000003</v>
      </c>
      <c r="Q10" s="205">
        <v>58.153788000000013</v>
      </c>
      <c r="R10" s="897" t="s">
        <v>125</v>
      </c>
      <c r="S10" s="1096" t="s">
        <v>347</v>
      </c>
      <c r="T10" s="1096" t="s">
        <v>347</v>
      </c>
      <c r="U10" s="1099" t="s">
        <v>347</v>
      </c>
    </row>
    <row r="11" spans="1:41" ht="18" customHeight="1">
      <c r="A11" s="200">
        <v>30</v>
      </c>
      <c r="B11" s="201" t="s">
        <v>22</v>
      </c>
      <c r="C11" s="201"/>
      <c r="D11" s="201"/>
      <c r="E11" s="201"/>
      <c r="F11" s="201"/>
      <c r="G11" s="202">
        <v>38.391570000000009</v>
      </c>
      <c r="H11" s="895"/>
      <c r="I11" s="895"/>
      <c r="J11" s="895"/>
      <c r="K11" s="895"/>
      <c r="L11" s="895"/>
      <c r="M11" s="205">
        <v>44.937018000000016</v>
      </c>
      <c r="N11" s="205">
        <v>46.321632000000008</v>
      </c>
      <c r="O11" s="202">
        <v>115.67820600000002</v>
      </c>
      <c r="P11" s="205">
        <v>50.223726000000006</v>
      </c>
      <c r="Q11" s="205">
        <v>59.538402000000012</v>
      </c>
      <c r="R11" s="898"/>
      <c r="S11" s="1097"/>
      <c r="T11" s="1097"/>
      <c r="U11" s="1100"/>
    </row>
    <row r="12" spans="1:41" ht="18" customHeight="1">
      <c r="A12" s="157">
        <v>30</v>
      </c>
      <c r="B12" s="158" t="s">
        <v>23</v>
      </c>
      <c r="C12" s="158"/>
      <c r="D12" s="158"/>
      <c r="E12" s="201"/>
      <c r="F12" s="201"/>
      <c r="G12" s="202">
        <v>42.293664000000007</v>
      </c>
      <c r="H12" s="895"/>
      <c r="I12" s="895"/>
      <c r="J12" s="895"/>
      <c r="K12" s="895"/>
      <c r="L12" s="895"/>
      <c r="M12" s="205">
        <v>47.580372000000004</v>
      </c>
      <c r="N12" s="205">
        <v>48.964986000000003</v>
      </c>
      <c r="O12" s="202">
        <v>119.58030000000001</v>
      </c>
      <c r="P12" s="205">
        <v>54.251694000000015</v>
      </c>
      <c r="Q12" s="205">
        <v>63.44049600000001</v>
      </c>
      <c r="R12" s="898"/>
      <c r="S12" s="1097"/>
      <c r="T12" s="1097"/>
      <c r="U12" s="1100"/>
    </row>
    <row r="13" spans="1:41" ht="18" customHeight="1">
      <c r="A13" s="157">
        <v>30</v>
      </c>
      <c r="B13" s="158" t="s">
        <v>24</v>
      </c>
      <c r="C13" s="158"/>
      <c r="D13" s="158"/>
      <c r="E13" s="201"/>
      <c r="F13" s="201"/>
      <c r="G13" s="202">
        <v>47.580372000000004</v>
      </c>
      <c r="H13" s="895"/>
      <c r="I13" s="895"/>
      <c r="J13" s="895"/>
      <c r="K13" s="895"/>
      <c r="L13" s="895"/>
      <c r="M13" s="202">
        <v>52.867080000000001</v>
      </c>
      <c r="N13" s="202">
        <v>54.251694000000015</v>
      </c>
      <c r="O13" s="204"/>
      <c r="P13" s="204"/>
      <c r="Q13" s="204"/>
      <c r="R13" s="899">
        <v>6.1715999999999998</v>
      </c>
      <c r="S13" s="1097"/>
      <c r="T13" s="1097"/>
      <c r="U13" s="1100"/>
    </row>
    <row r="14" spans="1:41" ht="18" customHeight="1">
      <c r="A14" s="200">
        <v>30</v>
      </c>
      <c r="B14" s="201" t="s">
        <v>25</v>
      </c>
      <c r="C14" s="201"/>
      <c r="D14" s="201"/>
      <c r="E14" s="201"/>
      <c r="F14" s="201"/>
      <c r="G14" s="202">
        <v>43.678278000000013</v>
      </c>
      <c r="H14" s="895"/>
      <c r="I14" s="895"/>
      <c r="J14" s="895"/>
      <c r="K14" s="895"/>
      <c r="L14" s="895"/>
      <c r="M14" s="205">
        <v>50.223726000000006</v>
      </c>
      <c r="N14" s="205">
        <v>51.608340000000013</v>
      </c>
      <c r="O14" s="202">
        <v>120.96491400000004</v>
      </c>
      <c r="P14" s="205">
        <v>55.510434000000011</v>
      </c>
      <c r="Q14" s="205">
        <v>64.825110000000009</v>
      </c>
      <c r="R14" s="899"/>
      <c r="S14" s="1097"/>
      <c r="T14" s="1097"/>
      <c r="U14" s="1100"/>
    </row>
    <row r="15" spans="1:41" s="126" customFormat="1" ht="18" customHeight="1">
      <c r="A15" s="200">
        <v>30</v>
      </c>
      <c r="B15" s="201" t="s">
        <v>26</v>
      </c>
      <c r="C15" s="201"/>
      <c r="D15" s="201"/>
      <c r="E15" s="201"/>
      <c r="F15" s="201"/>
      <c r="G15" s="202">
        <v>50.223726000000006</v>
      </c>
      <c r="H15" s="895"/>
      <c r="I15" s="895"/>
      <c r="J15" s="895"/>
      <c r="K15" s="895"/>
      <c r="L15" s="895"/>
      <c r="M15" s="202">
        <v>55.510434000000004</v>
      </c>
      <c r="N15" s="202">
        <v>56.89504800000001</v>
      </c>
      <c r="O15" s="204"/>
      <c r="P15" s="204"/>
      <c r="Q15" s="204"/>
      <c r="R15" s="899"/>
      <c r="S15" s="1097"/>
      <c r="T15" s="1097"/>
      <c r="U15" s="1100"/>
    </row>
    <row r="16" spans="1:41" s="198" customFormat="1" ht="16.5" thickBot="1">
      <c r="A16" s="55">
        <v>30</v>
      </c>
      <c r="B16" s="56" t="s">
        <v>402</v>
      </c>
      <c r="C16" s="56"/>
      <c r="D16" s="56"/>
      <c r="E16" s="56"/>
      <c r="F16" s="56"/>
      <c r="G16" s="111">
        <v>114.29359200000002</v>
      </c>
      <c r="H16" s="896"/>
      <c r="I16" s="896"/>
      <c r="J16" s="896"/>
      <c r="K16" s="896"/>
      <c r="L16" s="896"/>
      <c r="M16" s="111">
        <v>119.51736300000002</v>
      </c>
      <c r="N16" s="111">
        <v>120.83904000000001</v>
      </c>
      <c r="O16" s="111">
        <v>114.29359200000002</v>
      </c>
      <c r="P16" s="111">
        <v>126.12574800000003</v>
      </c>
      <c r="Q16" s="111">
        <v>135.44042400000001</v>
      </c>
      <c r="R16" s="901"/>
      <c r="S16" s="1098"/>
      <c r="T16" s="1098"/>
      <c r="U16" s="1101"/>
    </row>
    <row r="17" spans="1:7" s="126" customFormat="1" ht="18" customHeight="1">
      <c r="C17" s="198"/>
      <c r="D17" s="198"/>
      <c r="E17" s="198"/>
    </row>
    <row r="18" spans="1:7" s="126" customFormat="1" ht="18" customHeight="1"/>
    <row r="19" spans="1:7" s="198" customFormat="1" ht="18" customHeight="1">
      <c r="A19" s="2" t="s">
        <v>15</v>
      </c>
      <c r="B19" s="94" t="s">
        <v>677</v>
      </c>
    </row>
    <row r="20" spans="1:7" ht="18" customHeight="1">
      <c r="A20" s="533" t="s">
        <v>36</v>
      </c>
      <c r="B20" s="534" t="s">
        <v>678</v>
      </c>
      <c r="C20" s="534"/>
      <c r="D20" s="534"/>
      <c r="E20" s="534"/>
      <c r="F20" s="127"/>
      <c r="G20" s="127"/>
    </row>
    <row r="21" spans="1:7" s="126" customFormat="1" ht="18" customHeight="1">
      <c r="A21" s="533" t="s">
        <v>31</v>
      </c>
      <c r="B21" s="534" t="s">
        <v>679</v>
      </c>
      <c r="C21" s="534"/>
      <c r="D21" s="534"/>
      <c r="E21" s="534"/>
      <c r="F21" s="127"/>
      <c r="G21" s="127"/>
    </row>
    <row r="22" spans="1:7" s="126" customFormat="1" ht="18" customHeight="1">
      <c r="A22" s="533" t="s">
        <v>17</v>
      </c>
      <c r="B22" s="534" t="s">
        <v>680</v>
      </c>
      <c r="C22" s="534"/>
      <c r="D22" s="534"/>
      <c r="E22" s="534"/>
      <c r="F22" s="127"/>
      <c r="G22" s="127"/>
    </row>
    <row r="23" spans="1:7" s="126" customFormat="1" ht="18" customHeight="1">
      <c r="A23" s="533" t="s">
        <v>18</v>
      </c>
      <c r="B23" s="534" t="s">
        <v>681</v>
      </c>
      <c r="C23" s="534"/>
      <c r="D23" s="534"/>
      <c r="E23" s="534"/>
      <c r="F23" s="127"/>
      <c r="G23" s="127"/>
    </row>
    <row r="24" spans="1:7" ht="18" customHeight="1">
      <c r="A24" s="533" t="s">
        <v>34</v>
      </c>
      <c r="B24" s="534" t="s">
        <v>682</v>
      </c>
      <c r="C24" s="534"/>
      <c r="D24" s="534"/>
      <c r="E24" s="534"/>
      <c r="F24" s="127"/>
      <c r="G24" s="127"/>
    </row>
    <row r="25" spans="1:7" s="198" customFormat="1" ht="18" customHeight="1">
      <c r="A25" s="533" t="s">
        <v>474</v>
      </c>
      <c r="B25" s="534" t="s">
        <v>683</v>
      </c>
      <c r="C25" s="534"/>
      <c r="D25" s="534"/>
      <c r="E25" s="534"/>
      <c r="F25" s="127"/>
      <c r="G25" s="127"/>
    </row>
    <row r="26" spans="1:7" ht="18" customHeight="1">
      <c r="A26" s="2" t="s">
        <v>35</v>
      </c>
      <c r="B26" s="94" t="s">
        <v>684</v>
      </c>
      <c r="C26" s="94"/>
      <c r="D26" s="94"/>
      <c r="E26" s="94"/>
      <c r="F26" s="127"/>
      <c r="G26" s="127"/>
    </row>
    <row r="27" spans="1:7" ht="18" customHeight="1">
      <c r="A27" s="2">
        <v>400</v>
      </c>
      <c r="B27" s="94" t="s">
        <v>685</v>
      </c>
      <c r="C27" s="94"/>
      <c r="D27" s="94"/>
      <c r="E27" s="94"/>
      <c r="F27" s="127"/>
      <c r="G27" s="127"/>
    </row>
    <row r="28" spans="1:7" s="127" customFormat="1" ht="18" customHeight="1">
      <c r="A28" s="2">
        <v>500</v>
      </c>
      <c r="B28" s="94" t="s">
        <v>686</v>
      </c>
      <c r="C28" s="94"/>
      <c r="D28" s="94"/>
      <c r="E28" s="94"/>
    </row>
    <row r="29" spans="1:7" s="127" customFormat="1" ht="18" customHeight="1">
      <c r="A29" s="2">
        <v>305</v>
      </c>
      <c r="B29" s="94" t="s">
        <v>687</v>
      </c>
      <c r="C29" s="94"/>
      <c r="D29" s="94"/>
      <c r="E29" s="94"/>
    </row>
    <row r="30" spans="1:7" s="127" customFormat="1" ht="18" customHeight="1">
      <c r="A30" s="2"/>
      <c r="B30" s="94"/>
      <c r="C30" s="534"/>
      <c r="D30" s="534"/>
      <c r="E30" s="534"/>
    </row>
    <row r="31" spans="1:7" s="127" customFormat="1" ht="18" customHeight="1">
      <c r="A31" s="533"/>
      <c r="B31" s="534"/>
      <c r="C31" s="534"/>
      <c r="D31" s="534"/>
      <c r="E31" s="534"/>
    </row>
    <row r="32" spans="1:7" s="127" customFormat="1" ht="18" customHeight="1">
      <c r="A32" s="533"/>
      <c r="B32" s="534"/>
      <c r="C32" s="534"/>
      <c r="D32" s="534"/>
      <c r="E32" s="534"/>
    </row>
    <row r="33" spans="1:23" s="127" customFormat="1" ht="18" customHeight="1">
      <c r="A33" s="533"/>
      <c r="B33" s="534"/>
      <c r="C33" s="534"/>
      <c r="D33" s="534"/>
      <c r="E33" s="534"/>
    </row>
    <row r="34" spans="1:23" s="127" customFormat="1" ht="18" customHeight="1">
      <c r="A34" s="533"/>
      <c r="B34" s="534"/>
      <c r="C34" s="94"/>
      <c r="D34" s="94"/>
      <c r="E34" s="94"/>
      <c r="M34" s="3"/>
      <c r="O34" s="3"/>
      <c r="P34" s="3"/>
    </row>
    <row r="35" spans="1:23"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3</v>
      </c>
    </row>
  </sheetData>
  <mergeCells count="8">
    <mergeCell ref="S10:S16"/>
    <mergeCell ref="T10:T16"/>
    <mergeCell ref="U10:U16"/>
    <mergeCell ref="A1:F1"/>
    <mergeCell ref="A2:F2"/>
    <mergeCell ref="S3:S9"/>
    <mergeCell ref="T3:T9"/>
    <mergeCell ref="U3:U9"/>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0.xml><?xml version="1.0" encoding="utf-8"?>
<worksheet xmlns="http://schemas.openxmlformats.org/spreadsheetml/2006/main" xmlns:r="http://schemas.openxmlformats.org/officeDocument/2006/relationships">
  <sheetPr>
    <tabColor rgb="FFFF3505"/>
    <pageSetUpPr fitToPage="1"/>
  </sheetPr>
  <dimension ref="A1:AG35"/>
  <sheetViews>
    <sheetView zoomScale="75" zoomScaleNormal="75" zoomScaleSheetLayoutView="400" workbookViewId="0">
      <pane xSplit="30585"/>
      <selection activeCell="A14" sqref="A14:B17"/>
      <selection pane="topRight" activeCell="B36" sqref="B36"/>
    </sheetView>
  </sheetViews>
  <sheetFormatPr defaultColWidth="4.140625" defaultRowHeight="15"/>
  <cols>
    <col min="1" max="1" width="4.85546875" style="87" customWidth="1"/>
    <col min="2" max="2" width="9.85546875" style="87" customWidth="1"/>
    <col min="3" max="10" width="9.85546875" style="198" customWidth="1"/>
    <col min="11" max="21" width="9.85546875" style="87" customWidth="1"/>
    <col min="22" max="22" width="11.140625" style="87" customWidth="1"/>
    <col min="23" max="16384" width="4.140625" style="87"/>
  </cols>
  <sheetData>
    <row r="1" spans="1:33" ht="123" customHeight="1" thickBot="1">
      <c r="A1" s="624" t="s">
        <v>96</v>
      </c>
      <c r="B1" s="625"/>
      <c r="C1" s="625"/>
      <c r="D1" s="625"/>
      <c r="E1" s="625"/>
      <c r="F1" s="625"/>
      <c r="G1" s="638" t="s">
        <v>0</v>
      </c>
      <c r="H1" s="636" t="s">
        <v>560</v>
      </c>
      <c r="I1" s="636" t="s">
        <v>561</v>
      </c>
      <c r="J1" s="636" t="s">
        <v>3</v>
      </c>
      <c r="K1" s="636" t="s">
        <v>4</v>
      </c>
      <c r="L1" s="636" t="s">
        <v>5</v>
      </c>
      <c r="M1" s="636" t="s">
        <v>6</v>
      </c>
      <c r="N1" s="636" t="s">
        <v>7</v>
      </c>
      <c r="O1" s="636" t="s">
        <v>9</v>
      </c>
      <c r="P1" s="637" t="s">
        <v>366</v>
      </c>
      <c r="Q1" s="635"/>
      <c r="R1" s="626"/>
      <c r="S1" s="626"/>
      <c r="T1" s="626"/>
      <c r="U1" s="626"/>
      <c r="V1" s="626"/>
      <c r="W1" s="626"/>
      <c r="X1" s="626"/>
      <c r="Y1" s="626"/>
      <c r="Z1" s="626"/>
      <c r="AA1" s="626"/>
      <c r="AB1" s="626"/>
      <c r="AC1" s="626"/>
      <c r="AD1" s="626"/>
      <c r="AE1" s="626"/>
      <c r="AF1" s="626"/>
      <c r="AG1" s="626"/>
    </row>
    <row r="2" spans="1:33" ht="18" customHeight="1">
      <c r="A2" s="268" t="s">
        <v>392</v>
      </c>
      <c r="B2" s="269"/>
      <c r="C2" s="269"/>
      <c r="D2" s="269"/>
      <c r="E2" s="269"/>
      <c r="F2" s="269"/>
      <c r="G2" s="88"/>
      <c r="H2" s="88"/>
      <c r="I2" s="167"/>
      <c r="J2" s="167"/>
      <c r="K2" s="167"/>
      <c r="L2" s="167"/>
      <c r="M2" s="167"/>
      <c r="N2" s="167"/>
      <c r="O2" s="162" t="s">
        <v>14</v>
      </c>
      <c r="P2" s="161" t="s">
        <v>14</v>
      </c>
    </row>
    <row r="3" spans="1:33" ht="18" customHeight="1">
      <c r="A3" s="113">
        <v>88</v>
      </c>
      <c r="B3" s="112" t="s">
        <v>15</v>
      </c>
      <c r="C3" s="112"/>
      <c r="D3" s="112"/>
      <c r="E3" s="112"/>
      <c r="F3" s="112"/>
      <c r="G3" s="93">
        <f>290*Y3</f>
        <v>298.7</v>
      </c>
      <c r="H3" s="1111" t="s">
        <v>347</v>
      </c>
      <c r="I3" s="1112" t="s">
        <v>347</v>
      </c>
      <c r="J3" s="197">
        <f>295*Y3</f>
        <v>303.85000000000002</v>
      </c>
      <c r="K3" s="197">
        <f>296*Y3</f>
        <v>304.88</v>
      </c>
      <c r="L3" s="155"/>
      <c r="M3" s="197">
        <f>300*Y3</f>
        <v>309</v>
      </c>
      <c r="N3" s="197">
        <f>308*Y3</f>
        <v>317.24</v>
      </c>
      <c r="O3" s="1190">
        <v>5</v>
      </c>
      <c r="P3" s="1114" t="s">
        <v>347</v>
      </c>
      <c r="Y3" s="127">
        <v>1.03</v>
      </c>
    </row>
    <row r="4" spans="1:33" ht="18" customHeight="1">
      <c r="A4" s="108">
        <v>88</v>
      </c>
      <c r="B4" s="109" t="s">
        <v>16</v>
      </c>
      <c r="C4" s="201"/>
      <c r="D4" s="201"/>
      <c r="E4" s="201"/>
      <c r="F4" s="201"/>
      <c r="G4" s="110">
        <f>328*Y3</f>
        <v>337.84000000000003</v>
      </c>
      <c r="H4" s="1112"/>
      <c r="I4" s="1112"/>
      <c r="J4" s="110">
        <f>J3+327.5*Y3-290*Y3</f>
        <v>342.47499999999997</v>
      </c>
      <c r="K4" s="202">
        <f>334*Y3</f>
        <v>344.02</v>
      </c>
      <c r="L4" s="155"/>
      <c r="M4" s="202">
        <f>338*Y3</f>
        <v>348.14</v>
      </c>
      <c r="N4" s="202">
        <f>346*Y3</f>
        <v>356.38</v>
      </c>
      <c r="O4" s="1191"/>
      <c r="P4" s="1115"/>
    </row>
    <row r="5" spans="1:33" s="107" customFormat="1" ht="18" customHeight="1">
      <c r="A5" s="108">
        <v>88</v>
      </c>
      <c r="B5" s="109" t="s">
        <v>19</v>
      </c>
      <c r="C5" s="201"/>
      <c r="D5" s="201"/>
      <c r="E5" s="201"/>
      <c r="F5" s="201"/>
      <c r="G5" s="110">
        <f>332*Y3</f>
        <v>341.96000000000004</v>
      </c>
      <c r="H5" s="1112"/>
      <c r="I5" s="1112"/>
      <c r="J5" s="110">
        <f>337*Y3</f>
        <v>347.11</v>
      </c>
      <c r="K5" s="202">
        <f>K3+332*Y3-290*Y3</f>
        <v>348.14000000000004</v>
      </c>
      <c r="L5" s="155"/>
      <c r="M5" s="202">
        <f>M3+332*Y3-290*Y3</f>
        <v>352.26000000000005</v>
      </c>
      <c r="N5" s="202">
        <f>N3+332*Y3-290*Y3</f>
        <v>360.50000000000006</v>
      </c>
      <c r="O5" s="1191"/>
      <c r="P5" s="1115"/>
    </row>
    <row r="6" spans="1:33" s="107" customFormat="1" ht="18" customHeight="1">
      <c r="A6" s="108">
        <v>88</v>
      </c>
      <c r="B6" s="109" t="s">
        <v>18</v>
      </c>
      <c r="C6" s="201"/>
      <c r="D6" s="201"/>
      <c r="E6" s="201"/>
      <c r="F6" s="201"/>
      <c r="G6" s="110">
        <f>299*Y3</f>
        <v>307.97000000000003</v>
      </c>
      <c r="H6" s="1112"/>
      <c r="I6" s="1112"/>
      <c r="J6" s="155"/>
      <c r="K6" s="155"/>
      <c r="L6" s="155"/>
      <c r="M6" s="155"/>
      <c r="N6" s="155"/>
      <c r="O6" s="1191"/>
      <c r="P6" s="1115"/>
    </row>
    <row r="7" spans="1:33" s="107" customFormat="1" ht="18" customHeight="1" thickBot="1">
      <c r="A7" s="114">
        <v>88</v>
      </c>
      <c r="B7" s="115" t="s">
        <v>20</v>
      </c>
      <c r="C7" s="115"/>
      <c r="D7" s="115"/>
      <c r="E7" s="115"/>
      <c r="F7" s="115"/>
      <c r="G7" s="111">
        <f>296*Y3</f>
        <v>304.88</v>
      </c>
      <c r="H7" s="1118"/>
      <c r="I7" s="1118"/>
      <c r="J7" s="185"/>
      <c r="K7" s="185"/>
      <c r="L7" s="185"/>
      <c r="M7" s="185"/>
      <c r="N7" s="185"/>
      <c r="O7" s="1192"/>
      <c r="P7" s="1117"/>
    </row>
    <row r="8" spans="1:33" s="118" customFormat="1" ht="18" customHeight="1">
      <c r="A8" s="122"/>
      <c r="B8" s="122"/>
      <c r="C8" s="122"/>
      <c r="D8" s="122"/>
      <c r="E8" s="122"/>
      <c r="F8" s="122"/>
      <c r="G8" s="122"/>
      <c r="H8" s="122"/>
      <c r="I8" s="122"/>
      <c r="J8" s="122"/>
      <c r="K8" s="122"/>
      <c r="L8" s="122"/>
      <c r="M8" s="122"/>
      <c r="N8" s="122"/>
      <c r="O8" s="122"/>
      <c r="P8" s="122"/>
      <c r="Q8" s="122"/>
      <c r="R8" s="122"/>
      <c r="S8" s="122"/>
      <c r="T8" s="122"/>
      <c r="U8" s="122"/>
    </row>
    <row r="9" spans="1:33" s="118" customFormat="1" ht="18" customHeight="1">
      <c r="C9" s="203"/>
      <c r="D9" s="203"/>
      <c r="E9" s="203"/>
      <c r="F9" s="203"/>
      <c r="G9" s="203"/>
      <c r="H9" s="203"/>
      <c r="I9" s="203"/>
      <c r="J9" s="203"/>
      <c r="K9" s="122"/>
      <c r="L9" s="122"/>
      <c r="M9" s="122"/>
      <c r="N9" s="122"/>
      <c r="O9" s="122"/>
      <c r="P9" s="122"/>
      <c r="Q9" s="122"/>
      <c r="R9" s="122"/>
      <c r="S9" s="122"/>
      <c r="T9" s="122"/>
      <c r="U9" s="122"/>
    </row>
    <row r="10" spans="1:33" s="118" customFormat="1" ht="18" customHeight="1">
      <c r="C10" s="203"/>
      <c r="D10" s="203"/>
      <c r="E10" s="203"/>
      <c r="F10" s="203"/>
      <c r="G10" s="203"/>
      <c r="H10" s="203"/>
      <c r="I10" s="203"/>
      <c r="J10" s="203"/>
      <c r="K10" s="122"/>
      <c r="L10" s="122"/>
      <c r="M10" s="122"/>
      <c r="N10" s="122"/>
      <c r="O10" s="122"/>
      <c r="P10" s="122"/>
      <c r="Q10" s="122"/>
      <c r="R10" s="122"/>
      <c r="S10" s="122"/>
      <c r="T10" s="122"/>
      <c r="U10" s="122"/>
    </row>
    <row r="11" spans="1:33" s="203" customFormat="1" ht="18" customHeight="1">
      <c r="C11" s="534"/>
      <c r="D11" s="534"/>
      <c r="E11" s="534"/>
      <c r="F11" s="534"/>
      <c r="G11" s="534"/>
      <c r="H11" s="534"/>
      <c r="I11" s="534"/>
      <c r="J11" s="534"/>
      <c r="K11" s="122"/>
      <c r="L11" s="122"/>
      <c r="M11" s="122"/>
      <c r="N11" s="122"/>
      <c r="O11" s="122"/>
      <c r="P11" s="122"/>
      <c r="Q11" s="122"/>
      <c r="R11" s="122"/>
      <c r="S11" s="122"/>
      <c r="T11" s="122"/>
      <c r="U11" s="122"/>
    </row>
    <row r="12" spans="1:33" s="203" customFormat="1" ht="18" customHeight="1">
      <c r="C12" s="534"/>
      <c r="D12" s="534"/>
      <c r="F12" s="534"/>
      <c r="G12" s="534"/>
      <c r="H12" s="534"/>
      <c r="I12" s="534"/>
      <c r="J12" s="534"/>
      <c r="K12" s="122"/>
      <c r="L12" s="122"/>
      <c r="M12" s="122"/>
      <c r="N12" s="122"/>
      <c r="O12" s="122"/>
      <c r="P12" s="122"/>
      <c r="Q12" s="122"/>
      <c r="R12" s="122"/>
      <c r="S12" s="122"/>
      <c r="T12" s="122"/>
      <c r="U12" s="122"/>
    </row>
    <row r="13" spans="1:33" s="203" customFormat="1" ht="18" customHeight="1">
      <c r="C13" s="534"/>
      <c r="D13" s="534"/>
      <c r="F13" s="534"/>
      <c r="G13" s="534"/>
      <c r="H13" s="534"/>
      <c r="I13" s="534"/>
      <c r="J13" s="534"/>
      <c r="K13" s="122"/>
      <c r="L13" s="122"/>
      <c r="M13" s="122"/>
      <c r="N13" s="122"/>
      <c r="O13" s="122"/>
      <c r="P13" s="122"/>
      <c r="Q13" s="122"/>
      <c r="R13" s="122"/>
      <c r="S13" s="122"/>
      <c r="T13" s="122"/>
      <c r="U13" s="122"/>
    </row>
    <row r="14" spans="1:33" s="203" customFormat="1" ht="18" customHeight="1">
      <c r="A14" s="2" t="s">
        <v>15</v>
      </c>
      <c r="B14" s="94" t="s">
        <v>30</v>
      </c>
      <c r="C14" s="534"/>
      <c r="D14" s="534"/>
      <c r="F14" s="534"/>
      <c r="G14" s="534"/>
      <c r="H14" s="534"/>
      <c r="I14" s="534"/>
      <c r="J14" s="534"/>
      <c r="K14" s="122"/>
      <c r="L14" s="122"/>
      <c r="M14" s="122"/>
      <c r="N14" s="122"/>
      <c r="O14" s="122"/>
      <c r="P14" s="122"/>
      <c r="Q14" s="122"/>
      <c r="R14" s="122"/>
      <c r="S14" s="122"/>
      <c r="T14" s="122"/>
      <c r="U14" s="122"/>
    </row>
    <row r="15" spans="1:33" s="203" customFormat="1" ht="18" customHeight="1">
      <c r="A15" s="533" t="s">
        <v>36</v>
      </c>
      <c r="B15" s="534" t="s">
        <v>505</v>
      </c>
      <c r="C15" s="534"/>
      <c r="D15" s="534"/>
      <c r="F15" s="534"/>
      <c r="G15" s="534"/>
      <c r="H15" s="534"/>
      <c r="I15" s="534"/>
      <c r="J15" s="534"/>
      <c r="K15" s="122"/>
      <c r="L15" s="122"/>
      <c r="M15" s="122"/>
      <c r="N15" s="122"/>
      <c r="O15" s="122"/>
      <c r="P15" s="122"/>
      <c r="Q15" s="122"/>
      <c r="R15" s="122"/>
      <c r="S15" s="122"/>
      <c r="T15" s="122"/>
      <c r="U15" s="122"/>
    </row>
    <row r="16" spans="1:33" s="203" customFormat="1" ht="15.75">
      <c r="A16" s="533" t="s">
        <v>17</v>
      </c>
      <c r="B16" s="534" t="s">
        <v>32</v>
      </c>
      <c r="C16" s="534"/>
      <c r="D16" s="534"/>
      <c r="F16" s="534"/>
      <c r="G16" s="534"/>
      <c r="H16" s="534"/>
      <c r="I16" s="534"/>
      <c r="J16" s="534"/>
      <c r="K16" s="122"/>
      <c r="L16" s="122"/>
      <c r="M16" s="122"/>
      <c r="N16" s="122"/>
      <c r="O16" s="122"/>
      <c r="P16" s="122"/>
      <c r="Q16" s="122"/>
      <c r="R16" s="122"/>
      <c r="S16" s="122"/>
      <c r="T16" s="122"/>
      <c r="U16" s="122"/>
    </row>
    <row r="17" spans="1:22" s="118" customFormat="1" ht="18" customHeight="1">
      <c r="A17" s="533" t="s">
        <v>18</v>
      </c>
      <c r="B17" s="534" t="s">
        <v>33</v>
      </c>
      <c r="C17" s="94"/>
      <c r="D17" s="94"/>
      <c r="E17" s="94"/>
      <c r="F17" s="94"/>
      <c r="G17" s="94"/>
      <c r="H17" s="94"/>
      <c r="I17" s="94"/>
      <c r="J17" s="94"/>
      <c r="K17" s="122"/>
      <c r="L17" s="122"/>
      <c r="M17" s="122"/>
      <c r="N17" s="122"/>
      <c r="O17" s="122"/>
      <c r="P17" s="122"/>
      <c r="Q17" s="122"/>
      <c r="R17" s="122"/>
      <c r="S17" s="122"/>
      <c r="T17" s="122"/>
      <c r="U17" s="122"/>
    </row>
    <row r="18" spans="1:22" s="100" customFormat="1" ht="18" customHeight="1">
      <c r="A18" s="106"/>
      <c r="B18" s="106"/>
      <c r="C18" s="123"/>
      <c r="D18" s="123"/>
      <c r="E18" s="123"/>
      <c r="F18" s="123"/>
      <c r="G18" s="123"/>
      <c r="H18" s="123"/>
      <c r="I18" s="123"/>
      <c r="J18" s="123"/>
      <c r="K18" s="106"/>
      <c r="L18" s="106"/>
      <c r="M18" s="106"/>
      <c r="N18" s="106"/>
      <c r="O18" s="106"/>
      <c r="P18" s="106"/>
      <c r="Q18" s="106"/>
      <c r="R18" s="106"/>
      <c r="S18" s="106"/>
      <c r="T18" s="106"/>
      <c r="U18" s="106"/>
      <c r="V18" s="123"/>
    </row>
    <row r="19" spans="1:22" s="101" customFormat="1" ht="18" customHeight="1">
      <c r="A19" s="105"/>
      <c r="B19" s="102"/>
      <c r="C19" s="120"/>
      <c r="D19" s="120"/>
      <c r="E19" s="120"/>
      <c r="F19" s="120"/>
      <c r="G19" s="120"/>
      <c r="H19" s="120"/>
      <c r="I19" s="120"/>
      <c r="J19" s="120"/>
      <c r="K19" s="102"/>
      <c r="L19" s="103"/>
      <c r="M19" s="103"/>
      <c r="N19" s="103"/>
      <c r="O19" s="103"/>
      <c r="P19" s="103"/>
      <c r="Q19" s="103"/>
      <c r="R19" s="103"/>
      <c r="S19" s="103"/>
      <c r="T19" s="103"/>
      <c r="U19" s="103"/>
    </row>
    <row r="20" spans="1:22" s="100" customFormat="1" ht="18" customHeight="1">
      <c r="B20" s="1193" t="s">
        <v>477</v>
      </c>
      <c r="C20" s="1193"/>
      <c r="D20" s="1193"/>
      <c r="E20" s="1193"/>
      <c r="F20" s="1193"/>
      <c r="G20" s="1193"/>
      <c r="H20" s="1193"/>
      <c r="I20" s="1193"/>
      <c r="J20" s="1193"/>
      <c r="K20" s="1193"/>
      <c r="L20" s="1193"/>
      <c r="M20" s="1193"/>
      <c r="N20" s="1193"/>
      <c r="O20" s="1193"/>
      <c r="P20" s="1193"/>
      <c r="Q20" s="1193"/>
      <c r="R20" s="99"/>
      <c r="S20" s="99"/>
      <c r="T20" s="99"/>
      <c r="U20" s="99"/>
    </row>
    <row r="21" spans="1:22" s="100" customFormat="1" ht="18" customHeight="1">
      <c r="B21" s="1193"/>
      <c r="C21" s="1193"/>
      <c r="D21" s="1193"/>
      <c r="E21" s="1193"/>
      <c r="F21" s="1193"/>
      <c r="G21" s="1193"/>
      <c r="H21" s="1193"/>
      <c r="I21" s="1193"/>
      <c r="J21" s="1193"/>
      <c r="K21" s="1193"/>
      <c r="L21" s="1193"/>
      <c r="M21" s="1193"/>
      <c r="N21" s="1193"/>
      <c r="O21" s="1193"/>
      <c r="P21" s="1193"/>
      <c r="Q21" s="1193"/>
      <c r="R21" s="99"/>
      <c r="S21" s="99"/>
      <c r="T21" s="99"/>
      <c r="U21" s="99"/>
    </row>
    <row r="22" spans="1:22" ht="18" customHeight="1">
      <c r="B22" s="1193"/>
      <c r="C22" s="1193"/>
      <c r="D22" s="1193"/>
      <c r="E22" s="1193"/>
      <c r="F22" s="1193"/>
      <c r="G22" s="1193"/>
      <c r="H22" s="1193"/>
      <c r="I22" s="1193"/>
      <c r="J22" s="1193"/>
      <c r="K22" s="1193"/>
      <c r="L22" s="1193"/>
      <c r="M22" s="1193"/>
      <c r="N22" s="1193"/>
      <c r="O22" s="1193"/>
      <c r="P22" s="1193"/>
      <c r="Q22" s="1193"/>
    </row>
    <row r="23" spans="1:22" ht="18" customHeight="1">
      <c r="B23" s="1193"/>
      <c r="C23" s="1193"/>
      <c r="D23" s="1193"/>
      <c r="E23" s="1193"/>
      <c r="F23" s="1193"/>
      <c r="G23" s="1193"/>
      <c r="H23" s="1193"/>
      <c r="I23" s="1193"/>
      <c r="J23" s="1193"/>
      <c r="K23" s="1193"/>
      <c r="L23" s="1193"/>
      <c r="M23" s="1193"/>
      <c r="N23" s="1193"/>
      <c r="O23" s="1193"/>
      <c r="P23" s="1193"/>
      <c r="Q23" s="1193"/>
    </row>
    <row r="24" spans="1:22" ht="18" customHeight="1">
      <c r="B24" s="1193"/>
      <c r="C24" s="1193"/>
      <c r="D24" s="1193"/>
      <c r="E24" s="1193"/>
      <c r="F24" s="1193"/>
      <c r="G24" s="1193"/>
      <c r="H24" s="1193"/>
      <c r="I24" s="1193"/>
      <c r="J24" s="1193"/>
      <c r="K24" s="1193"/>
      <c r="L24" s="1193"/>
      <c r="M24" s="1193"/>
      <c r="N24" s="1193"/>
      <c r="O24" s="1193"/>
      <c r="P24" s="1193"/>
      <c r="Q24" s="1193"/>
    </row>
    <row r="25" spans="1:22" ht="18" customHeight="1">
      <c r="B25" s="1193"/>
      <c r="C25" s="1193"/>
      <c r="D25" s="1193"/>
      <c r="E25" s="1193"/>
      <c r="F25" s="1193"/>
      <c r="G25" s="1193"/>
      <c r="H25" s="1193"/>
      <c r="I25" s="1193"/>
      <c r="J25" s="1193"/>
      <c r="K25" s="1193"/>
      <c r="L25" s="1193"/>
      <c r="M25" s="1193"/>
      <c r="N25" s="1193"/>
      <c r="O25" s="1193"/>
      <c r="P25" s="1193"/>
      <c r="Q25" s="1193"/>
    </row>
    <row r="26" spans="1:22" ht="18" customHeight="1">
      <c r="B26" s="1193"/>
      <c r="C26" s="1193"/>
      <c r="D26" s="1193"/>
      <c r="E26" s="1193"/>
      <c r="F26" s="1193"/>
      <c r="G26" s="1193"/>
      <c r="H26" s="1193"/>
      <c r="I26" s="1193"/>
      <c r="J26" s="1193"/>
      <c r="K26" s="1193"/>
      <c r="L26" s="1193"/>
      <c r="M26" s="1193"/>
      <c r="N26" s="1193"/>
      <c r="O26" s="1193"/>
      <c r="P26" s="1193"/>
      <c r="Q26" s="1193"/>
    </row>
    <row r="27" spans="1:22" s="100" customFormat="1" ht="18" customHeight="1">
      <c r="B27" s="1193"/>
      <c r="C27" s="1193"/>
      <c r="D27" s="1193"/>
      <c r="E27" s="1193"/>
      <c r="F27" s="1193"/>
      <c r="G27" s="1193"/>
      <c r="H27" s="1193"/>
      <c r="I27" s="1193"/>
      <c r="J27" s="1193"/>
      <c r="K27" s="1193"/>
      <c r="L27" s="1193"/>
      <c r="M27" s="1193"/>
      <c r="N27" s="1193"/>
      <c r="O27" s="1193"/>
      <c r="P27" s="1193"/>
      <c r="Q27" s="1193"/>
      <c r="R27" s="99"/>
      <c r="S27" s="99"/>
      <c r="T27" s="99"/>
      <c r="U27" s="99"/>
    </row>
    <row r="28" spans="1:22" s="100" customFormat="1" ht="18" customHeight="1">
      <c r="B28" s="1193"/>
      <c r="C28" s="1193"/>
      <c r="D28" s="1193"/>
      <c r="E28" s="1193"/>
      <c r="F28" s="1193"/>
      <c r="G28" s="1193"/>
      <c r="H28" s="1193"/>
      <c r="I28" s="1193"/>
      <c r="J28" s="1193"/>
      <c r="K28" s="1193"/>
      <c r="L28" s="1193"/>
      <c r="M28" s="1193"/>
      <c r="N28" s="1193"/>
      <c r="O28" s="1193"/>
      <c r="P28" s="1193"/>
      <c r="Q28" s="1193"/>
      <c r="R28" s="99"/>
      <c r="S28" s="99"/>
      <c r="T28" s="99"/>
      <c r="U28" s="99"/>
    </row>
    <row r="29" spans="1:22" s="100" customFormat="1" ht="18" customHeight="1">
      <c r="B29" s="1193"/>
      <c r="C29" s="1193"/>
      <c r="D29" s="1193"/>
      <c r="E29" s="1193"/>
      <c r="F29" s="1193"/>
      <c r="G29" s="1193"/>
      <c r="H29" s="1193"/>
      <c r="I29" s="1193"/>
      <c r="J29" s="1193"/>
      <c r="K29" s="1193"/>
      <c r="L29" s="1193"/>
      <c r="M29" s="1193"/>
      <c r="N29" s="1193"/>
      <c r="O29" s="1193"/>
      <c r="P29" s="1193"/>
      <c r="Q29" s="1193"/>
      <c r="R29" s="99"/>
      <c r="S29" s="99"/>
      <c r="T29" s="99"/>
      <c r="U29" s="99"/>
    </row>
    <row r="30" spans="1:22" s="100" customFormat="1" ht="18" customHeight="1">
      <c r="B30" s="1193"/>
      <c r="C30" s="1193"/>
      <c r="D30" s="1193"/>
      <c r="E30" s="1193"/>
      <c r="F30" s="1193"/>
      <c r="G30" s="1193"/>
      <c r="H30" s="1193"/>
      <c r="I30" s="1193"/>
      <c r="J30" s="1193"/>
      <c r="K30" s="1193"/>
      <c r="L30" s="1193"/>
      <c r="M30" s="1193"/>
      <c r="N30" s="1193"/>
      <c r="O30" s="1193"/>
      <c r="P30" s="1193"/>
      <c r="Q30" s="1193"/>
      <c r="R30" s="99"/>
      <c r="S30" s="99"/>
      <c r="T30" s="99"/>
      <c r="U30" s="99"/>
    </row>
    <row r="31" spans="1:22" s="100" customFormat="1" ht="18" customHeight="1">
      <c r="A31" s="100" t="s">
        <v>577</v>
      </c>
      <c r="B31" s="1193"/>
      <c r="C31" s="1193"/>
      <c r="D31" s="1193"/>
      <c r="E31" s="1193"/>
      <c r="F31" s="1193"/>
      <c r="G31" s="1193"/>
      <c r="H31" s="1193"/>
      <c r="I31" s="1193"/>
      <c r="J31" s="1193"/>
      <c r="K31" s="1193"/>
      <c r="L31" s="1193"/>
      <c r="M31" s="1193"/>
      <c r="N31" s="1193"/>
      <c r="O31" s="1193"/>
      <c r="P31" s="1193"/>
      <c r="Q31" s="1193"/>
    </row>
    <row r="32" spans="1:22" s="100" customFormat="1" ht="18" customHeight="1">
      <c r="B32" s="1193"/>
      <c r="C32" s="1193"/>
      <c r="D32" s="1193"/>
      <c r="E32" s="1193"/>
      <c r="F32" s="1193"/>
      <c r="G32" s="1193"/>
      <c r="H32" s="1193"/>
      <c r="I32" s="1193"/>
      <c r="J32" s="1193"/>
      <c r="K32" s="1193"/>
      <c r="L32" s="1193"/>
      <c r="M32" s="1193"/>
      <c r="N32" s="1193"/>
      <c r="O32" s="1193"/>
      <c r="P32" s="1193"/>
      <c r="Q32" s="1193"/>
    </row>
    <row r="33" spans="1:22" s="100" customFormat="1" ht="18" customHeight="1">
      <c r="B33" s="1193"/>
      <c r="C33" s="1193"/>
      <c r="D33" s="1193"/>
      <c r="E33" s="1193"/>
      <c r="F33" s="1193"/>
      <c r="G33" s="1193"/>
      <c r="H33" s="1193"/>
      <c r="I33" s="1193"/>
      <c r="J33" s="1193"/>
      <c r="K33" s="1193"/>
      <c r="L33" s="1193"/>
      <c r="M33" s="1193"/>
      <c r="N33" s="1193"/>
      <c r="O33" s="1193"/>
      <c r="P33" s="1193"/>
      <c r="Q33" s="1193"/>
    </row>
    <row r="34" spans="1:22" ht="18" customHeight="1"/>
    <row r="35" spans="1:22"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v>35</v>
      </c>
    </row>
  </sheetData>
  <mergeCells count="5">
    <mergeCell ref="P3:P7"/>
    <mergeCell ref="O3:O7"/>
    <mergeCell ref="H3:H7"/>
    <mergeCell ref="I3:I7"/>
    <mergeCell ref="B20:Q33"/>
  </mergeCells>
  <printOptions horizontalCentered="1" verticalCentered="1"/>
  <pageMargins left="0.19685039370078741" right="0.19685039370078741" top="0.19685039370078741" bottom="0.19685039370078741" header="0" footer="0"/>
  <pageSetup paperSize="9" scale="66" orientation="landscape" r:id="rId1"/>
  <drawing r:id="rId2"/>
</worksheet>
</file>

<file path=xl/worksheets/sheet41.xml><?xml version="1.0" encoding="utf-8"?>
<worksheet xmlns="http://schemas.openxmlformats.org/spreadsheetml/2006/main" xmlns:r="http://schemas.openxmlformats.org/officeDocument/2006/relationships">
  <sheetPr>
    <tabColor rgb="FF7030A0"/>
  </sheetPr>
  <dimension ref="A1:AI63"/>
  <sheetViews>
    <sheetView view="pageBreakPreview" zoomScale="75" zoomScaleNormal="80" zoomScaleSheetLayoutView="75" workbookViewId="0">
      <pane xSplit="30975"/>
      <selection activeCell="D15" sqref="D15:D21"/>
      <selection pane="topRight" activeCell="K29" sqref="K29"/>
    </sheetView>
  </sheetViews>
  <sheetFormatPr defaultColWidth="4.140625" defaultRowHeight="15"/>
  <cols>
    <col min="1" max="2" width="11.85546875" style="126" customWidth="1"/>
    <col min="3" max="3" width="11.85546875" style="126" hidden="1" customWidth="1"/>
    <col min="4" max="4" width="11.85546875" style="198" customWidth="1"/>
    <col min="5" max="5" width="11.85546875" style="126" hidden="1" customWidth="1"/>
    <col min="6" max="6" width="11.85546875" style="225" customWidth="1"/>
    <col min="7" max="20" width="11.85546875" style="126" customWidth="1"/>
    <col min="21" max="16384" width="4.140625" style="126"/>
  </cols>
  <sheetData>
    <row r="1" spans="1:22" ht="74.45" customHeight="1">
      <c r="G1" s="140" t="s">
        <v>689</v>
      </c>
    </row>
    <row r="2" spans="1:22" ht="30.75" customHeight="1" thickBot="1">
      <c r="A2" s="198"/>
      <c r="B2" s="198"/>
      <c r="C2" s="140"/>
      <c r="D2" s="140"/>
      <c r="E2" s="140"/>
      <c r="F2" s="130"/>
      <c r="G2" s="1194" t="s">
        <v>268</v>
      </c>
      <c r="H2" s="1194"/>
      <c r="I2" s="1194"/>
      <c r="J2" s="1194"/>
      <c r="K2" s="1194"/>
      <c r="L2" s="1194"/>
      <c r="M2" s="1194"/>
      <c r="N2" s="1194"/>
      <c r="O2" s="1194"/>
      <c r="P2" s="1194"/>
      <c r="Q2" s="1194"/>
      <c r="R2" s="1194"/>
      <c r="S2" s="1194"/>
      <c r="T2" s="1194"/>
      <c r="U2" s="1194"/>
      <c r="V2" s="1194"/>
    </row>
    <row r="3" spans="1:22" ht="18" customHeight="1">
      <c r="A3" s="1195" t="s">
        <v>99</v>
      </c>
      <c r="B3" s="1196"/>
      <c r="C3" s="1199" t="s">
        <v>98</v>
      </c>
      <c r="D3" s="1201" t="s">
        <v>98</v>
      </c>
      <c r="E3" s="1201" t="s">
        <v>415</v>
      </c>
      <c r="F3" s="1204" t="s">
        <v>415</v>
      </c>
      <c r="G3" s="140"/>
      <c r="H3" s="140"/>
      <c r="I3" s="140"/>
      <c r="J3" s="140"/>
      <c r="K3" s="135"/>
      <c r="L3" s="133"/>
      <c r="M3" s="133"/>
      <c r="N3" s="133"/>
      <c r="V3" s="715">
        <f>1.03*1.08</f>
        <v>1.1124000000000001</v>
      </c>
    </row>
    <row r="4" spans="1:22" ht="18" customHeight="1" thickBot="1">
      <c r="A4" s="1197"/>
      <c r="B4" s="1198"/>
      <c r="C4" s="1200"/>
      <c r="D4" s="1202"/>
      <c r="E4" s="1202"/>
      <c r="F4" s="1205"/>
      <c r="G4" s="140"/>
      <c r="H4" s="140"/>
      <c r="I4" s="140"/>
      <c r="J4" s="140"/>
      <c r="K4" s="135"/>
      <c r="L4" s="133"/>
      <c r="M4" s="133"/>
      <c r="N4" s="133"/>
    </row>
    <row r="5" spans="1:22" ht="18" customHeight="1">
      <c r="A5" s="689" t="s">
        <v>101</v>
      </c>
      <c r="B5" s="690"/>
      <c r="C5" s="691">
        <v>2.4</v>
      </c>
      <c r="D5" s="692">
        <v>2.9634336000000006</v>
      </c>
      <c r="E5" s="692">
        <v>5.5500000000000007</v>
      </c>
      <c r="F5" s="869">
        <v>6.173820000000001</v>
      </c>
      <c r="G5" s="140"/>
      <c r="H5" s="140"/>
      <c r="I5" s="140"/>
      <c r="J5" s="140"/>
      <c r="K5" s="135"/>
      <c r="L5" s="133"/>
      <c r="M5" s="133"/>
      <c r="N5" s="133"/>
    </row>
    <row r="6" spans="1:22" ht="18" customHeight="1">
      <c r="A6" s="489" t="s">
        <v>102</v>
      </c>
      <c r="B6" s="490"/>
      <c r="C6" s="491">
        <v>2.4</v>
      </c>
      <c r="D6" s="687">
        <v>2.9634336000000006</v>
      </c>
      <c r="E6" s="687">
        <v>5.5500000000000007</v>
      </c>
      <c r="F6" s="870">
        <v>6.173820000000001</v>
      </c>
      <c r="G6" s="140"/>
      <c r="H6" s="140"/>
      <c r="I6" s="140"/>
      <c r="J6" s="140"/>
      <c r="K6" s="132"/>
      <c r="L6" s="121"/>
      <c r="M6" s="121"/>
      <c r="N6" s="121"/>
    </row>
    <row r="7" spans="1:22" ht="18" customHeight="1">
      <c r="A7" s="489" t="s">
        <v>103</v>
      </c>
      <c r="B7" s="490"/>
      <c r="C7" s="492">
        <v>2.4</v>
      </c>
      <c r="D7" s="687">
        <v>2.9634336000000006</v>
      </c>
      <c r="E7" s="688">
        <v>5.5500000000000007</v>
      </c>
      <c r="F7" s="870">
        <v>6.173820000000001</v>
      </c>
      <c r="K7" s="132"/>
      <c r="L7" s="121"/>
      <c r="M7" s="121"/>
      <c r="N7" s="121"/>
    </row>
    <row r="8" spans="1:22" ht="18" customHeight="1">
      <c r="A8" s="489" t="s">
        <v>104</v>
      </c>
      <c r="B8" s="490"/>
      <c r="C8" s="492">
        <v>2.4</v>
      </c>
      <c r="D8" s="687">
        <v>2.9634336000000006</v>
      </c>
      <c r="E8" s="688">
        <v>5.5500000000000007</v>
      </c>
      <c r="F8" s="870">
        <v>6.173820000000001</v>
      </c>
      <c r="K8" s="132"/>
      <c r="L8" s="121"/>
      <c r="M8" s="121"/>
      <c r="N8" s="121"/>
    </row>
    <row r="9" spans="1:22" ht="18" customHeight="1">
      <c r="A9" s="489" t="s">
        <v>105</v>
      </c>
      <c r="B9" s="490"/>
      <c r="C9" s="492">
        <v>2.4</v>
      </c>
      <c r="D9" s="687">
        <v>2.9634336000000006</v>
      </c>
      <c r="E9" s="688">
        <v>5.5500000000000007</v>
      </c>
      <c r="F9" s="870">
        <v>6.173820000000001</v>
      </c>
      <c r="K9" s="130"/>
      <c r="L9" s="121"/>
      <c r="M9" s="121"/>
      <c r="N9" s="121"/>
    </row>
    <row r="10" spans="1:22" ht="18" customHeight="1">
      <c r="A10" s="489" t="s">
        <v>106</v>
      </c>
      <c r="B10" s="490"/>
      <c r="C10" s="492">
        <v>2.4</v>
      </c>
      <c r="D10" s="687">
        <v>2.9634336000000006</v>
      </c>
      <c r="E10" s="688">
        <v>5.5500000000000007</v>
      </c>
      <c r="F10" s="870">
        <v>6.173820000000001</v>
      </c>
      <c r="K10" s="130"/>
      <c r="L10" s="121"/>
      <c r="M10" s="121"/>
      <c r="N10" s="121"/>
    </row>
    <row r="11" spans="1:22" s="124" customFormat="1" ht="18" customHeight="1">
      <c r="A11" s="489" t="s">
        <v>107</v>
      </c>
      <c r="B11" s="490"/>
      <c r="C11" s="492">
        <v>6.1</v>
      </c>
      <c r="D11" s="687">
        <v>7.5320604000000007</v>
      </c>
      <c r="E11" s="688">
        <v>8.7690000000000019</v>
      </c>
      <c r="F11" s="870">
        <v>9.7546356000000003</v>
      </c>
      <c r="K11" s="132"/>
      <c r="L11" s="122"/>
      <c r="M11" s="122"/>
      <c r="N11" s="122"/>
    </row>
    <row r="12" spans="1:22" s="124" customFormat="1" ht="18" customHeight="1">
      <c r="A12" s="489" t="s">
        <v>108</v>
      </c>
      <c r="B12" s="490"/>
      <c r="C12" s="492">
        <v>6.1</v>
      </c>
      <c r="D12" s="687">
        <v>7.5320604000000007</v>
      </c>
      <c r="E12" s="688">
        <v>8.7690000000000019</v>
      </c>
      <c r="F12" s="870">
        <v>9.7546356000000003</v>
      </c>
    </row>
    <row r="13" spans="1:22" s="203" customFormat="1" ht="18" customHeight="1">
      <c r="A13" s="489" t="s">
        <v>574</v>
      </c>
      <c r="B13" s="490"/>
      <c r="C13" s="492">
        <v>4.3</v>
      </c>
      <c r="D13" s="687">
        <v>5.3094852000000001</v>
      </c>
      <c r="E13" s="688">
        <v>9.99</v>
      </c>
      <c r="F13" s="870">
        <v>11.112876000000002</v>
      </c>
    </row>
    <row r="14" spans="1:22" s="203" customFormat="1" ht="18" customHeight="1">
      <c r="A14" s="489" t="s">
        <v>573</v>
      </c>
      <c r="B14" s="490"/>
      <c r="C14" s="492">
        <v>4.3</v>
      </c>
      <c r="D14" s="687">
        <v>5.3094852000000001</v>
      </c>
      <c r="E14" s="688">
        <v>9.99</v>
      </c>
      <c r="F14" s="870">
        <v>11.112876000000002</v>
      </c>
    </row>
    <row r="15" spans="1:22" s="203" customFormat="1" ht="18" customHeight="1">
      <c r="A15" s="489" t="s">
        <v>109</v>
      </c>
      <c r="B15" s="490"/>
      <c r="C15" s="492"/>
      <c r="D15" s="687"/>
      <c r="E15" s="688">
        <v>15.984000000000002</v>
      </c>
      <c r="F15" s="870">
        <v>17.780601600000004</v>
      </c>
    </row>
    <row r="16" spans="1:22" s="124" customFormat="1" ht="18" customHeight="1">
      <c r="A16" s="489" t="s">
        <v>111</v>
      </c>
      <c r="B16" s="490"/>
      <c r="C16" s="492"/>
      <c r="D16" s="687"/>
      <c r="E16" s="688">
        <v>15.984000000000002</v>
      </c>
      <c r="F16" s="870">
        <v>17.780601600000004</v>
      </c>
      <c r="K16" s="132"/>
      <c r="L16" s="122"/>
      <c r="M16" s="122"/>
      <c r="N16" s="122"/>
    </row>
    <row r="17" spans="1:35" s="124" customFormat="1" ht="18" customHeight="1">
      <c r="A17" s="489" t="s">
        <v>426</v>
      </c>
      <c r="B17" s="490"/>
      <c r="C17" s="492"/>
      <c r="D17" s="687"/>
      <c r="E17" s="688">
        <v>13.431000000000001</v>
      </c>
      <c r="F17" s="870">
        <v>14.940644400000002</v>
      </c>
      <c r="K17" s="131"/>
      <c r="L17" s="122"/>
      <c r="M17" s="122"/>
      <c r="N17" s="122"/>
    </row>
    <row r="18" spans="1:35" s="124" customFormat="1" ht="18" customHeight="1">
      <c r="A18" s="489" t="s">
        <v>110</v>
      </c>
      <c r="B18" s="490"/>
      <c r="C18" s="492"/>
      <c r="D18" s="687"/>
      <c r="E18" s="688">
        <v>13.653000000000002</v>
      </c>
      <c r="F18" s="870">
        <v>15.187597200000004</v>
      </c>
      <c r="K18" s="131"/>
      <c r="L18" s="122"/>
      <c r="M18" s="122"/>
      <c r="N18" s="122"/>
    </row>
    <row r="19" spans="1:35" s="124" customFormat="1" ht="18" customHeight="1">
      <c r="A19" s="489" t="s">
        <v>112</v>
      </c>
      <c r="B19" s="490"/>
      <c r="C19" s="492"/>
      <c r="D19" s="687"/>
      <c r="E19" s="688">
        <v>13.653000000000002</v>
      </c>
      <c r="F19" s="870">
        <v>15.187597200000004</v>
      </c>
      <c r="K19" s="131"/>
      <c r="L19" s="122"/>
      <c r="M19" s="122"/>
      <c r="N19" s="122"/>
    </row>
    <row r="20" spans="1:35" s="124" customFormat="1" ht="18" customHeight="1">
      <c r="A20" s="489" t="s">
        <v>113</v>
      </c>
      <c r="B20" s="490"/>
      <c r="C20" s="492"/>
      <c r="D20" s="687"/>
      <c r="E20" s="688">
        <v>17.760000000000002</v>
      </c>
      <c r="F20" s="870">
        <v>19.756224000000003</v>
      </c>
      <c r="K20" s="131"/>
      <c r="L20" s="122"/>
      <c r="M20" s="122"/>
      <c r="N20" s="122"/>
    </row>
    <row r="21" spans="1:35" s="124" customFormat="1" ht="18" customHeight="1" thickBot="1">
      <c r="A21" s="494" t="s">
        <v>115</v>
      </c>
      <c r="B21" s="495"/>
      <c r="C21" s="496"/>
      <c r="D21" s="871"/>
      <c r="E21" s="872">
        <v>14.208000000000002</v>
      </c>
      <c r="F21" s="873">
        <v>15.804979200000002</v>
      </c>
      <c r="K21" s="121"/>
      <c r="L21" s="121"/>
      <c r="M21" s="121"/>
      <c r="N21" s="121"/>
      <c r="O21" s="138"/>
      <c r="P21" s="144"/>
      <c r="Q21" s="144"/>
      <c r="AA21" s="122"/>
      <c r="AB21" s="122"/>
      <c r="AC21" s="122"/>
      <c r="AD21" s="122"/>
      <c r="AE21" s="122"/>
      <c r="AF21" s="122"/>
      <c r="AG21" s="122"/>
      <c r="AH21" s="122"/>
    </row>
    <row r="22" spans="1:35" s="124" customFormat="1" ht="18" customHeight="1">
      <c r="D22" s="203"/>
      <c r="F22" s="130"/>
      <c r="K22" s="121"/>
      <c r="L22" s="121"/>
      <c r="M22" s="121"/>
      <c r="N22" s="121"/>
      <c r="O22" s="145"/>
      <c r="P22" s="126"/>
      <c r="Q22" s="126"/>
      <c r="AA22" s="122"/>
      <c r="AB22" s="122"/>
      <c r="AC22" s="122"/>
      <c r="AD22" s="122"/>
      <c r="AE22" s="122"/>
      <c r="AF22" s="122"/>
      <c r="AG22" s="122"/>
      <c r="AH22" s="122"/>
    </row>
    <row r="23" spans="1:35" s="124" customFormat="1" ht="18" customHeight="1">
      <c r="A23" s="1203" t="s">
        <v>456</v>
      </c>
      <c r="B23" s="1203"/>
      <c r="C23" s="1203"/>
      <c r="D23" s="1203"/>
      <c r="E23" s="1203"/>
      <c r="F23" s="1203"/>
      <c r="G23" s="1203"/>
      <c r="K23" s="121"/>
      <c r="L23" s="121"/>
      <c r="M23" s="121"/>
      <c r="N23" s="121"/>
      <c r="O23" s="138"/>
      <c r="AA23" s="122"/>
      <c r="AB23" s="122"/>
      <c r="AC23" s="122"/>
      <c r="AD23" s="122"/>
      <c r="AE23" s="122"/>
      <c r="AF23" s="122"/>
      <c r="AG23" s="122"/>
      <c r="AH23" s="122"/>
    </row>
    <row r="24" spans="1:35" s="124" customFormat="1" ht="18" customHeight="1">
      <c r="A24" s="1203"/>
      <c r="B24" s="1203"/>
      <c r="C24" s="1203"/>
      <c r="D24" s="1203"/>
      <c r="E24" s="1203"/>
      <c r="F24" s="1203"/>
      <c r="G24" s="1203"/>
      <c r="K24" s="121"/>
      <c r="L24" s="121"/>
      <c r="M24" s="121"/>
      <c r="N24" s="121"/>
      <c r="O24" s="138"/>
    </row>
    <row r="25" spans="1:35" s="124" customFormat="1" ht="18" customHeight="1">
      <c r="A25" s="1203"/>
      <c r="B25" s="1203"/>
      <c r="C25" s="1203"/>
      <c r="D25" s="1203"/>
      <c r="E25" s="1203"/>
      <c r="F25" s="1203"/>
      <c r="G25" s="1203"/>
      <c r="H25" s="124">
        <v>1.1100000000000001</v>
      </c>
      <c r="K25" s="121"/>
      <c r="L25" s="121"/>
      <c r="M25" s="121"/>
      <c r="N25" s="121"/>
      <c r="O25" s="137"/>
    </row>
    <row r="26" spans="1:35" s="124" customFormat="1" ht="18" customHeight="1">
      <c r="A26" s="1203"/>
      <c r="B26" s="1203"/>
      <c r="C26" s="1203"/>
      <c r="D26" s="1203"/>
      <c r="E26" s="1203"/>
      <c r="F26" s="1203"/>
      <c r="G26" s="1203"/>
      <c r="H26" s="138"/>
      <c r="I26" s="138"/>
      <c r="J26" s="138"/>
      <c r="K26" s="121"/>
      <c r="L26" s="121"/>
      <c r="M26" s="121"/>
      <c r="N26" s="121"/>
      <c r="O26" s="137"/>
      <c r="R26" s="121"/>
      <c r="S26" s="121"/>
      <c r="T26" s="121"/>
    </row>
    <row r="27" spans="1:35" s="124" customFormat="1" ht="18" customHeight="1">
      <c r="D27" s="203"/>
      <c r="F27" s="130"/>
      <c r="G27" s="138"/>
      <c r="H27" s="138"/>
      <c r="I27" s="138"/>
      <c r="J27" s="138"/>
      <c r="K27" s="121"/>
      <c r="L27" s="121"/>
      <c r="M27" s="121"/>
      <c r="N27" s="121"/>
      <c r="O27" s="137"/>
      <c r="R27" s="121"/>
      <c r="S27" s="121"/>
      <c r="T27" s="121"/>
    </row>
    <row r="28" spans="1:35" s="124" customFormat="1" ht="18" customHeight="1">
      <c r="B28" s="105"/>
      <c r="C28" s="105"/>
      <c r="D28" s="105"/>
      <c r="E28" s="120"/>
      <c r="F28" s="130"/>
      <c r="K28" s="121"/>
      <c r="L28" s="121"/>
      <c r="M28" s="121"/>
      <c r="N28" s="121"/>
      <c r="O28" s="137"/>
      <c r="R28" s="121"/>
      <c r="S28" s="121"/>
      <c r="T28" s="121"/>
      <c r="AE28" s="137"/>
      <c r="AF28" s="137"/>
      <c r="AG28" s="137"/>
      <c r="AH28" s="137"/>
      <c r="AI28" s="137"/>
    </row>
    <row r="29" spans="1:35" s="124" customFormat="1" ht="18" customHeight="1">
      <c r="B29" s="105"/>
      <c r="C29" s="105"/>
      <c r="D29" s="105"/>
      <c r="E29" s="120"/>
      <c r="F29" s="131"/>
      <c r="G29" s="121"/>
      <c r="H29" s="121"/>
      <c r="I29" s="121"/>
      <c r="J29" s="121"/>
      <c r="K29" s="121"/>
      <c r="L29" s="121"/>
      <c r="M29" s="121"/>
      <c r="N29" s="121"/>
      <c r="O29" s="137"/>
      <c r="R29" s="121"/>
      <c r="S29" s="121"/>
      <c r="T29" s="121"/>
    </row>
    <row r="30" spans="1:35" s="124" customFormat="1" ht="18" customHeight="1">
      <c r="B30" s="105"/>
      <c r="C30" s="105"/>
      <c r="D30" s="105"/>
      <c r="E30" s="120"/>
      <c r="F30" s="131"/>
      <c r="G30" s="121"/>
      <c r="H30" s="121"/>
      <c r="I30" s="121"/>
      <c r="J30" s="121"/>
      <c r="K30" s="121"/>
      <c r="L30" s="121"/>
      <c r="M30" s="121"/>
      <c r="N30" s="121"/>
      <c r="O30" s="137"/>
      <c r="R30" s="121"/>
      <c r="S30" s="121"/>
      <c r="T30" s="121"/>
    </row>
    <row r="31" spans="1:35" s="124" customFormat="1" ht="18" customHeight="1">
      <c r="A31" s="124" t="s">
        <v>577</v>
      </c>
      <c r="B31" s="105"/>
      <c r="C31" s="105"/>
      <c r="D31" s="105"/>
      <c r="E31" s="120"/>
      <c r="F31" s="131"/>
      <c r="G31" s="121"/>
      <c r="H31" s="121"/>
      <c r="I31" s="121"/>
      <c r="J31" s="121"/>
      <c r="K31" s="121"/>
      <c r="L31" s="121"/>
      <c r="M31" s="121"/>
      <c r="N31" s="121"/>
      <c r="O31" s="137"/>
      <c r="R31" s="121"/>
      <c r="S31" s="121"/>
      <c r="T31" s="121"/>
    </row>
    <row r="32" spans="1:35" s="124" customFormat="1" ht="18" customHeight="1">
      <c r="B32" s="105"/>
      <c r="C32" s="105"/>
      <c r="D32" s="105"/>
      <c r="E32" s="120"/>
      <c r="F32" s="131"/>
      <c r="G32" s="121"/>
      <c r="H32" s="121"/>
      <c r="I32" s="121"/>
      <c r="J32" s="121"/>
      <c r="K32" s="121"/>
      <c r="L32" s="121"/>
      <c r="M32" s="121"/>
      <c r="N32" s="121"/>
      <c r="O32" s="137"/>
      <c r="R32" s="121"/>
      <c r="S32" s="121"/>
      <c r="T32" s="121"/>
    </row>
    <row r="33" spans="1:22" s="124" customFormat="1" ht="18" customHeight="1">
      <c r="B33" s="105"/>
      <c r="C33" s="105"/>
      <c r="D33" s="105"/>
      <c r="E33" s="120"/>
      <c r="F33" s="131"/>
      <c r="G33" s="121"/>
      <c r="H33" s="121"/>
      <c r="I33" s="121"/>
      <c r="J33" s="121"/>
      <c r="K33" s="121"/>
      <c r="L33" s="121"/>
      <c r="M33" s="121"/>
      <c r="N33" s="121"/>
      <c r="O33" s="137"/>
      <c r="R33" s="121"/>
      <c r="S33" s="121"/>
      <c r="T33" s="121"/>
    </row>
    <row r="34" spans="1:22" s="124" customFormat="1" ht="18" customHeight="1">
      <c r="B34" s="105"/>
      <c r="C34" s="105"/>
      <c r="D34" s="105"/>
      <c r="E34" s="120"/>
      <c r="F34" s="131"/>
      <c r="G34" s="121"/>
      <c r="H34" s="121"/>
      <c r="I34" s="121"/>
      <c r="J34" s="121"/>
      <c r="K34" s="121"/>
      <c r="L34" s="121"/>
      <c r="M34" s="121"/>
      <c r="N34" s="121"/>
      <c r="O34" s="137"/>
      <c r="S34" s="121"/>
      <c r="T34" s="121"/>
    </row>
    <row r="35" spans="1:22" s="124" customFormat="1" ht="18" customHeight="1">
      <c r="B35" s="105"/>
      <c r="C35" s="105"/>
      <c r="D35" s="105"/>
      <c r="E35" s="120"/>
      <c r="F35" s="131"/>
      <c r="G35" s="121"/>
      <c r="H35" s="121"/>
      <c r="I35" s="121"/>
      <c r="J35" s="121"/>
      <c r="K35" s="121"/>
      <c r="L35" s="121"/>
      <c r="M35" s="121"/>
      <c r="N35" s="121"/>
      <c r="O35" s="137"/>
      <c r="S35" s="121"/>
      <c r="T35" s="121"/>
    </row>
    <row r="36" spans="1:22" s="124" customFormat="1" ht="18" customHeight="1">
      <c r="B36" s="105"/>
      <c r="C36" s="105"/>
      <c r="D36" s="105"/>
      <c r="E36" s="120"/>
      <c r="F36" s="131"/>
      <c r="G36" s="121"/>
      <c r="H36" s="121"/>
      <c r="I36" s="121"/>
      <c r="J36" s="121"/>
      <c r="K36" s="121"/>
      <c r="L36" s="121"/>
      <c r="M36" s="121"/>
      <c r="N36" s="121"/>
      <c r="O36" s="121"/>
      <c r="T36" s="121"/>
    </row>
    <row r="37" spans="1:22" s="124" customFormat="1" ht="18" customHeight="1">
      <c r="A37" s="126"/>
      <c r="B37" s="126"/>
      <c r="C37" s="126"/>
      <c r="D37" s="198"/>
      <c r="E37" s="126"/>
      <c r="F37" s="131"/>
      <c r="G37" s="121"/>
      <c r="H37" s="121"/>
      <c r="I37" s="121"/>
      <c r="J37" s="121"/>
      <c r="K37" s="121"/>
      <c r="L37" s="121"/>
      <c r="M37" s="121"/>
      <c r="N37" s="121"/>
      <c r="O37" s="121"/>
      <c r="T37" s="121"/>
    </row>
    <row r="38" spans="1:22" ht="18" customHeight="1">
      <c r="A38" s="124"/>
      <c r="B38" s="105"/>
      <c r="C38" s="105"/>
      <c r="D38" s="105"/>
      <c r="E38" s="120"/>
    </row>
    <row r="39" spans="1:22" s="124" customFormat="1" ht="18" customHeight="1">
      <c r="B39" s="105"/>
      <c r="C39" s="105"/>
      <c r="D39" s="105"/>
      <c r="E39" s="120"/>
      <c r="F39" s="131"/>
      <c r="G39" s="121"/>
      <c r="H39" s="121"/>
      <c r="I39" s="121"/>
      <c r="J39" s="121"/>
      <c r="K39" s="121"/>
      <c r="L39" s="121"/>
      <c r="M39" s="121"/>
      <c r="N39" s="121"/>
      <c r="O39" s="121"/>
      <c r="T39" s="121"/>
    </row>
    <row r="40" spans="1:22" s="124" customFormat="1" ht="18" customHeight="1">
      <c r="B40" s="105"/>
      <c r="C40" s="105"/>
      <c r="D40" s="105"/>
      <c r="E40" s="120"/>
      <c r="F40" s="131"/>
      <c r="G40" s="121"/>
      <c r="H40" s="121"/>
      <c r="I40" s="121"/>
      <c r="J40" s="121"/>
      <c r="K40" s="121"/>
      <c r="L40" s="121"/>
      <c r="M40" s="121"/>
      <c r="N40" s="121"/>
      <c r="O40" s="121"/>
      <c r="T40" s="121"/>
    </row>
    <row r="41" spans="1:22" s="124" customFormat="1" ht="18" customHeight="1">
      <c r="B41" s="105"/>
      <c r="C41" s="105"/>
      <c r="D41" s="105"/>
      <c r="E41" s="120"/>
      <c r="F41" s="131"/>
      <c r="G41" s="121"/>
      <c r="H41" s="121"/>
      <c r="I41" s="121"/>
      <c r="J41" s="121"/>
      <c r="K41" s="121"/>
      <c r="L41" s="121"/>
      <c r="M41" s="121"/>
      <c r="N41" s="121"/>
      <c r="O41" s="121"/>
      <c r="T41" s="121"/>
    </row>
    <row r="42" spans="1:22" s="124" customFormat="1" ht="18" customHeight="1">
      <c r="B42" s="105"/>
      <c r="C42" s="105"/>
      <c r="D42" s="105"/>
      <c r="E42" s="120"/>
      <c r="F42" s="131"/>
      <c r="G42" s="121"/>
      <c r="H42" s="121"/>
      <c r="I42" s="121"/>
      <c r="J42" s="121"/>
      <c r="K42" s="121"/>
      <c r="L42" s="121"/>
      <c r="M42" s="121"/>
      <c r="N42" s="121"/>
      <c r="O42" s="121"/>
      <c r="T42" s="121"/>
    </row>
    <row r="43" spans="1:22" s="124" customFormat="1" ht="18" customHeight="1">
      <c r="B43" s="105"/>
      <c r="C43" s="105"/>
      <c r="D43" s="105"/>
      <c r="E43" s="120"/>
      <c r="F43" s="131"/>
      <c r="G43" s="121"/>
      <c r="H43" s="121"/>
      <c r="I43" s="121"/>
      <c r="J43" s="121"/>
      <c r="K43" s="121"/>
      <c r="L43" s="121"/>
      <c r="M43" s="121"/>
      <c r="N43" s="121"/>
      <c r="O43" s="121"/>
      <c r="T43" s="121"/>
    </row>
    <row r="44" spans="1:22" s="124" customFormat="1" ht="18" customHeight="1">
      <c r="B44" s="105"/>
      <c r="C44" s="105"/>
      <c r="D44" s="105"/>
      <c r="E44" s="120"/>
      <c r="F44" s="131"/>
      <c r="G44" s="121"/>
      <c r="H44" s="121"/>
      <c r="I44" s="121"/>
      <c r="J44" s="121"/>
      <c r="K44" s="121"/>
      <c r="L44" s="121"/>
      <c r="M44" s="121"/>
      <c r="N44" s="121"/>
      <c r="O44" s="121"/>
      <c r="T44" s="121"/>
    </row>
    <row r="45" spans="1:22" s="127" customFormat="1" ht="18" customHeight="1">
      <c r="A45" s="123"/>
      <c r="B45" s="123"/>
      <c r="C45" s="123"/>
      <c r="D45" s="123"/>
      <c r="E45" s="123"/>
      <c r="F45" s="684"/>
      <c r="G45" s="123"/>
      <c r="H45" s="123"/>
      <c r="I45" s="123"/>
      <c r="J45" s="123"/>
      <c r="K45" s="123"/>
      <c r="L45" s="123"/>
      <c r="M45" s="123"/>
      <c r="N45" s="123"/>
      <c r="O45" s="123"/>
      <c r="P45" s="123"/>
      <c r="Q45" s="123"/>
      <c r="R45" s="123"/>
      <c r="S45" s="123"/>
      <c r="T45" s="123"/>
      <c r="U45" s="123"/>
      <c r="V45" s="123">
        <v>37</v>
      </c>
    </row>
    <row r="47" spans="1:22" ht="15.75">
      <c r="A47" s="124"/>
      <c r="B47" s="105"/>
      <c r="C47" s="105"/>
      <c r="D47" s="105"/>
      <c r="E47" s="120"/>
    </row>
    <row r="48" spans="1:22" s="124" customFormat="1" ht="15.75">
      <c r="B48" s="105"/>
      <c r="C48" s="105"/>
      <c r="D48" s="105"/>
      <c r="E48" s="120"/>
      <c r="F48" s="131"/>
      <c r="G48" s="121"/>
      <c r="H48" s="121"/>
      <c r="I48" s="121"/>
      <c r="J48" s="121"/>
      <c r="K48" s="121"/>
      <c r="L48" s="121"/>
      <c r="M48" s="121"/>
      <c r="N48" s="121"/>
      <c r="O48" s="121"/>
      <c r="T48" s="121"/>
    </row>
    <row r="49" spans="1:20" s="124" customFormat="1" ht="15.75">
      <c r="B49" s="105"/>
      <c r="C49" s="105"/>
      <c r="D49" s="105"/>
      <c r="E49" s="120"/>
      <c r="F49" s="131"/>
      <c r="G49" s="121"/>
      <c r="H49" s="121"/>
      <c r="I49" s="121"/>
      <c r="J49" s="121"/>
      <c r="K49" s="121"/>
      <c r="L49" s="121"/>
      <c r="M49" s="121"/>
      <c r="N49" s="121"/>
      <c r="O49" s="121"/>
      <c r="T49" s="121"/>
    </row>
    <row r="50" spans="1:20" s="124" customFormat="1" ht="15.75">
      <c r="A50" s="126"/>
      <c r="B50" s="126"/>
      <c r="C50" s="126"/>
      <c r="D50" s="198"/>
      <c r="E50" s="126"/>
      <c r="F50" s="131"/>
      <c r="G50" s="121"/>
      <c r="H50" s="121"/>
      <c r="I50" s="121"/>
      <c r="J50" s="121"/>
      <c r="K50" s="121"/>
      <c r="L50" s="121"/>
      <c r="M50" s="121"/>
      <c r="N50" s="121"/>
      <c r="O50" s="121"/>
      <c r="T50" s="121"/>
    </row>
    <row r="51" spans="1:20" ht="15.75">
      <c r="P51" s="121"/>
      <c r="Q51" s="121"/>
    </row>
    <row r="52" spans="1:20" ht="15.75">
      <c r="P52" s="121"/>
      <c r="Q52" s="121"/>
    </row>
    <row r="53" spans="1:20" ht="15.75">
      <c r="P53" s="121"/>
      <c r="Q53" s="121"/>
    </row>
    <row r="59" spans="1:20">
      <c r="A59" s="127"/>
      <c r="B59" s="127"/>
      <c r="C59" s="127"/>
      <c r="D59" s="127"/>
      <c r="E59" s="127"/>
    </row>
    <row r="60" spans="1:20" s="127" customFormat="1">
      <c r="A60" s="126"/>
      <c r="B60" s="126"/>
      <c r="C60" s="126"/>
      <c r="D60" s="198"/>
      <c r="E60" s="126"/>
      <c r="F60" s="226"/>
      <c r="P60" s="126"/>
      <c r="Q60" s="126"/>
    </row>
    <row r="63" spans="1:20">
      <c r="P63" s="127"/>
      <c r="Q63" s="127"/>
    </row>
  </sheetData>
  <mergeCells count="7">
    <mergeCell ref="G2:V2"/>
    <mergeCell ref="A3:B4"/>
    <mergeCell ref="C3:C4"/>
    <mergeCell ref="E3:E4"/>
    <mergeCell ref="A23:G26"/>
    <mergeCell ref="D3:D4"/>
    <mergeCell ref="F3:F4"/>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2.xml><?xml version="1.0" encoding="utf-8"?>
<worksheet xmlns="http://schemas.openxmlformats.org/spreadsheetml/2006/main" xmlns:r="http://schemas.openxmlformats.org/officeDocument/2006/relationships">
  <sheetPr>
    <tabColor rgb="FF7030A0"/>
  </sheetPr>
  <dimension ref="A1:W53"/>
  <sheetViews>
    <sheetView view="pageBreakPreview" zoomScale="75" zoomScaleNormal="60" zoomScaleSheetLayoutView="75" workbookViewId="0">
      <pane xSplit="30915"/>
      <selection activeCell="G1" sqref="G1"/>
      <selection pane="topRight" activeCell="K29" sqref="K29"/>
    </sheetView>
  </sheetViews>
  <sheetFormatPr defaultColWidth="4.140625" defaultRowHeight="15"/>
  <cols>
    <col min="1" max="1" width="11.85546875" style="198" customWidth="1"/>
    <col min="2" max="2" width="7.42578125" style="198" customWidth="1"/>
    <col min="3" max="3" width="11.85546875" style="198" hidden="1" customWidth="1"/>
    <col min="4" max="4" width="11.85546875" style="198" customWidth="1"/>
    <col min="5" max="5" width="11.85546875" style="198" hidden="1" customWidth="1"/>
    <col min="6" max="20" width="11.85546875" style="198" customWidth="1"/>
    <col min="21" max="21" width="4.140625" style="126"/>
    <col min="24" max="16384" width="4.140625" style="126"/>
  </cols>
  <sheetData>
    <row r="1" spans="1:23" ht="80.099999999999994" customHeight="1">
      <c r="F1" s="140"/>
      <c r="G1" s="140" t="s">
        <v>690</v>
      </c>
      <c r="H1" s="140"/>
      <c r="I1" s="140"/>
      <c r="J1" s="140"/>
      <c r="K1" s="140"/>
      <c r="L1" s="140"/>
    </row>
    <row r="2" spans="1:23" ht="32.25" customHeight="1" thickBot="1">
      <c r="G2" s="1194" t="s">
        <v>269</v>
      </c>
      <c r="H2" s="1194"/>
      <c r="I2" s="1194"/>
      <c r="J2" s="1194"/>
      <c r="K2" s="1194"/>
      <c r="L2" s="1194"/>
      <c r="M2" s="1194"/>
      <c r="N2" s="1194"/>
      <c r="O2" s="1194"/>
      <c r="P2" s="1194"/>
      <c r="Q2" s="1194"/>
      <c r="R2" s="1194"/>
      <c r="S2" s="1194"/>
      <c r="T2" s="1194"/>
      <c r="U2" s="1194"/>
      <c r="V2" s="1194"/>
      <c r="W2" s="1194"/>
    </row>
    <row r="3" spans="1:23" ht="18" customHeight="1">
      <c r="A3" s="787" t="s">
        <v>99</v>
      </c>
      <c r="B3" s="788"/>
      <c r="C3" s="791" t="s">
        <v>98</v>
      </c>
      <c r="D3" s="791" t="s">
        <v>98</v>
      </c>
      <c r="E3" s="794" t="s">
        <v>415</v>
      </c>
      <c r="F3" s="796" t="s">
        <v>415</v>
      </c>
      <c r="G3" s="140"/>
      <c r="H3" s="140"/>
      <c r="I3" s="140"/>
      <c r="J3" s="140"/>
      <c r="K3" s="140"/>
      <c r="L3" s="140"/>
      <c r="M3" s="133"/>
      <c r="N3" s="133"/>
      <c r="O3" s="133"/>
      <c r="P3" s="133"/>
      <c r="Q3" s="133"/>
      <c r="R3" s="133"/>
      <c r="S3" s="133"/>
      <c r="T3" s="133"/>
      <c r="U3" s="714">
        <f>1.03*1.08</f>
        <v>1.1124000000000001</v>
      </c>
    </row>
    <row r="4" spans="1:23" ht="18" customHeight="1" thickBot="1">
      <c r="A4" s="789"/>
      <c r="B4" s="790"/>
      <c r="C4" s="792"/>
      <c r="D4" s="792"/>
      <c r="E4" s="795"/>
      <c r="F4" s="797"/>
      <c r="G4" s="140"/>
      <c r="H4" s="140"/>
      <c r="I4" s="140"/>
      <c r="J4" s="140"/>
      <c r="K4" s="140"/>
      <c r="L4" s="140"/>
      <c r="M4" s="133"/>
      <c r="N4" s="133"/>
      <c r="O4" s="133"/>
      <c r="P4" s="133"/>
      <c r="Q4" s="133"/>
      <c r="R4" s="133"/>
      <c r="S4" s="133"/>
      <c r="T4" s="133"/>
    </row>
    <row r="5" spans="1:23" ht="18" customHeight="1">
      <c r="A5" s="689" t="s">
        <v>126</v>
      </c>
      <c r="B5" s="693"/>
      <c r="C5" s="691">
        <v>3.4</v>
      </c>
      <c r="D5" s="694">
        <v>4.1981976000000003</v>
      </c>
      <c r="E5" s="694">
        <v>7.7700000000000005</v>
      </c>
      <c r="F5" s="737">
        <v>8.6433480000000014</v>
      </c>
      <c r="J5" s="132"/>
      <c r="K5" s="133"/>
      <c r="L5" s="133"/>
      <c r="M5" s="133"/>
      <c r="N5" s="133"/>
      <c r="O5" s="133"/>
      <c r="P5" s="133"/>
      <c r="Q5" s="133"/>
      <c r="R5" s="133"/>
      <c r="S5" s="133"/>
      <c r="T5" s="133"/>
    </row>
    <row r="6" spans="1:23" ht="18" customHeight="1">
      <c r="A6" s="489" t="s">
        <v>127</v>
      </c>
      <c r="B6" s="499"/>
      <c r="C6" s="491">
        <v>3.4</v>
      </c>
      <c r="D6" s="685">
        <v>4.1981976000000003</v>
      </c>
      <c r="E6" s="685">
        <v>7.7700000000000005</v>
      </c>
      <c r="F6" s="738">
        <v>8.6433480000000014</v>
      </c>
      <c r="J6" s="132"/>
      <c r="K6" s="121"/>
      <c r="L6" s="121"/>
      <c r="M6" s="121"/>
      <c r="N6" s="121"/>
      <c r="O6" s="121"/>
      <c r="P6" s="121"/>
      <c r="Q6" s="121"/>
      <c r="R6" s="121"/>
      <c r="S6" s="121"/>
      <c r="T6" s="121"/>
    </row>
    <row r="7" spans="1:23" ht="18" customHeight="1">
      <c r="A7" s="489" t="s">
        <v>128</v>
      </c>
      <c r="B7" s="499"/>
      <c r="C7" s="492">
        <v>3.4</v>
      </c>
      <c r="D7" s="685">
        <v>4.1981976000000003</v>
      </c>
      <c r="E7" s="686">
        <v>7.7700000000000005</v>
      </c>
      <c r="F7" s="738">
        <v>8.6433480000000014</v>
      </c>
      <c r="J7" s="132"/>
      <c r="K7" s="121"/>
      <c r="L7" s="121"/>
      <c r="M7" s="121"/>
      <c r="N7" s="121"/>
      <c r="O7" s="121"/>
      <c r="P7" s="121"/>
      <c r="Q7" s="121"/>
      <c r="R7" s="121"/>
      <c r="S7" s="121"/>
      <c r="T7" s="121"/>
    </row>
    <row r="8" spans="1:23" ht="18" customHeight="1">
      <c r="A8" s="489" t="s">
        <v>129</v>
      </c>
      <c r="B8" s="499"/>
      <c r="C8" s="492">
        <v>3.4</v>
      </c>
      <c r="D8" s="685">
        <v>4.1981976000000003</v>
      </c>
      <c r="E8" s="686">
        <v>7.7700000000000005</v>
      </c>
      <c r="F8" s="738">
        <v>8.6433480000000014</v>
      </c>
      <c r="N8" s="121"/>
      <c r="O8" s="121"/>
      <c r="P8" s="121"/>
      <c r="Q8" s="121"/>
      <c r="R8" s="121"/>
      <c r="S8" s="121"/>
      <c r="T8" s="121"/>
    </row>
    <row r="9" spans="1:23" ht="18" customHeight="1">
      <c r="A9" s="489" t="s">
        <v>130</v>
      </c>
      <c r="B9" s="499"/>
      <c r="C9" s="492">
        <v>3.4</v>
      </c>
      <c r="D9" s="685">
        <v>4.1981976000000003</v>
      </c>
      <c r="E9" s="686">
        <v>7.7700000000000005</v>
      </c>
      <c r="F9" s="738">
        <v>8.6433480000000014</v>
      </c>
      <c r="J9" s="132"/>
      <c r="K9" s="121"/>
      <c r="L9" s="121"/>
      <c r="M9" s="121"/>
      <c r="N9" s="121"/>
      <c r="O9" s="121"/>
      <c r="P9" s="121"/>
      <c r="Q9" s="121"/>
      <c r="R9" s="121"/>
      <c r="S9" s="121"/>
      <c r="T9" s="121"/>
    </row>
    <row r="10" spans="1:23" ht="18" customHeight="1">
      <c r="A10" s="489" t="s">
        <v>131</v>
      </c>
      <c r="B10" s="499"/>
      <c r="C10" s="492">
        <v>3.4</v>
      </c>
      <c r="D10" s="685">
        <v>4.1981976000000003</v>
      </c>
      <c r="E10" s="686">
        <v>7.7700000000000005</v>
      </c>
      <c r="F10" s="738">
        <v>8.6433480000000014</v>
      </c>
      <c r="J10" s="132"/>
      <c r="K10" s="121"/>
      <c r="L10" s="121"/>
      <c r="M10" s="121"/>
      <c r="N10" s="121"/>
      <c r="O10" s="121"/>
      <c r="P10" s="121"/>
      <c r="Q10" s="121"/>
      <c r="R10" s="121"/>
      <c r="S10" s="121"/>
      <c r="T10" s="121"/>
    </row>
    <row r="11" spans="1:23" s="124" customFormat="1" ht="18" customHeight="1">
      <c r="A11" s="489" t="s">
        <v>132</v>
      </c>
      <c r="B11" s="499"/>
      <c r="C11" s="492">
        <v>3.4</v>
      </c>
      <c r="D11" s="685">
        <v>4.1981976000000003</v>
      </c>
      <c r="E11" s="686">
        <v>8.3250000000000011</v>
      </c>
      <c r="F11" s="738">
        <v>9.2607300000000006</v>
      </c>
      <c r="G11" s="203"/>
      <c r="H11" s="203"/>
      <c r="I11" s="203"/>
      <c r="J11" s="132"/>
      <c r="K11" s="122"/>
      <c r="L11" s="122"/>
      <c r="M11" s="122"/>
      <c r="N11" s="122"/>
      <c r="O11" s="122"/>
      <c r="P11" s="122"/>
      <c r="Q11" s="122"/>
      <c r="R11" s="122"/>
      <c r="S11" s="122"/>
      <c r="T11" s="122"/>
    </row>
    <row r="12" spans="1:23" s="124" customFormat="1" ht="18" customHeight="1">
      <c r="A12" s="736" t="s">
        <v>613</v>
      </c>
      <c r="B12" s="203"/>
      <c r="C12" s="203"/>
      <c r="D12" s="685">
        <v>4.1981976000000003</v>
      </c>
      <c r="E12" s="203">
        <v>0</v>
      </c>
      <c r="F12" s="739">
        <v>8.6433480000000014</v>
      </c>
      <c r="G12" s="203"/>
      <c r="H12" s="203"/>
      <c r="I12" s="203"/>
      <c r="J12" s="132"/>
      <c r="K12" s="122"/>
      <c r="L12" s="122"/>
      <c r="M12" s="122"/>
      <c r="N12" s="122"/>
      <c r="O12" s="122"/>
      <c r="P12" s="122"/>
      <c r="Q12" s="122"/>
      <c r="R12" s="122"/>
      <c r="S12" s="122"/>
      <c r="T12" s="122"/>
    </row>
    <row r="13" spans="1:23" s="124" customFormat="1" ht="18" customHeight="1">
      <c r="A13" s="489" t="s">
        <v>671</v>
      </c>
      <c r="B13" s="499"/>
      <c r="C13" s="492">
        <v>8.4</v>
      </c>
      <c r="D13" s="685">
        <v>10.372017600000001</v>
      </c>
      <c r="E13" s="686">
        <v>12.543000000000001</v>
      </c>
      <c r="F13" s="738">
        <v>13.952833200000002</v>
      </c>
      <c r="G13" s="203"/>
      <c r="H13" s="203"/>
      <c r="I13" s="203"/>
      <c r="J13" s="132"/>
      <c r="K13" s="122"/>
      <c r="L13" s="122"/>
      <c r="M13" s="122"/>
      <c r="N13" s="122"/>
      <c r="O13" s="122"/>
      <c r="P13" s="122"/>
      <c r="Q13" s="122"/>
      <c r="R13" s="122"/>
      <c r="S13" s="122"/>
      <c r="T13" s="122"/>
    </row>
    <row r="14" spans="1:23" s="124" customFormat="1" ht="18" customHeight="1">
      <c r="A14" s="489" t="s">
        <v>672</v>
      </c>
      <c r="B14" s="499"/>
      <c r="C14" s="492">
        <v>8.4</v>
      </c>
      <c r="D14" s="685">
        <v>10.372017600000001</v>
      </c>
      <c r="E14" s="686">
        <v>12.543000000000001</v>
      </c>
      <c r="F14" s="738">
        <v>13.952833200000002</v>
      </c>
      <c r="G14" s="203"/>
      <c r="H14" s="203"/>
      <c r="I14" s="203"/>
      <c r="J14" s="132"/>
      <c r="K14" s="122"/>
      <c r="L14" s="122"/>
      <c r="M14" s="122"/>
      <c r="N14" s="122"/>
      <c r="O14" s="122"/>
      <c r="P14" s="122"/>
      <c r="Q14" s="122"/>
      <c r="R14" s="122"/>
      <c r="S14" s="122"/>
      <c r="T14" s="122"/>
    </row>
    <row r="15" spans="1:23" s="124" customFormat="1" ht="18" customHeight="1">
      <c r="A15" s="489" t="s">
        <v>673</v>
      </c>
      <c r="B15" s="499"/>
      <c r="C15" s="492">
        <v>8.4</v>
      </c>
      <c r="D15" s="685">
        <v>10.372017600000001</v>
      </c>
      <c r="E15" s="686">
        <v>12.543000000000001</v>
      </c>
      <c r="F15" s="738">
        <v>13.952833200000002</v>
      </c>
      <c r="G15" s="203"/>
      <c r="H15" s="203"/>
      <c r="I15" s="203"/>
      <c r="J15" s="132"/>
      <c r="K15" s="122"/>
      <c r="L15" s="122"/>
      <c r="M15" s="122"/>
      <c r="N15" s="122"/>
      <c r="O15" s="122"/>
      <c r="P15" s="122"/>
      <c r="Q15" s="122"/>
      <c r="R15" s="122"/>
      <c r="S15" s="122"/>
      <c r="T15" s="122"/>
    </row>
    <row r="16" spans="1:23" s="124" customFormat="1" ht="18" customHeight="1" thickBot="1">
      <c r="A16" s="494" t="s">
        <v>674</v>
      </c>
      <c r="B16" s="500"/>
      <c r="C16" s="496">
        <v>8.4</v>
      </c>
      <c r="D16" s="740">
        <v>10.372017600000001</v>
      </c>
      <c r="E16" s="741">
        <v>12.543000000000001</v>
      </c>
      <c r="F16" s="742">
        <v>13.952833200000002</v>
      </c>
      <c r="G16" s="203"/>
      <c r="H16" s="203"/>
      <c r="I16" s="203"/>
      <c r="J16" s="132"/>
      <c r="K16" s="122"/>
      <c r="L16" s="122"/>
      <c r="M16" s="122"/>
      <c r="N16" s="122"/>
      <c r="O16" s="122"/>
      <c r="P16" s="122"/>
      <c r="Q16" s="122"/>
      <c r="R16" s="122"/>
      <c r="S16" s="122"/>
      <c r="T16" s="122"/>
    </row>
    <row r="17" spans="1:20" s="124" customFormat="1" ht="18" customHeight="1">
      <c r="A17" s="203"/>
      <c r="B17" s="203"/>
      <c r="C17" s="203"/>
      <c r="D17" s="203"/>
      <c r="E17" s="203"/>
      <c r="F17" s="203"/>
      <c r="G17" s="203"/>
      <c r="H17" s="203"/>
      <c r="I17" s="203"/>
      <c r="J17" s="132"/>
      <c r="K17" s="122"/>
      <c r="L17" s="122"/>
      <c r="M17" s="122"/>
      <c r="N17" s="122"/>
      <c r="O17" s="122"/>
      <c r="P17" s="122"/>
      <c r="Q17" s="122"/>
      <c r="R17" s="122"/>
      <c r="S17" s="122"/>
      <c r="T17" s="122"/>
    </row>
    <row r="18" spans="1:20" s="124" customFormat="1" ht="18" customHeight="1">
      <c r="A18" s="203"/>
      <c r="B18" s="203"/>
      <c r="C18" s="203"/>
      <c r="D18" s="993">
        <v>1.1100000000000001</v>
      </c>
      <c r="E18" s="203"/>
      <c r="F18" s="203"/>
      <c r="G18" s="203"/>
      <c r="H18" s="203"/>
      <c r="I18" s="203"/>
      <c r="J18" s="132"/>
      <c r="K18" s="122"/>
      <c r="L18" s="122"/>
      <c r="M18" s="122"/>
      <c r="N18" s="122"/>
      <c r="O18" s="122"/>
      <c r="P18" s="122"/>
      <c r="Q18" s="122"/>
      <c r="R18" s="122"/>
      <c r="S18" s="122"/>
      <c r="T18" s="122"/>
    </row>
    <row r="19" spans="1:20" s="124" customFormat="1" ht="18" customHeight="1">
      <c r="A19" s="203"/>
      <c r="B19" s="203"/>
      <c r="C19" s="203"/>
      <c r="D19" s="203"/>
      <c r="E19" s="203"/>
      <c r="F19" s="203"/>
      <c r="G19" s="203"/>
      <c r="H19" s="203"/>
      <c r="I19" s="203"/>
      <c r="J19" s="131"/>
      <c r="K19" s="122"/>
      <c r="L19" s="122"/>
      <c r="M19" s="122"/>
      <c r="N19" s="122"/>
      <c r="O19" s="122"/>
      <c r="P19" s="122"/>
      <c r="Q19" s="122"/>
      <c r="R19" s="122"/>
      <c r="S19" s="122"/>
      <c r="T19" s="122"/>
    </row>
    <row r="20" spans="1:20" s="124" customFormat="1" ht="18" customHeight="1">
      <c r="A20" s="203"/>
      <c r="B20" s="203"/>
      <c r="C20" s="203"/>
      <c r="D20" s="203"/>
      <c r="E20" s="203"/>
      <c r="F20" s="203"/>
      <c r="G20" s="203"/>
      <c r="H20" s="203"/>
      <c r="I20" s="203"/>
      <c r="J20" s="203"/>
      <c r="K20" s="122"/>
      <c r="L20" s="122"/>
      <c r="M20" s="122"/>
      <c r="N20" s="122"/>
      <c r="O20" s="122"/>
      <c r="P20" s="122"/>
      <c r="Q20" s="122"/>
      <c r="R20" s="122"/>
      <c r="S20" s="122"/>
      <c r="T20" s="122"/>
    </row>
    <row r="21" spans="1:20" s="124" customFormat="1" ht="18" customHeight="1">
      <c r="A21" s="793"/>
      <c r="B21" s="793"/>
      <c r="C21" s="793"/>
      <c r="D21" s="793"/>
      <c r="E21" s="793"/>
      <c r="F21" s="793"/>
      <c r="G21" s="793"/>
      <c r="H21" s="203"/>
      <c r="I21" s="203"/>
      <c r="J21" s="203"/>
      <c r="K21" s="121"/>
      <c r="L21" s="121"/>
      <c r="M21" s="121"/>
      <c r="N21" s="121"/>
      <c r="O21" s="121"/>
      <c r="P21" s="121"/>
      <c r="Q21" s="121"/>
      <c r="R21" s="121"/>
      <c r="S21" s="121"/>
      <c r="T21" s="121"/>
    </row>
    <row r="22" spans="1:20" s="124" customFormat="1" ht="18" customHeight="1">
      <c r="A22" s="793"/>
      <c r="B22" s="793"/>
      <c r="C22" s="793"/>
      <c r="D22" s="793"/>
      <c r="E22" s="793"/>
      <c r="F22" s="793"/>
      <c r="G22" s="793"/>
      <c r="H22" s="203"/>
      <c r="I22" s="203"/>
      <c r="J22" s="203"/>
      <c r="K22" s="121"/>
      <c r="L22" s="121"/>
      <c r="M22" s="121"/>
      <c r="N22" s="121"/>
      <c r="O22" s="121"/>
      <c r="P22" s="121"/>
      <c r="Q22" s="121"/>
      <c r="R22" s="121"/>
      <c r="S22" s="121"/>
      <c r="T22" s="121"/>
    </row>
    <row r="23" spans="1:20" s="124" customFormat="1" ht="18" customHeight="1">
      <c r="A23" s="793"/>
      <c r="B23" s="793"/>
      <c r="C23" s="793"/>
      <c r="D23" s="793"/>
      <c r="E23" s="793"/>
      <c r="F23" s="793"/>
      <c r="G23" s="793"/>
      <c r="H23" s="203"/>
      <c r="I23" s="203"/>
      <c r="J23" s="203"/>
      <c r="K23" s="121"/>
      <c r="L23" s="121"/>
      <c r="M23" s="121"/>
      <c r="N23" s="121"/>
      <c r="O23" s="121"/>
      <c r="P23" s="121"/>
      <c r="Q23" s="121"/>
      <c r="R23" s="121"/>
      <c r="S23" s="121"/>
      <c r="T23" s="121"/>
    </row>
    <row r="24" spans="1:20" s="124" customFormat="1" ht="18" customHeight="1">
      <c r="A24" s="793"/>
      <c r="B24" s="793"/>
      <c r="C24" s="793"/>
      <c r="D24" s="793"/>
      <c r="E24" s="793"/>
      <c r="F24" s="793"/>
      <c r="G24" s="793"/>
      <c r="H24" s="203"/>
      <c r="I24" s="203"/>
      <c r="J24" s="203"/>
      <c r="K24" s="121"/>
      <c r="L24" s="121"/>
      <c r="M24" s="121"/>
      <c r="N24" s="121"/>
      <c r="O24" s="121"/>
      <c r="P24" s="121"/>
      <c r="Q24" s="121"/>
      <c r="R24" s="121"/>
      <c r="S24" s="121"/>
      <c r="T24" s="121"/>
    </row>
    <row r="25" spans="1:20" s="124" customFormat="1" ht="18" customHeight="1">
      <c r="A25" s="793"/>
      <c r="B25" s="793"/>
      <c r="C25" s="793"/>
      <c r="D25" s="793"/>
      <c r="E25" s="793"/>
      <c r="F25" s="793"/>
      <c r="G25" s="793"/>
      <c r="H25" s="203"/>
      <c r="I25" s="203"/>
      <c r="J25" s="203"/>
      <c r="K25" s="121"/>
      <c r="L25" s="121"/>
      <c r="M25" s="121"/>
      <c r="N25" s="121"/>
      <c r="O25" s="121"/>
      <c r="P25" s="138"/>
      <c r="Q25" s="138"/>
      <c r="R25" s="138"/>
      <c r="S25" s="138"/>
      <c r="T25" s="203"/>
    </row>
    <row r="26" spans="1:20" s="124" customFormat="1" ht="18" customHeight="1">
      <c r="A26" s="105"/>
      <c r="B26" s="105"/>
      <c r="C26" s="120"/>
      <c r="D26" s="120"/>
      <c r="E26" s="120"/>
      <c r="F26" s="121"/>
      <c r="G26" s="121"/>
      <c r="H26" s="121"/>
      <c r="I26" s="121"/>
      <c r="J26" s="121"/>
      <c r="K26" s="121"/>
      <c r="L26" s="121"/>
      <c r="M26" s="121"/>
      <c r="N26" s="121"/>
      <c r="O26" s="121"/>
      <c r="P26" s="198"/>
      <c r="Q26" s="198"/>
      <c r="R26" s="198"/>
      <c r="S26" s="145"/>
      <c r="T26" s="203"/>
    </row>
    <row r="27" spans="1:20" s="124" customFormat="1" ht="18" customHeight="1">
      <c r="A27" s="105"/>
      <c r="B27" s="105"/>
      <c r="C27" s="120"/>
      <c r="D27" s="120"/>
      <c r="E27" s="120"/>
      <c r="F27" s="121"/>
      <c r="G27" s="121"/>
      <c r="H27" s="121"/>
      <c r="I27" s="121"/>
      <c r="J27" s="121"/>
      <c r="K27" s="121"/>
      <c r="L27" s="121"/>
      <c r="M27" s="121"/>
      <c r="N27" s="121"/>
      <c r="O27" s="121"/>
      <c r="P27" s="121"/>
      <c r="Q27" s="121"/>
      <c r="R27" s="121"/>
      <c r="S27" s="138"/>
      <c r="T27" s="203"/>
    </row>
    <row r="28" spans="1:20" s="124" customFormat="1" ht="18" customHeight="1">
      <c r="A28" s="105"/>
      <c r="B28" s="105"/>
      <c r="C28" s="120"/>
      <c r="D28" s="120"/>
      <c r="E28" s="120"/>
      <c r="F28" s="121"/>
      <c r="G28" s="121"/>
      <c r="H28" s="121"/>
      <c r="I28" s="121"/>
      <c r="J28" s="121"/>
      <c r="K28" s="121"/>
      <c r="L28" s="121"/>
      <c r="M28" s="121"/>
      <c r="N28" s="121"/>
      <c r="O28" s="121"/>
      <c r="P28" s="121"/>
      <c r="Q28" s="121"/>
      <c r="R28" s="121"/>
      <c r="S28" s="138"/>
      <c r="T28" s="203"/>
    </row>
    <row r="29" spans="1:20" s="124" customFormat="1" ht="18" customHeight="1">
      <c r="A29" s="105"/>
      <c r="B29" s="105"/>
      <c r="C29" s="120"/>
      <c r="D29" s="120"/>
      <c r="E29" s="120"/>
      <c r="F29" s="121"/>
      <c r="G29" s="121"/>
      <c r="H29" s="121"/>
      <c r="I29" s="121"/>
      <c r="J29" s="121"/>
      <c r="K29" s="121"/>
      <c r="L29" s="121"/>
      <c r="M29" s="121"/>
      <c r="N29" s="121"/>
      <c r="O29" s="121"/>
      <c r="P29" s="121"/>
      <c r="Q29" s="121"/>
      <c r="R29" s="121"/>
      <c r="S29" s="786"/>
      <c r="T29" s="203"/>
    </row>
    <row r="30" spans="1:20" s="124" customFormat="1" ht="18" customHeight="1">
      <c r="A30" s="105"/>
      <c r="B30" s="105"/>
      <c r="C30" s="120"/>
      <c r="D30" s="120"/>
      <c r="E30" s="120"/>
      <c r="F30" s="121"/>
      <c r="G30" s="121"/>
      <c r="H30" s="121"/>
      <c r="I30" s="121"/>
      <c r="J30" s="121"/>
      <c r="K30" s="121"/>
      <c r="L30" s="121"/>
      <c r="M30" s="121"/>
      <c r="N30" s="121"/>
      <c r="O30" s="121"/>
      <c r="P30" s="121"/>
      <c r="Q30" s="121"/>
      <c r="R30" s="121"/>
      <c r="S30" s="786"/>
      <c r="T30" s="203"/>
    </row>
    <row r="31" spans="1:20" s="124" customFormat="1" ht="18" customHeight="1">
      <c r="A31" s="105" t="s">
        <v>577</v>
      </c>
      <c r="B31" s="105"/>
      <c r="C31" s="120"/>
      <c r="D31" s="120"/>
      <c r="E31" s="120"/>
      <c r="F31" s="121"/>
      <c r="G31" s="121"/>
      <c r="H31" s="121"/>
      <c r="I31" s="121"/>
      <c r="J31" s="121"/>
      <c r="K31" s="121"/>
      <c r="L31" s="121"/>
      <c r="M31" s="121"/>
      <c r="N31" s="121"/>
      <c r="O31" s="121"/>
      <c r="P31" s="198"/>
      <c r="Q31" s="198"/>
      <c r="R31" s="198"/>
      <c r="S31" s="786"/>
      <c r="T31" s="203"/>
    </row>
    <row r="32" spans="1:20" s="124" customFormat="1" ht="18" customHeight="1">
      <c r="A32" s="105"/>
      <c r="B32" s="105"/>
      <c r="C32" s="120"/>
      <c r="D32" s="120"/>
      <c r="E32" s="120"/>
      <c r="F32" s="121"/>
      <c r="G32" s="121"/>
      <c r="H32" s="121"/>
      <c r="I32" s="121"/>
      <c r="J32" s="121"/>
      <c r="K32" s="121"/>
      <c r="L32" s="121"/>
      <c r="M32" s="121"/>
      <c r="N32" s="121"/>
      <c r="O32" s="121"/>
      <c r="P32" s="121"/>
      <c r="Q32" s="121"/>
      <c r="R32" s="121"/>
      <c r="S32" s="137"/>
      <c r="T32" s="203"/>
    </row>
    <row r="33" spans="1:23" s="124" customFormat="1" ht="18" customHeight="1">
      <c r="A33" s="105"/>
      <c r="B33" s="105"/>
      <c r="C33" s="120"/>
      <c r="D33" s="120"/>
      <c r="E33" s="120"/>
      <c r="F33" s="121"/>
      <c r="G33" s="121"/>
      <c r="H33" s="121"/>
      <c r="I33" s="121"/>
      <c r="J33" s="121"/>
      <c r="K33" s="121"/>
      <c r="L33" s="121"/>
      <c r="M33" s="121"/>
      <c r="N33" s="121"/>
      <c r="O33" s="121"/>
      <c r="P33" s="121"/>
      <c r="Q33" s="121"/>
      <c r="R33" s="121"/>
      <c r="S33" s="137"/>
      <c r="T33" s="203"/>
    </row>
    <row r="34" spans="1:23" s="124" customFormat="1" ht="18" customHeight="1">
      <c r="A34" s="105"/>
      <c r="B34" s="105"/>
      <c r="C34" s="120"/>
      <c r="D34" s="120"/>
      <c r="E34" s="120"/>
      <c r="F34" s="121"/>
      <c r="G34" s="121"/>
      <c r="H34" s="121"/>
      <c r="I34" s="121"/>
      <c r="J34" s="121"/>
      <c r="K34" s="121"/>
      <c r="L34" s="121"/>
      <c r="M34" s="121"/>
      <c r="N34" s="121"/>
      <c r="O34" s="121"/>
      <c r="P34" s="121"/>
      <c r="Q34" s="121"/>
      <c r="R34" s="121"/>
      <c r="S34" s="786"/>
      <c r="T34" s="203"/>
    </row>
    <row r="35" spans="1:23" ht="18" customHeight="1">
      <c r="P35" s="121"/>
      <c r="Q35" s="121"/>
      <c r="R35" s="121"/>
      <c r="S35" s="786"/>
    </row>
    <row r="36" spans="1:23" s="124" customFormat="1" ht="18" customHeight="1">
      <c r="A36" s="105"/>
      <c r="B36" s="105"/>
      <c r="C36" s="120"/>
      <c r="D36" s="120"/>
      <c r="E36" s="120"/>
      <c r="F36" s="121"/>
      <c r="G36" s="121"/>
      <c r="H36" s="121"/>
      <c r="I36" s="121"/>
      <c r="J36" s="121"/>
      <c r="K36" s="121"/>
      <c r="L36" s="121"/>
      <c r="M36" s="121"/>
      <c r="N36" s="121"/>
      <c r="O36" s="121"/>
      <c r="P36" s="121"/>
      <c r="Q36" s="121"/>
      <c r="R36" s="121"/>
      <c r="S36" s="786"/>
      <c r="T36" s="203"/>
    </row>
    <row r="37" spans="1:23" s="124" customFormat="1" ht="18" customHeight="1">
      <c r="A37" s="105"/>
      <c r="B37" s="105"/>
      <c r="C37" s="120"/>
      <c r="D37" s="120"/>
      <c r="E37" s="120"/>
      <c r="F37" s="121"/>
      <c r="G37" s="121"/>
      <c r="H37" s="121"/>
      <c r="I37" s="121"/>
      <c r="J37" s="121"/>
      <c r="K37" s="121"/>
      <c r="L37" s="121"/>
      <c r="M37" s="121"/>
      <c r="N37" s="121"/>
      <c r="O37" s="121"/>
      <c r="P37" s="121"/>
      <c r="Q37" s="121"/>
      <c r="R37" s="121"/>
      <c r="S37" s="137"/>
      <c r="T37" s="203"/>
    </row>
    <row r="38" spans="1:23" s="124" customFormat="1" ht="18" customHeight="1">
      <c r="A38" s="105"/>
      <c r="B38" s="105"/>
      <c r="C38" s="120"/>
      <c r="D38" s="120"/>
      <c r="E38" s="120"/>
      <c r="F38" s="121"/>
      <c r="G38" s="121"/>
      <c r="H38" s="121"/>
      <c r="I38" s="121"/>
      <c r="J38" s="121"/>
      <c r="K38" s="121"/>
      <c r="L38" s="121"/>
      <c r="M38" s="121"/>
      <c r="N38" s="121"/>
      <c r="O38" s="121"/>
      <c r="P38" s="121"/>
      <c r="Q38" s="121"/>
      <c r="R38" s="121"/>
      <c r="S38" s="203"/>
      <c r="T38" s="203"/>
    </row>
    <row r="39" spans="1:23" s="124" customFormat="1" ht="18" customHeight="1">
      <c r="A39" s="105"/>
      <c r="B39" s="105"/>
      <c r="C39" s="120"/>
      <c r="D39" s="120"/>
      <c r="E39" s="120"/>
      <c r="F39" s="121"/>
      <c r="G39" s="121"/>
      <c r="H39" s="121"/>
      <c r="I39" s="121"/>
      <c r="J39" s="121"/>
      <c r="K39" s="121"/>
      <c r="L39" s="121"/>
      <c r="M39" s="121"/>
      <c r="N39" s="121"/>
      <c r="O39" s="121"/>
      <c r="P39" s="198"/>
      <c r="Q39" s="198"/>
      <c r="R39" s="198"/>
      <c r="S39" s="121"/>
      <c r="T39" s="121"/>
    </row>
    <row r="40" spans="1:23" s="124" customFormat="1" ht="18" customHeight="1">
      <c r="A40" s="105"/>
      <c r="B40" s="105"/>
      <c r="C40" s="120"/>
      <c r="D40" s="120"/>
      <c r="E40" s="120"/>
      <c r="F40" s="121"/>
      <c r="G40" s="121"/>
      <c r="H40" s="121"/>
      <c r="I40" s="121"/>
      <c r="J40" s="121"/>
      <c r="K40" s="121"/>
      <c r="L40" s="121"/>
      <c r="M40" s="121"/>
      <c r="N40" s="121"/>
      <c r="O40" s="121"/>
      <c r="P40" s="203"/>
      <c r="Q40" s="203"/>
      <c r="R40" s="203"/>
      <c r="S40" s="121"/>
      <c r="T40" s="121"/>
    </row>
    <row r="41" spans="1:23" s="124" customFormat="1" ht="18" customHeight="1">
      <c r="A41" s="105"/>
      <c r="B41" s="105"/>
      <c r="C41" s="120"/>
      <c r="D41" s="120"/>
      <c r="E41" s="120"/>
      <c r="F41" s="121"/>
      <c r="G41" s="121"/>
      <c r="H41" s="121"/>
      <c r="I41" s="121"/>
      <c r="J41" s="121"/>
      <c r="K41" s="121"/>
      <c r="L41" s="121"/>
      <c r="M41" s="121"/>
      <c r="N41" s="121"/>
      <c r="O41" s="121"/>
      <c r="P41" s="198"/>
      <c r="Q41" s="198"/>
      <c r="R41" s="198"/>
      <c r="S41" s="121"/>
      <c r="T41" s="121"/>
    </row>
    <row r="42" spans="1:23" s="124" customFormat="1" ht="18" customHeight="1">
      <c r="A42" s="105"/>
      <c r="B42" s="105"/>
      <c r="C42" s="120"/>
      <c r="D42" s="120"/>
      <c r="E42" s="120"/>
      <c r="F42" s="121"/>
      <c r="G42" s="121"/>
      <c r="H42" s="121"/>
      <c r="I42" s="121"/>
      <c r="J42" s="121"/>
      <c r="K42" s="121"/>
      <c r="L42" s="121"/>
      <c r="M42" s="121"/>
      <c r="N42" s="121"/>
      <c r="O42" s="121"/>
      <c r="P42" s="198"/>
      <c r="Q42" s="198"/>
      <c r="R42" s="198"/>
      <c r="S42" s="121"/>
      <c r="T42" s="121"/>
    </row>
    <row r="43" spans="1:23" s="124" customFormat="1" ht="18" customHeight="1">
      <c r="A43" s="105"/>
      <c r="B43" s="105"/>
      <c r="C43" s="120"/>
      <c r="D43" s="120"/>
      <c r="E43" s="120"/>
      <c r="F43" s="121"/>
      <c r="G43" s="121"/>
      <c r="H43" s="121"/>
      <c r="I43" s="121"/>
      <c r="J43" s="121"/>
      <c r="K43" s="121"/>
      <c r="L43" s="121"/>
      <c r="M43" s="121"/>
      <c r="N43" s="121"/>
      <c r="O43" s="121"/>
      <c r="P43" s="198"/>
      <c r="Q43" s="198"/>
      <c r="R43" s="198"/>
      <c r="S43" s="121"/>
      <c r="T43" s="121"/>
    </row>
    <row r="44" spans="1:23" s="127" customFormat="1" ht="18" customHeight="1">
      <c r="A44" s="123"/>
      <c r="B44" s="123"/>
      <c r="C44" s="123"/>
      <c r="D44" s="123"/>
      <c r="E44" s="123"/>
      <c r="F44" s="123"/>
      <c r="G44" s="123"/>
      <c r="H44" s="123"/>
      <c r="I44" s="123"/>
      <c r="J44" s="123"/>
      <c r="K44" s="123"/>
      <c r="L44" s="123"/>
      <c r="M44" s="123"/>
      <c r="N44" s="123"/>
      <c r="O44" s="123"/>
      <c r="P44" s="123"/>
      <c r="Q44" s="123"/>
      <c r="R44" s="123"/>
      <c r="S44" s="123"/>
      <c r="T44" s="123"/>
      <c r="U44" s="123"/>
      <c r="V44" s="123"/>
      <c r="W44" s="123">
        <v>38</v>
      </c>
    </row>
    <row r="53" spans="16:18" s="127" customFormat="1">
      <c r="P53" s="198"/>
      <c r="Q53" s="198"/>
      <c r="R53" s="198"/>
    </row>
  </sheetData>
  <mergeCells count="1">
    <mergeCell ref="G2:W2"/>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3.xml><?xml version="1.0" encoding="utf-8"?>
<worksheet xmlns="http://schemas.openxmlformats.org/spreadsheetml/2006/main" xmlns:r="http://schemas.openxmlformats.org/officeDocument/2006/relationships">
  <sheetPr>
    <tabColor rgb="FF7030A0"/>
  </sheetPr>
  <dimension ref="A1:W61"/>
  <sheetViews>
    <sheetView view="pageBreakPreview" zoomScale="75" zoomScaleNormal="70" zoomScaleSheetLayoutView="75" workbookViewId="0">
      <pane xSplit="30810"/>
      <selection activeCell="C18" sqref="C18"/>
      <selection pane="topRight" activeCell="K29" sqref="K29"/>
    </sheetView>
  </sheetViews>
  <sheetFormatPr defaultColWidth="4.140625" defaultRowHeight="15"/>
  <cols>
    <col min="1" max="5" width="11.85546875" style="198" customWidth="1"/>
    <col min="6" max="6" width="7.7109375" style="198" customWidth="1"/>
    <col min="7" max="17" width="11.85546875" style="198" customWidth="1"/>
    <col min="18" max="18" width="4.140625" style="126"/>
    <col min="19" max="19" width="11.7109375" style="126" customWidth="1"/>
    <col min="20" max="20" width="3.85546875" style="126" customWidth="1"/>
    <col min="21" max="22" width="4.140625" style="126"/>
    <col min="24" max="16384" width="4.140625" style="126"/>
  </cols>
  <sheetData>
    <row r="1" spans="1:21" ht="59.25">
      <c r="E1" s="140" t="s">
        <v>691</v>
      </c>
    </row>
    <row r="2" spans="1:21" ht="32.25" customHeight="1" thickBot="1">
      <c r="E2" s="245"/>
      <c r="F2" s="1194" t="s">
        <v>270</v>
      </c>
      <c r="G2" s="1194"/>
      <c r="H2" s="1194"/>
      <c r="I2" s="1194"/>
      <c r="J2" s="1194"/>
      <c r="K2" s="1194"/>
      <c r="L2" s="1194"/>
      <c r="M2" s="1194"/>
      <c r="N2" s="1194"/>
      <c r="O2" s="1194"/>
      <c r="P2" s="1194"/>
      <c r="Q2" s="1194"/>
      <c r="R2" s="1194"/>
      <c r="S2" s="1194"/>
      <c r="T2" s="1194"/>
      <c r="U2" s="1194"/>
    </row>
    <row r="3" spans="1:21" ht="18" customHeight="1">
      <c r="A3" s="787" t="s">
        <v>99</v>
      </c>
      <c r="B3" s="788"/>
      <c r="C3" s="791" t="s">
        <v>98</v>
      </c>
      <c r="D3" s="794" t="s">
        <v>415</v>
      </c>
      <c r="E3" s="140"/>
      <c r="F3" s="140"/>
      <c r="G3" s="140"/>
      <c r="H3" s="140"/>
      <c r="I3" s="140"/>
      <c r="J3" s="135"/>
      <c r="K3" s="133"/>
      <c r="L3" s="133"/>
      <c r="M3" s="133"/>
      <c r="N3" s="133"/>
      <c r="O3" s="133"/>
      <c r="P3" s="133"/>
      <c r="Q3" s="133"/>
      <c r="R3" s="714">
        <f>1.03*1.08</f>
        <v>1.1124000000000001</v>
      </c>
      <c r="S3" s="133"/>
    </row>
    <row r="4" spans="1:21" ht="18" customHeight="1">
      <c r="A4" s="798"/>
      <c r="B4" s="799"/>
      <c r="C4" s="800"/>
      <c r="D4" s="801"/>
      <c r="E4" s="140"/>
      <c r="F4" s="140"/>
      <c r="G4" s="140"/>
      <c r="H4" s="140"/>
      <c r="I4" s="140"/>
      <c r="J4" s="135"/>
      <c r="K4" s="133"/>
      <c r="L4" s="133"/>
      <c r="M4" s="133"/>
      <c r="N4" s="133"/>
      <c r="O4" s="133"/>
      <c r="P4" s="133"/>
      <c r="Q4" s="133"/>
      <c r="S4" s="133"/>
    </row>
    <row r="5" spans="1:21" ht="18" customHeight="1">
      <c r="A5" s="501" t="s">
        <v>133</v>
      </c>
      <c r="B5" s="502"/>
      <c r="C5" s="487">
        <v>17.780601600000004</v>
      </c>
      <c r="D5" s="488">
        <v>29.970000000000002</v>
      </c>
      <c r="E5" s="140"/>
      <c r="F5" s="140"/>
      <c r="G5" s="140"/>
      <c r="H5" s="140"/>
      <c r="I5" s="140"/>
      <c r="J5" s="135"/>
      <c r="K5" s="133"/>
      <c r="L5" s="133"/>
      <c r="M5" s="133"/>
      <c r="N5" s="133"/>
      <c r="O5" s="133"/>
      <c r="P5" s="133"/>
      <c r="Q5" s="133"/>
      <c r="S5" s="133"/>
    </row>
    <row r="6" spans="1:21" ht="18" customHeight="1">
      <c r="A6" s="503" t="s">
        <v>135</v>
      </c>
      <c r="B6" s="504"/>
      <c r="C6" s="492"/>
      <c r="D6" s="493">
        <v>15.311073600000002</v>
      </c>
      <c r="E6" s="140"/>
      <c r="F6" s="140"/>
      <c r="G6" s="140"/>
      <c r="H6" s="140"/>
      <c r="I6" s="140"/>
      <c r="J6" s="135"/>
      <c r="K6" s="121"/>
      <c r="L6" s="121"/>
      <c r="M6" s="121"/>
      <c r="N6" s="121"/>
      <c r="O6" s="121"/>
      <c r="P6" s="121"/>
      <c r="Q6" s="121"/>
      <c r="S6" s="121"/>
    </row>
    <row r="7" spans="1:21" ht="18" customHeight="1">
      <c r="A7" s="503" t="s">
        <v>137</v>
      </c>
      <c r="B7" s="504"/>
      <c r="C7" s="492"/>
      <c r="D7" s="493">
        <v>15.311073600000002</v>
      </c>
      <c r="E7" s="138"/>
      <c r="J7" s="131"/>
      <c r="K7" s="121"/>
      <c r="L7" s="121"/>
      <c r="M7" s="121"/>
      <c r="N7" s="121"/>
      <c r="O7" s="121"/>
      <c r="P7" s="121"/>
      <c r="Q7" s="121"/>
      <c r="S7" s="121"/>
    </row>
    <row r="8" spans="1:21" s="198" customFormat="1" ht="18" customHeight="1">
      <c r="A8" s="503" t="s">
        <v>575</v>
      </c>
      <c r="B8" s="504"/>
      <c r="C8" s="492"/>
      <c r="D8" s="493">
        <v>14.385000600000003</v>
      </c>
      <c r="E8" s="138"/>
      <c r="J8" s="131"/>
      <c r="K8" s="121"/>
      <c r="L8" s="121"/>
      <c r="M8" s="121"/>
      <c r="N8" s="121"/>
      <c r="O8" s="121"/>
      <c r="P8" s="121"/>
      <c r="Q8" s="121"/>
      <c r="S8" s="121"/>
    </row>
    <row r="9" spans="1:21" s="198" customFormat="1" ht="18" customHeight="1">
      <c r="A9" s="503" t="s">
        <v>576</v>
      </c>
      <c r="B9" s="504"/>
      <c r="C9" s="492"/>
      <c r="D9" s="493">
        <v>14.385000600000003</v>
      </c>
      <c r="E9" s="138"/>
      <c r="J9" s="131"/>
      <c r="K9" s="121"/>
      <c r="L9" s="121"/>
      <c r="M9" s="121"/>
      <c r="N9" s="121"/>
      <c r="O9" s="121"/>
      <c r="P9" s="121"/>
      <c r="Q9" s="121"/>
      <c r="S9" s="121"/>
    </row>
    <row r="10" spans="1:21" ht="18" customHeight="1">
      <c r="A10" s="503" t="s">
        <v>134</v>
      </c>
      <c r="B10" s="504"/>
      <c r="C10" s="492"/>
      <c r="D10" s="493">
        <v>30.745623600000002</v>
      </c>
      <c r="E10" s="145"/>
      <c r="J10" s="131"/>
      <c r="K10" s="121"/>
      <c r="L10" s="121"/>
      <c r="M10" s="121"/>
      <c r="N10" s="121"/>
      <c r="O10" s="121"/>
      <c r="P10" s="121"/>
      <c r="Q10" s="121"/>
      <c r="S10" s="121"/>
    </row>
    <row r="11" spans="1:21" ht="18" customHeight="1">
      <c r="A11" s="503" t="s">
        <v>136</v>
      </c>
      <c r="B11" s="504"/>
      <c r="C11" s="492"/>
      <c r="D11" s="493">
        <v>30.745623600000002</v>
      </c>
      <c r="E11" s="786"/>
      <c r="J11" s="130"/>
      <c r="K11" s="121"/>
      <c r="L11" s="121"/>
      <c r="M11" s="121"/>
      <c r="N11" s="121"/>
      <c r="O11" s="121"/>
      <c r="P11" s="121"/>
      <c r="Q11" s="121"/>
      <c r="S11" s="121"/>
    </row>
    <row r="12" spans="1:21" ht="18" customHeight="1">
      <c r="A12" s="503" t="s">
        <v>530</v>
      </c>
      <c r="B12" s="504"/>
      <c r="C12" s="492"/>
      <c r="D12" s="493">
        <v>18.521460000000001</v>
      </c>
      <c r="E12" s="786"/>
      <c r="J12" s="131"/>
      <c r="K12" s="121"/>
      <c r="L12" s="121"/>
      <c r="M12" s="121"/>
      <c r="N12" s="121"/>
      <c r="O12" s="121"/>
      <c r="P12" s="121"/>
      <c r="Q12" s="121"/>
      <c r="S12" s="121"/>
    </row>
    <row r="13" spans="1:21" s="124" customFormat="1" ht="18" customHeight="1">
      <c r="A13" s="503" t="s">
        <v>531</v>
      </c>
      <c r="B13" s="504"/>
      <c r="C13" s="492"/>
      <c r="D13" s="493">
        <v>18.521460000000001</v>
      </c>
      <c r="E13" s="786"/>
      <c r="F13" s="203"/>
      <c r="G13" s="203"/>
      <c r="H13" s="203"/>
      <c r="I13" s="203"/>
      <c r="J13" s="131"/>
      <c r="K13" s="122"/>
      <c r="L13" s="122"/>
      <c r="M13" s="122"/>
      <c r="N13" s="122"/>
      <c r="O13" s="122"/>
      <c r="P13" s="122"/>
      <c r="Q13" s="122"/>
      <c r="S13" s="122"/>
    </row>
    <row r="14" spans="1:21" s="124" customFormat="1" ht="18" customHeight="1">
      <c r="A14" s="503" t="s">
        <v>138</v>
      </c>
      <c r="B14" s="504"/>
      <c r="C14" s="492"/>
      <c r="D14" s="493">
        <v>17.780601600000004</v>
      </c>
      <c r="E14" s="145"/>
      <c r="F14" s="203"/>
      <c r="G14" s="203"/>
      <c r="H14" s="203"/>
      <c r="I14" s="203"/>
      <c r="J14" s="131"/>
      <c r="K14" s="122"/>
      <c r="L14" s="122"/>
      <c r="M14" s="122"/>
      <c r="N14" s="122"/>
      <c r="O14" s="122"/>
      <c r="P14" s="122"/>
      <c r="Q14" s="122"/>
      <c r="S14" s="122"/>
    </row>
    <row r="15" spans="1:21" s="124" customFormat="1" ht="18" customHeight="1">
      <c r="A15" s="503" t="s">
        <v>141</v>
      </c>
      <c r="B15" s="504"/>
      <c r="C15" s="492"/>
      <c r="D15" s="493">
        <v>17.780601600000004</v>
      </c>
      <c r="E15" s="138"/>
      <c r="F15" s="203"/>
      <c r="G15" s="203"/>
      <c r="H15" s="203"/>
      <c r="I15" s="203"/>
      <c r="J15" s="131"/>
      <c r="K15" s="122"/>
      <c r="L15" s="122"/>
      <c r="M15" s="122"/>
      <c r="N15" s="122"/>
      <c r="O15" s="122"/>
      <c r="P15" s="122"/>
      <c r="Q15" s="122"/>
      <c r="S15" s="122"/>
    </row>
    <row r="16" spans="1:21" s="124" customFormat="1" ht="18" customHeight="1">
      <c r="A16" s="503" t="s">
        <v>139</v>
      </c>
      <c r="B16" s="504"/>
      <c r="C16" s="492">
        <v>14.693691600000001</v>
      </c>
      <c r="D16" s="493">
        <v>17.286696000000003</v>
      </c>
      <c r="E16" s="138"/>
      <c r="F16" s="203"/>
      <c r="G16" s="203"/>
      <c r="H16" s="203"/>
      <c r="I16" s="203"/>
      <c r="J16" s="131"/>
      <c r="K16" s="122"/>
      <c r="L16" s="122"/>
      <c r="M16" s="122"/>
      <c r="N16" s="122"/>
      <c r="O16" s="122"/>
      <c r="P16" s="122"/>
      <c r="Q16" s="122"/>
      <c r="S16" s="122"/>
    </row>
    <row r="17" spans="1:19" s="124" customFormat="1" ht="18" customHeight="1">
      <c r="A17" s="503" t="s">
        <v>140</v>
      </c>
      <c r="B17" s="504"/>
      <c r="C17" s="492">
        <v>14.693691600000001</v>
      </c>
      <c r="D17" s="493">
        <v>17.286696000000003</v>
      </c>
      <c r="E17" s="786"/>
      <c r="F17" s="203"/>
      <c r="G17" s="203"/>
      <c r="H17" s="203"/>
      <c r="I17" s="203"/>
      <c r="J17" s="131"/>
      <c r="K17" s="122"/>
      <c r="L17" s="122"/>
      <c r="M17" s="122"/>
      <c r="N17" s="122"/>
      <c r="O17" s="122"/>
      <c r="P17" s="122"/>
      <c r="Q17" s="122"/>
      <c r="S17" s="122"/>
    </row>
    <row r="18" spans="1:19" s="124" customFormat="1" ht="18" customHeight="1" thickBot="1">
      <c r="A18" s="494" t="s">
        <v>142</v>
      </c>
      <c r="B18" s="495"/>
      <c r="C18" s="496"/>
      <c r="D18" s="497">
        <v>23.583992400000003</v>
      </c>
      <c r="E18" s="786"/>
      <c r="F18" s="203"/>
      <c r="G18" s="203"/>
      <c r="H18" s="203"/>
      <c r="I18" s="203"/>
      <c r="J18" s="131"/>
      <c r="K18" s="122"/>
      <c r="L18" s="122"/>
      <c r="M18" s="122"/>
      <c r="N18" s="122"/>
      <c r="O18" s="122"/>
      <c r="P18" s="122"/>
      <c r="Q18" s="122"/>
      <c r="S18" s="122"/>
    </row>
    <row r="19" spans="1:19" s="124" customFormat="1" ht="18" customHeight="1">
      <c r="A19" s="519"/>
      <c r="B19" s="519"/>
      <c r="C19" s="519"/>
      <c r="D19" s="519"/>
      <c r="E19" s="786"/>
      <c r="F19" s="203"/>
      <c r="G19" s="203"/>
      <c r="H19" s="203"/>
      <c r="I19" s="203"/>
      <c r="J19" s="125"/>
      <c r="K19" s="122"/>
      <c r="L19" s="122"/>
      <c r="M19" s="122"/>
      <c r="N19" s="122"/>
      <c r="O19" s="122"/>
      <c r="P19" s="122"/>
      <c r="Q19" s="122"/>
      <c r="S19" s="122"/>
    </row>
    <row r="20" spans="1:19" s="124" customFormat="1" ht="18" customHeight="1">
      <c r="A20" s="793"/>
      <c r="B20" s="793"/>
      <c r="C20" s="793"/>
      <c r="D20" s="793"/>
      <c r="E20" s="793"/>
      <c r="F20" s="793"/>
      <c r="G20" s="203"/>
      <c r="H20" s="203"/>
      <c r="I20" s="203"/>
      <c r="J20" s="125"/>
      <c r="K20" s="122"/>
      <c r="L20" s="122"/>
      <c r="M20" s="122"/>
      <c r="N20" s="122"/>
      <c r="O20" s="122"/>
      <c r="P20" s="122"/>
      <c r="Q20" s="122"/>
      <c r="S20" s="122"/>
    </row>
    <row r="21" spans="1:19" s="124" customFormat="1" ht="18" customHeight="1">
      <c r="A21" s="793"/>
      <c r="B21" s="793"/>
      <c r="C21" s="793"/>
      <c r="D21" s="793"/>
      <c r="E21" s="793"/>
      <c r="F21" s="793"/>
      <c r="G21" s="203"/>
      <c r="H21" s="203"/>
      <c r="I21" s="203"/>
      <c r="J21" s="125"/>
      <c r="K21" s="122"/>
      <c r="L21" s="122"/>
      <c r="M21" s="122"/>
      <c r="N21" s="122"/>
      <c r="O21" s="122"/>
      <c r="P21" s="122"/>
      <c r="Q21" s="122"/>
      <c r="S21" s="122"/>
    </row>
    <row r="22" spans="1:19" s="124" customFormat="1" ht="18" customHeight="1">
      <c r="A22" s="793"/>
      <c r="B22" s="793"/>
      <c r="C22" s="793">
        <v>1.1100000000000001</v>
      </c>
      <c r="D22" s="793"/>
      <c r="E22" s="793"/>
      <c r="F22" s="793"/>
      <c r="G22" s="137"/>
      <c r="H22" s="137"/>
      <c r="I22" s="203"/>
      <c r="J22" s="203"/>
      <c r="K22" s="122"/>
      <c r="L22" s="122"/>
      <c r="M22" s="122"/>
      <c r="N22" s="122"/>
      <c r="O22" s="122"/>
      <c r="P22" s="122"/>
      <c r="Q22" s="122"/>
      <c r="S22" s="122"/>
    </row>
    <row r="23" spans="1:19" s="124" customFormat="1" ht="18" customHeight="1">
      <c r="A23" s="793"/>
      <c r="B23" s="793"/>
      <c r="C23" s="793"/>
      <c r="D23" s="793"/>
      <c r="E23" s="793"/>
      <c r="F23" s="793"/>
      <c r="G23" s="137"/>
      <c r="H23" s="137"/>
      <c r="I23" s="203"/>
      <c r="J23" s="203"/>
      <c r="K23" s="121"/>
      <c r="L23" s="121"/>
      <c r="M23" s="121"/>
      <c r="N23" s="121"/>
      <c r="O23" s="121"/>
      <c r="P23" s="121"/>
      <c r="Q23" s="121"/>
      <c r="S23" s="121"/>
    </row>
    <row r="24" spans="1:19" s="124" customFormat="1" ht="18" customHeight="1">
      <c r="A24" s="793"/>
      <c r="B24" s="793"/>
      <c r="C24" s="793"/>
      <c r="D24" s="793"/>
      <c r="E24" s="793"/>
      <c r="F24" s="793"/>
      <c r="G24" s="203"/>
      <c r="H24" s="203"/>
      <c r="I24" s="121"/>
      <c r="J24" s="121"/>
      <c r="K24" s="121"/>
      <c r="L24" s="121"/>
      <c r="M24" s="121"/>
      <c r="N24" s="121"/>
      <c r="O24" s="121"/>
      <c r="P24" s="121"/>
      <c r="Q24" s="121"/>
      <c r="S24" s="121"/>
    </row>
    <row r="25" spans="1:19" s="124" customFormat="1" ht="18" customHeight="1">
      <c r="A25" s="203"/>
      <c r="B25" s="105"/>
      <c r="C25" s="105"/>
      <c r="D25" s="105"/>
      <c r="E25" s="120"/>
      <c r="F25" s="203"/>
      <c r="G25" s="203"/>
      <c r="H25" s="203"/>
      <c r="I25" s="121"/>
      <c r="J25" s="121"/>
      <c r="K25" s="121"/>
      <c r="L25" s="121"/>
      <c r="M25" s="121"/>
      <c r="N25" s="121"/>
      <c r="O25" s="121"/>
      <c r="P25" s="121"/>
      <c r="Q25" s="121"/>
      <c r="S25" s="121"/>
    </row>
    <row r="26" spans="1:19" s="124" customFormat="1" ht="18" customHeight="1">
      <c r="A26" s="203"/>
      <c r="B26" s="105"/>
      <c r="C26" s="105"/>
      <c r="D26" s="105"/>
      <c r="E26" s="120"/>
      <c r="F26" s="120"/>
      <c r="G26" s="120"/>
      <c r="H26" s="121"/>
      <c r="I26" s="121"/>
      <c r="J26" s="121"/>
      <c r="K26" s="121"/>
      <c r="L26" s="121"/>
      <c r="M26" s="121"/>
      <c r="N26" s="121"/>
      <c r="O26" s="121"/>
      <c r="P26" s="121"/>
      <c r="Q26" s="121"/>
      <c r="S26" s="121"/>
    </row>
    <row r="27" spans="1:19" s="124" customFormat="1" ht="18" customHeight="1">
      <c r="A27" s="203"/>
      <c r="B27" s="105"/>
      <c r="C27" s="105"/>
      <c r="D27" s="105"/>
      <c r="E27" s="120"/>
      <c r="F27" s="120"/>
      <c r="G27" s="120"/>
      <c r="H27" s="121"/>
      <c r="I27" s="121"/>
      <c r="J27" s="121"/>
      <c r="K27" s="121"/>
      <c r="L27" s="121"/>
      <c r="M27" s="121"/>
      <c r="N27" s="121"/>
      <c r="O27" s="121"/>
      <c r="P27" s="121"/>
      <c r="Q27" s="121"/>
      <c r="S27" s="121"/>
    </row>
    <row r="28" spans="1:19" s="124" customFormat="1" ht="18" customHeight="1">
      <c r="A28" s="203"/>
      <c r="B28" s="105"/>
      <c r="C28" s="105"/>
      <c r="D28" s="105"/>
      <c r="E28" s="120"/>
      <c r="F28" s="120"/>
      <c r="G28" s="120"/>
      <c r="H28" s="121"/>
      <c r="I28" s="121"/>
      <c r="J28" s="121"/>
      <c r="K28" s="121"/>
      <c r="L28" s="121"/>
      <c r="M28" s="121"/>
      <c r="N28" s="121"/>
      <c r="O28" s="121"/>
      <c r="P28" s="121"/>
      <c r="Q28" s="121"/>
      <c r="S28" s="121"/>
    </row>
    <row r="29" spans="1:19" s="124" customFormat="1" ht="18" customHeight="1">
      <c r="A29" s="203"/>
      <c r="B29" s="105"/>
      <c r="C29" s="105"/>
      <c r="D29" s="105"/>
      <c r="E29" s="120"/>
      <c r="F29" s="120"/>
      <c r="G29" s="120"/>
      <c r="H29" s="121"/>
      <c r="I29" s="121"/>
      <c r="J29" s="121"/>
      <c r="K29" s="121"/>
      <c r="L29" s="121"/>
      <c r="M29" s="121"/>
      <c r="N29" s="121"/>
      <c r="O29" s="121"/>
      <c r="P29" s="121"/>
      <c r="Q29" s="121"/>
      <c r="S29" s="121"/>
    </row>
    <row r="30" spans="1:19" s="124" customFormat="1" ht="18" customHeight="1">
      <c r="A30" s="203"/>
      <c r="B30" s="105"/>
      <c r="C30" s="105"/>
      <c r="D30" s="105"/>
      <c r="E30" s="120"/>
      <c r="F30" s="120"/>
      <c r="G30" s="120"/>
      <c r="H30" s="121"/>
      <c r="I30" s="121"/>
      <c r="J30" s="121"/>
      <c r="K30" s="121"/>
      <c r="L30" s="121"/>
      <c r="M30" s="121"/>
      <c r="N30" s="121"/>
      <c r="O30" s="121"/>
      <c r="P30" s="121"/>
      <c r="Q30" s="121"/>
      <c r="S30" s="121"/>
    </row>
    <row r="31" spans="1:19" s="124" customFormat="1" ht="18" customHeight="1">
      <c r="A31" s="203"/>
      <c r="B31" s="105"/>
      <c r="C31" s="105"/>
      <c r="D31" s="105"/>
      <c r="E31" s="120"/>
      <c r="F31" s="120"/>
      <c r="G31" s="120"/>
      <c r="H31" s="121"/>
      <c r="I31" s="121"/>
      <c r="J31" s="121"/>
      <c r="K31" s="121"/>
      <c r="L31" s="121"/>
      <c r="M31" s="121"/>
      <c r="N31" s="121"/>
      <c r="O31" s="121"/>
      <c r="P31" s="121"/>
      <c r="Q31" s="121"/>
      <c r="S31" s="121"/>
    </row>
    <row r="32" spans="1:19" s="124" customFormat="1" ht="18" customHeight="1">
      <c r="A32" s="203"/>
      <c r="B32" s="105"/>
      <c r="C32" s="105"/>
      <c r="D32" s="105"/>
      <c r="E32" s="120"/>
      <c r="F32" s="120"/>
      <c r="G32" s="120"/>
      <c r="H32" s="121"/>
      <c r="I32" s="121"/>
      <c r="J32" s="121"/>
      <c r="K32" s="121"/>
      <c r="L32" s="121"/>
      <c r="M32" s="121"/>
      <c r="N32" s="121"/>
      <c r="O32" s="121"/>
      <c r="P32" s="121"/>
      <c r="Q32" s="121"/>
      <c r="S32" s="121"/>
    </row>
    <row r="33" spans="1:21" s="124" customFormat="1" ht="18" customHeight="1">
      <c r="A33" s="203"/>
      <c r="B33" s="105"/>
      <c r="C33" s="105"/>
      <c r="D33" s="105"/>
      <c r="E33" s="120"/>
      <c r="F33" s="120"/>
      <c r="G33" s="120"/>
      <c r="H33" s="121"/>
      <c r="I33" s="121"/>
      <c r="J33" s="121"/>
      <c r="K33" s="121"/>
      <c r="L33" s="121"/>
      <c r="M33" s="121"/>
      <c r="N33" s="121"/>
      <c r="O33" s="121"/>
      <c r="P33" s="121"/>
      <c r="Q33" s="121"/>
      <c r="S33" s="121"/>
    </row>
    <row r="34" spans="1:21" s="124" customFormat="1" ht="18" customHeight="1">
      <c r="A34" s="203"/>
      <c r="B34" s="105"/>
      <c r="C34" s="105"/>
      <c r="D34" s="105"/>
      <c r="E34" s="120"/>
      <c r="F34" s="120"/>
      <c r="G34" s="120"/>
      <c r="H34" s="121"/>
      <c r="I34" s="121"/>
      <c r="J34" s="121"/>
      <c r="K34" s="121"/>
      <c r="L34" s="121"/>
      <c r="M34" s="121"/>
      <c r="N34" s="121"/>
      <c r="O34" s="121"/>
      <c r="P34" s="121"/>
      <c r="Q34" s="121"/>
      <c r="S34" s="121"/>
    </row>
    <row r="35" spans="1:21" s="124" customFormat="1" ht="18" customHeight="1">
      <c r="A35" s="203"/>
      <c r="B35" s="105"/>
      <c r="C35" s="105"/>
      <c r="D35" s="105"/>
      <c r="E35" s="120"/>
      <c r="F35" s="120"/>
      <c r="G35" s="120"/>
      <c r="H35" s="121"/>
      <c r="I35" s="121"/>
      <c r="J35" s="121"/>
      <c r="K35" s="121"/>
      <c r="L35" s="121"/>
      <c r="M35" s="121"/>
      <c r="N35" s="121"/>
      <c r="O35" s="121"/>
      <c r="P35" s="121"/>
      <c r="Q35" s="121"/>
      <c r="S35" s="121"/>
    </row>
    <row r="36" spans="1:21" s="124" customFormat="1" ht="18" customHeight="1">
      <c r="A36" s="203"/>
      <c r="B36" s="105"/>
      <c r="C36" s="105"/>
      <c r="D36" s="105"/>
      <c r="E36" s="120"/>
      <c r="F36" s="120"/>
      <c r="G36" s="120"/>
      <c r="H36" s="121"/>
      <c r="I36" s="121"/>
      <c r="J36" s="121"/>
      <c r="K36" s="121"/>
      <c r="L36" s="121"/>
      <c r="M36" s="121"/>
      <c r="N36" s="121"/>
      <c r="O36" s="121"/>
      <c r="P36" s="121"/>
      <c r="Q36" s="121"/>
      <c r="S36" s="121"/>
    </row>
    <row r="37" spans="1:21" s="124" customFormat="1" ht="18" customHeight="1">
      <c r="A37" s="203"/>
      <c r="B37" s="105"/>
      <c r="C37" s="105"/>
      <c r="D37" s="105"/>
      <c r="E37" s="120"/>
      <c r="F37" s="120"/>
      <c r="G37" s="120"/>
      <c r="H37" s="121"/>
      <c r="I37" s="121"/>
      <c r="J37" s="121"/>
      <c r="K37" s="121"/>
      <c r="L37" s="121"/>
      <c r="M37" s="121"/>
      <c r="N37" s="121"/>
      <c r="O37" s="121"/>
      <c r="P37" s="121"/>
      <c r="Q37" s="121"/>
      <c r="S37" s="121"/>
    </row>
    <row r="38" spans="1:21" s="124" customFormat="1" ht="18" customHeight="1">
      <c r="A38" s="203"/>
      <c r="B38" s="105"/>
      <c r="C38" s="105"/>
      <c r="D38" s="105"/>
      <c r="E38" s="120"/>
      <c r="F38" s="120"/>
      <c r="G38" s="120"/>
      <c r="H38" s="121"/>
      <c r="I38" s="121"/>
      <c r="J38" s="121"/>
      <c r="K38" s="121"/>
      <c r="L38" s="121"/>
      <c r="M38" s="121"/>
      <c r="N38" s="121"/>
      <c r="O38" s="121"/>
      <c r="P38" s="121"/>
      <c r="Q38" s="121"/>
      <c r="S38" s="121"/>
    </row>
    <row r="39" spans="1:21" s="124" customFormat="1" ht="18" customHeight="1">
      <c r="A39" s="203"/>
      <c r="B39" s="105"/>
      <c r="C39" s="105"/>
      <c r="D39" s="105"/>
      <c r="E39" s="120"/>
      <c r="F39" s="120"/>
      <c r="G39" s="120"/>
      <c r="H39" s="121"/>
      <c r="I39" s="121"/>
      <c r="J39" s="121"/>
      <c r="K39" s="121"/>
      <c r="L39" s="121"/>
      <c r="M39" s="121"/>
      <c r="N39" s="121"/>
      <c r="O39" s="121"/>
      <c r="P39" s="121"/>
      <c r="Q39" s="121"/>
      <c r="S39" s="121"/>
    </row>
    <row r="40" spans="1:21" s="124" customFormat="1" ht="18" customHeight="1">
      <c r="A40" s="203"/>
      <c r="B40" s="105"/>
      <c r="C40" s="105"/>
      <c r="D40" s="105"/>
      <c r="E40" s="120"/>
      <c r="F40" s="120"/>
      <c r="G40" s="120"/>
      <c r="H40" s="121"/>
      <c r="I40" s="121"/>
      <c r="J40" s="121"/>
      <c r="K40" s="121"/>
      <c r="L40" s="121"/>
      <c r="M40" s="121"/>
      <c r="N40" s="121"/>
      <c r="O40" s="121"/>
      <c r="P40" s="121"/>
      <c r="Q40" s="121"/>
      <c r="S40" s="121"/>
    </row>
    <row r="41" spans="1:21" s="124" customFormat="1" ht="18" customHeight="1">
      <c r="A41" s="203"/>
      <c r="B41" s="105"/>
      <c r="C41" s="105"/>
      <c r="D41" s="105"/>
      <c r="E41" s="120"/>
      <c r="F41" s="120"/>
      <c r="G41" s="120"/>
      <c r="H41" s="121"/>
      <c r="I41" s="121"/>
      <c r="J41" s="121"/>
      <c r="K41" s="121"/>
      <c r="L41" s="121"/>
      <c r="M41" s="121"/>
      <c r="N41" s="121"/>
      <c r="O41" s="121"/>
      <c r="P41" s="121"/>
      <c r="Q41" s="121"/>
      <c r="S41" s="121"/>
    </row>
    <row r="42" spans="1:21" s="124" customFormat="1" ht="18" customHeight="1">
      <c r="A42" s="203"/>
      <c r="B42" s="105"/>
      <c r="C42" s="105"/>
      <c r="D42" s="105"/>
      <c r="E42" s="120"/>
      <c r="F42" s="120"/>
      <c r="G42" s="120"/>
      <c r="H42" s="121"/>
      <c r="I42" s="121"/>
      <c r="J42" s="121"/>
      <c r="K42" s="121"/>
      <c r="L42" s="121"/>
      <c r="M42" s="121"/>
      <c r="N42" s="121"/>
      <c r="O42" s="121"/>
      <c r="P42" s="121"/>
      <c r="Q42" s="121"/>
      <c r="S42" s="121"/>
    </row>
    <row r="43" spans="1:21" s="124" customFormat="1" ht="18" customHeight="1">
      <c r="A43" s="203"/>
      <c r="B43" s="105"/>
      <c r="C43" s="105"/>
      <c r="D43" s="105"/>
      <c r="E43" s="120"/>
      <c r="F43" s="120"/>
      <c r="G43" s="120"/>
      <c r="H43" s="121"/>
      <c r="I43" s="121"/>
      <c r="J43" s="121"/>
      <c r="K43" s="121"/>
      <c r="L43" s="121"/>
      <c r="M43" s="121"/>
      <c r="N43" s="121"/>
      <c r="O43" s="121"/>
      <c r="P43" s="121"/>
      <c r="Q43" s="121"/>
      <c r="S43" s="121"/>
    </row>
    <row r="44" spans="1:21" s="124" customFormat="1" ht="18" customHeight="1">
      <c r="A44" s="203"/>
      <c r="B44" s="105"/>
      <c r="C44" s="105"/>
      <c r="D44" s="105"/>
      <c r="E44" s="120"/>
      <c r="F44" s="120"/>
      <c r="G44" s="120"/>
      <c r="H44" s="121"/>
      <c r="I44" s="121"/>
      <c r="J44" s="121"/>
      <c r="K44" s="121"/>
      <c r="L44" s="121"/>
      <c r="M44" s="121"/>
      <c r="N44" s="121"/>
      <c r="O44" s="121"/>
      <c r="P44" s="121"/>
      <c r="Q44" s="121"/>
      <c r="S44" s="121"/>
    </row>
    <row r="45" spans="1:21" s="127" customFormat="1" ht="18" customHeight="1">
      <c r="A45" s="123"/>
      <c r="B45" s="123"/>
      <c r="C45" s="123"/>
      <c r="D45" s="123"/>
      <c r="E45" s="123"/>
      <c r="F45" s="123"/>
      <c r="G45" s="123"/>
      <c r="H45" s="123"/>
      <c r="I45" s="123"/>
      <c r="J45" s="123"/>
      <c r="K45" s="123"/>
      <c r="L45" s="123"/>
      <c r="M45" s="123"/>
      <c r="N45" s="123"/>
      <c r="O45" s="123"/>
      <c r="P45" s="123"/>
      <c r="Q45" s="123"/>
      <c r="R45" s="123"/>
      <c r="S45" s="123"/>
      <c r="T45" s="123"/>
      <c r="U45" s="123">
        <v>39</v>
      </c>
    </row>
    <row r="46" spans="1:21" ht="18" customHeight="1"/>
    <row r="47" spans="1:21" s="124" customFormat="1" ht="15.75">
      <c r="A47" s="203"/>
      <c r="B47" s="105"/>
      <c r="C47" s="105"/>
      <c r="D47" s="105"/>
      <c r="E47" s="120"/>
      <c r="F47" s="120"/>
      <c r="G47" s="120"/>
      <c r="H47" s="121"/>
      <c r="I47" s="121"/>
      <c r="J47" s="121"/>
      <c r="K47" s="121"/>
      <c r="L47" s="121"/>
      <c r="M47" s="121"/>
      <c r="N47" s="121"/>
      <c r="O47" s="121"/>
      <c r="P47" s="121"/>
      <c r="Q47" s="121"/>
      <c r="S47" s="121"/>
    </row>
    <row r="48" spans="1:21" s="124" customFormat="1" ht="15.75">
      <c r="A48" s="203"/>
      <c r="B48" s="105"/>
      <c r="C48" s="105"/>
      <c r="D48" s="105"/>
      <c r="E48" s="120"/>
      <c r="F48" s="120"/>
      <c r="G48" s="120"/>
      <c r="H48" s="121"/>
      <c r="I48" s="121"/>
      <c r="J48" s="121"/>
      <c r="K48" s="121"/>
      <c r="L48" s="121"/>
      <c r="M48" s="121"/>
      <c r="N48" s="121"/>
      <c r="O48" s="121"/>
      <c r="P48" s="121"/>
      <c r="Q48" s="121"/>
      <c r="S48" s="121"/>
    </row>
    <row r="49" spans="1:19" s="124" customFormat="1" ht="15.75">
      <c r="A49" s="203"/>
      <c r="B49" s="105"/>
      <c r="C49" s="105"/>
      <c r="D49" s="105"/>
      <c r="E49" s="120"/>
      <c r="F49" s="120"/>
      <c r="G49" s="120"/>
      <c r="H49" s="121"/>
      <c r="I49" s="121"/>
      <c r="J49" s="121"/>
      <c r="K49" s="121"/>
      <c r="L49" s="121"/>
      <c r="M49" s="121"/>
      <c r="N49" s="121"/>
      <c r="O49" s="121"/>
      <c r="P49" s="121"/>
      <c r="Q49" s="121"/>
      <c r="S49" s="121"/>
    </row>
    <row r="50" spans="1:19" s="124" customFormat="1" ht="15.75">
      <c r="A50" s="203"/>
      <c r="B50" s="105"/>
      <c r="C50" s="105"/>
      <c r="D50" s="105"/>
      <c r="E50" s="120"/>
      <c r="F50" s="120"/>
      <c r="G50" s="120"/>
      <c r="H50" s="121"/>
      <c r="I50" s="121"/>
      <c r="J50" s="121"/>
      <c r="K50" s="121"/>
      <c r="L50" s="121"/>
      <c r="M50" s="121"/>
      <c r="N50" s="121"/>
      <c r="O50" s="121"/>
      <c r="P50" s="121"/>
      <c r="Q50" s="121"/>
      <c r="S50" s="121"/>
    </row>
    <row r="51" spans="1:19" ht="15.75">
      <c r="F51" s="120"/>
      <c r="G51" s="120"/>
      <c r="H51" s="121"/>
    </row>
    <row r="52" spans="1:19" ht="15.75">
      <c r="F52" s="120"/>
      <c r="G52" s="120"/>
      <c r="H52" s="121"/>
    </row>
    <row r="60" spans="1:19" s="127" customFormat="1">
      <c r="F60" s="198"/>
      <c r="G60" s="198"/>
      <c r="H60" s="198"/>
    </row>
    <row r="61" spans="1:19" s="127" customFormat="1">
      <c r="F61" s="198"/>
      <c r="G61" s="198"/>
      <c r="H61" s="198"/>
    </row>
  </sheetData>
  <mergeCells count="1">
    <mergeCell ref="F2:U2"/>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4.xml><?xml version="1.0" encoding="utf-8"?>
<worksheet xmlns="http://schemas.openxmlformats.org/spreadsheetml/2006/main" xmlns:r="http://schemas.openxmlformats.org/officeDocument/2006/relationships">
  <sheetPr>
    <tabColor rgb="FF7030A0"/>
  </sheetPr>
  <dimension ref="A1:Q58"/>
  <sheetViews>
    <sheetView view="pageBreakPreview" topLeftCell="A4" zoomScale="70" zoomScaleNormal="90" zoomScaleSheetLayoutView="70" workbookViewId="0">
      <selection activeCell="C11" sqref="C11"/>
    </sheetView>
  </sheetViews>
  <sheetFormatPr defaultColWidth="4.140625" defaultRowHeight="15"/>
  <cols>
    <col min="1" max="5" width="11.85546875" style="198" customWidth="1"/>
    <col min="6" max="6" width="7.7109375" style="198" customWidth="1"/>
    <col min="7" max="17" width="11.85546875" style="198" customWidth="1"/>
    <col min="18" max="16384" width="4.140625" style="198"/>
  </cols>
  <sheetData>
    <row r="1" spans="1:17" ht="59.25">
      <c r="E1" s="140" t="s">
        <v>271</v>
      </c>
    </row>
    <row r="2" spans="1:17" ht="18" customHeight="1" thickBot="1">
      <c r="E2" s="245"/>
      <c r="F2" s="1194" t="s">
        <v>270</v>
      </c>
      <c r="G2" s="1194"/>
      <c r="H2" s="1194"/>
      <c r="I2" s="1194"/>
      <c r="J2" s="1194"/>
      <c r="K2" s="1194"/>
      <c r="L2" s="1194"/>
      <c r="M2" s="1194"/>
      <c r="N2" s="1194"/>
      <c r="O2" s="1194"/>
      <c r="P2" s="1194"/>
      <c r="Q2" s="1194"/>
    </row>
    <row r="3" spans="1:17" ht="18" customHeight="1">
      <c r="A3" s="832" t="s">
        <v>99</v>
      </c>
      <c r="B3" s="833"/>
      <c r="C3" s="1206" t="s">
        <v>415</v>
      </c>
      <c r="E3" s="140"/>
      <c r="F3" s="874" t="s">
        <v>661</v>
      </c>
      <c r="G3" s="874"/>
      <c r="H3" s="874" t="s">
        <v>662</v>
      </c>
      <c r="I3" s="874"/>
      <c r="J3" s="875" t="s">
        <v>663</v>
      </c>
      <c r="K3" s="224"/>
      <c r="L3" s="224" t="s">
        <v>664</v>
      </c>
      <c r="M3" s="224"/>
      <c r="N3" s="224" t="s">
        <v>665</v>
      </c>
      <c r="O3" s="224"/>
      <c r="P3" s="224" t="s">
        <v>666</v>
      </c>
      <c r="Q3" s="224"/>
    </row>
    <row r="4" spans="1:17" ht="18" customHeight="1" thickBot="1">
      <c r="A4" s="861"/>
      <c r="B4" s="862"/>
      <c r="C4" s="1207"/>
      <c r="E4" s="140"/>
      <c r="F4" s="859"/>
      <c r="G4" s="859"/>
      <c r="H4" s="859"/>
      <c r="I4" s="860"/>
      <c r="J4" s="868"/>
      <c r="K4" s="860"/>
      <c r="L4" s="860"/>
      <c r="M4" s="860"/>
      <c r="N4" s="860"/>
      <c r="O4" s="860"/>
      <c r="P4" s="860"/>
      <c r="Q4" s="120"/>
    </row>
    <row r="5" spans="1:17" ht="18" customHeight="1">
      <c r="A5" s="863" t="s">
        <v>661</v>
      </c>
      <c r="B5" s="864"/>
      <c r="C5" s="865">
        <v>27.2</v>
      </c>
      <c r="E5" s="140"/>
    </row>
    <row r="6" spans="1:17" ht="18" customHeight="1">
      <c r="A6" s="503" t="s">
        <v>662</v>
      </c>
      <c r="B6" s="504"/>
      <c r="C6" s="493">
        <v>26.4</v>
      </c>
      <c r="E6" s="140"/>
      <c r="F6" s="140"/>
      <c r="G6" s="140"/>
      <c r="H6" s="140"/>
      <c r="I6" s="140"/>
      <c r="J6" s="135"/>
      <c r="K6" s="121"/>
      <c r="L6" s="121"/>
      <c r="M6" s="121"/>
      <c r="N6" s="121"/>
      <c r="O6" s="121"/>
      <c r="P6" s="121"/>
    </row>
    <row r="7" spans="1:17" ht="18" customHeight="1">
      <c r="A7" s="503" t="s">
        <v>663</v>
      </c>
      <c r="B7" s="504"/>
      <c r="C7" s="493">
        <v>26.45</v>
      </c>
      <c r="E7" s="138"/>
      <c r="J7" s="131"/>
      <c r="K7" s="121"/>
      <c r="L7" s="121"/>
      <c r="M7" s="121"/>
      <c r="N7" s="121"/>
      <c r="O7" s="121"/>
      <c r="P7" s="121"/>
      <c r="Q7" s="121"/>
    </row>
    <row r="8" spans="1:17" ht="18" customHeight="1">
      <c r="A8" s="503" t="s">
        <v>664</v>
      </c>
      <c r="B8" s="504"/>
      <c r="C8" s="493">
        <v>12.05</v>
      </c>
      <c r="E8" s="138"/>
      <c r="J8" s="131"/>
      <c r="K8" s="121"/>
      <c r="L8" s="121"/>
      <c r="M8" s="121"/>
      <c r="N8" s="121"/>
      <c r="O8" s="121"/>
      <c r="P8" s="121"/>
      <c r="Q8" s="121"/>
    </row>
    <row r="9" spans="1:17" ht="18" customHeight="1">
      <c r="A9" s="503" t="s">
        <v>665</v>
      </c>
      <c r="B9" s="504"/>
      <c r="C9" s="493">
        <v>12.05</v>
      </c>
      <c r="E9" s="138"/>
      <c r="J9" s="131"/>
      <c r="K9" s="121"/>
      <c r="L9" s="121"/>
      <c r="M9" s="121"/>
      <c r="N9" s="121"/>
      <c r="O9" s="121"/>
      <c r="P9" s="121"/>
      <c r="Q9" s="121"/>
    </row>
    <row r="10" spans="1:17" ht="18" customHeight="1">
      <c r="A10" s="503" t="s">
        <v>666</v>
      </c>
      <c r="B10" s="504"/>
      <c r="C10" s="493">
        <v>30.45</v>
      </c>
      <c r="E10" s="145"/>
      <c r="J10" s="131"/>
      <c r="K10" s="121"/>
      <c r="L10" s="121"/>
      <c r="M10" s="121"/>
      <c r="N10" s="121"/>
      <c r="O10" s="121"/>
      <c r="P10" s="121"/>
      <c r="Q10" s="121"/>
    </row>
    <row r="11" spans="1:17" ht="18" customHeight="1">
      <c r="A11" s="880" t="s">
        <v>667</v>
      </c>
      <c r="B11" s="504"/>
      <c r="C11" s="493">
        <v>30.45</v>
      </c>
      <c r="E11" s="829"/>
      <c r="J11" s="130"/>
      <c r="K11" s="121"/>
      <c r="L11" s="121"/>
      <c r="M11" s="121"/>
      <c r="N11" s="121"/>
      <c r="O11" s="121"/>
      <c r="P11" s="121"/>
      <c r="Q11" s="121"/>
    </row>
    <row r="12" spans="1:17" ht="18" customHeight="1">
      <c r="A12" s="227" t="s">
        <v>668</v>
      </c>
      <c r="B12" s="504"/>
      <c r="C12" s="493">
        <v>30.45</v>
      </c>
      <c r="E12" s="829"/>
      <c r="J12" s="131"/>
      <c r="K12" s="121"/>
      <c r="L12" s="121"/>
      <c r="M12" s="121"/>
      <c r="N12" s="121"/>
      <c r="O12" s="121"/>
      <c r="P12" s="121"/>
      <c r="Q12" s="121"/>
    </row>
    <row r="13" spans="1:17" s="203" customFormat="1" ht="18" customHeight="1" thickBot="1">
      <c r="A13" s="227" t="s">
        <v>669</v>
      </c>
      <c r="B13" s="495"/>
      <c r="C13" s="497">
        <v>33.6</v>
      </c>
      <c r="E13" s="829"/>
      <c r="J13" s="131"/>
      <c r="K13" s="122"/>
      <c r="L13" s="122"/>
      <c r="M13" s="122"/>
      <c r="N13" s="122"/>
      <c r="O13" s="122"/>
      <c r="P13" s="122"/>
      <c r="Q13" s="122"/>
    </row>
    <row r="14" spans="1:17" s="203" customFormat="1" ht="18" customHeight="1">
      <c r="A14" s="866"/>
      <c r="B14" s="866"/>
      <c r="C14" s="867"/>
      <c r="D14" s="358"/>
      <c r="E14" s="145"/>
      <c r="J14" s="131"/>
      <c r="K14" s="122"/>
      <c r="L14" s="122"/>
      <c r="M14" s="122"/>
      <c r="N14" s="122"/>
      <c r="O14" s="122"/>
      <c r="P14" s="122"/>
      <c r="Q14" s="122"/>
    </row>
    <row r="15" spans="1:17" s="203" customFormat="1" ht="18" customHeight="1">
      <c r="A15" s="132"/>
      <c r="C15" s="358"/>
      <c r="E15" s="138"/>
      <c r="J15" s="131"/>
      <c r="K15" s="122"/>
      <c r="L15" s="122"/>
      <c r="M15" s="122"/>
      <c r="N15" s="122"/>
      <c r="O15" s="122"/>
      <c r="P15" s="122"/>
      <c r="Q15" s="122"/>
    </row>
    <row r="16" spans="1:17" s="203" customFormat="1" ht="18" customHeight="1">
      <c r="A16" s="132"/>
      <c r="B16" s="105" t="s">
        <v>667</v>
      </c>
      <c r="C16" s="358"/>
      <c r="D16" s="121" t="s">
        <v>668</v>
      </c>
      <c r="E16" s="138"/>
      <c r="F16" s="121"/>
      <c r="J16" s="131"/>
      <c r="K16" s="122"/>
      <c r="L16" s="122"/>
      <c r="M16" s="122"/>
      <c r="N16" s="122"/>
      <c r="O16" s="122"/>
      <c r="P16" s="122"/>
      <c r="Q16" s="122"/>
    </row>
    <row r="17" spans="1:17" s="203" customFormat="1" ht="18" customHeight="1">
      <c r="A17" s="132"/>
      <c r="B17" s="132"/>
      <c r="C17" s="358"/>
      <c r="D17" s="358"/>
      <c r="E17" s="829"/>
      <c r="J17" s="131"/>
      <c r="K17" s="122"/>
      <c r="L17" s="122"/>
      <c r="M17" s="122"/>
      <c r="N17" s="122"/>
      <c r="O17" s="122"/>
      <c r="P17" s="122"/>
      <c r="Q17" s="122"/>
    </row>
    <row r="18" spans="1:17" s="203" customFormat="1" ht="18" customHeight="1">
      <c r="A18" s="132"/>
      <c r="B18" s="132"/>
      <c r="C18" s="358"/>
      <c r="D18" s="358"/>
      <c r="E18" s="829"/>
      <c r="J18" s="131"/>
      <c r="K18" s="122"/>
      <c r="L18" s="122"/>
      <c r="M18" s="122"/>
      <c r="N18" s="122"/>
      <c r="O18" s="122"/>
      <c r="P18" s="122"/>
      <c r="Q18" s="122"/>
    </row>
    <row r="19" spans="1:17" s="203" customFormat="1" ht="18" customHeight="1">
      <c r="A19" s="519"/>
      <c r="B19" s="519"/>
      <c r="C19" s="519"/>
      <c r="D19" s="519"/>
      <c r="E19" s="829"/>
      <c r="J19" s="125"/>
      <c r="K19" s="122"/>
      <c r="L19" s="122"/>
      <c r="M19" s="122"/>
      <c r="N19" s="122"/>
      <c r="O19" s="122"/>
      <c r="P19" s="122"/>
      <c r="Q19" s="122"/>
    </row>
    <row r="20" spans="1:17" s="203" customFormat="1" ht="18" customHeight="1">
      <c r="A20" s="834"/>
      <c r="B20" s="834"/>
      <c r="C20" s="834"/>
      <c r="D20" s="834"/>
      <c r="E20" s="834"/>
      <c r="F20" s="834"/>
      <c r="J20" s="125"/>
      <c r="K20" s="122"/>
      <c r="L20" s="122"/>
      <c r="M20" s="122"/>
      <c r="N20" s="122"/>
      <c r="O20" s="122"/>
      <c r="P20" s="122"/>
      <c r="Q20" s="122"/>
    </row>
    <row r="21" spans="1:17" s="203" customFormat="1" ht="18" customHeight="1">
      <c r="A21" s="834"/>
      <c r="B21" s="834"/>
      <c r="C21" s="834"/>
      <c r="D21" s="834"/>
      <c r="E21" s="834"/>
      <c r="F21" s="834"/>
      <c r="J21" s="125"/>
      <c r="K21" s="122"/>
      <c r="L21" s="122"/>
      <c r="M21" s="122"/>
      <c r="N21" s="122"/>
      <c r="O21" s="122"/>
      <c r="P21" s="122"/>
      <c r="Q21" s="122"/>
    </row>
    <row r="22" spans="1:17" s="203" customFormat="1" ht="18" customHeight="1">
      <c r="A22" s="834"/>
      <c r="B22" s="834"/>
      <c r="C22" s="834"/>
      <c r="D22" s="834"/>
      <c r="E22" s="834"/>
      <c r="F22" s="834"/>
      <c r="G22" s="137"/>
      <c r="H22" s="137"/>
      <c r="K22" s="122"/>
      <c r="L22" s="122"/>
      <c r="M22" s="122"/>
      <c r="N22" s="122"/>
      <c r="O22" s="122"/>
      <c r="P22" s="122"/>
      <c r="Q22" s="122"/>
    </row>
    <row r="23" spans="1:17" s="203" customFormat="1" ht="18" customHeight="1">
      <c r="A23" s="834"/>
      <c r="B23" s="834"/>
      <c r="C23" s="834"/>
      <c r="D23" s="834"/>
      <c r="E23" s="834"/>
      <c r="F23" s="834"/>
      <c r="G23" s="137"/>
      <c r="H23" s="137"/>
      <c r="K23" s="121"/>
      <c r="L23" s="121"/>
      <c r="M23" s="121"/>
      <c r="N23" s="121"/>
      <c r="O23" s="121"/>
      <c r="P23" s="121"/>
      <c r="Q23" s="121"/>
    </row>
    <row r="24" spans="1:17" s="203" customFormat="1" ht="18" customHeight="1">
      <c r="A24" s="834"/>
      <c r="B24" s="834"/>
      <c r="C24" s="834"/>
      <c r="D24" s="834"/>
      <c r="E24" s="834"/>
      <c r="F24" s="834"/>
      <c r="I24" s="121"/>
      <c r="J24" s="121"/>
      <c r="K24" s="121"/>
      <c r="L24" s="121"/>
      <c r="M24" s="121"/>
      <c r="N24" s="121"/>
      <c r="O24" s="121"/>
      <c r="P24" s="121"/>
      <c r="Q24" s="121"/>
    </row>
    <row r="25" spans="1:17" s="203" customFormat="1" ht="18" customHeight="1">
      <c r="B25" s="105"/>
      <c r="C25" s="105"/>
      <c r="D25" s="105"/>
      <c r="E25" s="120"/>
      <c r="I25" s="121"/>
      <c r="J25" s="121"/>
      <c r="K25" s="121"/>
      <c r="L25" s="121"/>
      <c r="M25" s="121"/>
      <c r="N25" s="121"/>
      <c r="O25" s="121"/>
      <c r="P25" s="121"/>
      <c r="Q25" s="121"/>
    </row>
    <row r="26" spans="1:17" s="203" customFormat="1" ht="18" customHeight="1">
      <c r="B26" s="105"/>
      <c r="C26" s="105"/>
      <c r="D26" s="105"/>
      <c r="E26" s="120"/>
      <c r="F26" s="120"/>
      <c r="G26" s="120"/>
      <c r="H26" s="121"/>
      <c r="I26" s="121"/>
      <c r="J26" s="121"/>
      <c r="K26" s="121"/>
      <c r="L26" s="121"/>
      <c r="M26" s="121"/>
      <c r="N26" s="121"/>
      <c r="O26" s="121"/>
      <c r="P26" s="121"/>
      <c r="Q26" s="121"/>
    </row>
    <row r="27" spans="1:17" s="203" customFormat="1" ht="18" customHeight="1">
      <c r="C27" s="105"/>
      <c r="D27" s="105"/>
      <c r="F27" s="120"/>
      <c r="G27" s="120"/>
      <c r="H27" s="121"/>
      <c r="I27" s="121"/>
      <c r="J27" s="121"/>
      <c r="K27" s="121"/>
      <c r="L27" s="121"/>
      <c r="M27" s="121"/>
      <c r="N27" s="121"/>
      <c r="O27" s="121"/>
      <c r="P27" s="121"/>
      <c r="Q27" s="121"/>
    </row>
    <row r="28" spans="1:17" s="203" customFormat="1" ht="18" customHeight="1">
      <c r="B28" s="105"/>
      <c r="C28" s="105"/>
      <c r="D28" s="105"/>
      <c r="E28" s="120"/>
      <c r="F28" s="120"/>
      <c r="G28" s="120"/>
      <c r="H28" s="121"/>
      <c r="I28" s="121"/>
      <c r="J28" s="121"/>
      <c r="K28" s="121"/>
      <c r="L28" s="121"/>
      <c r="M28" s="121"/>
      <c r="N28" s="121"/>
      <c r="O28" s="121"/>
      <c r="P28" s="121"/>
      <c r="Q28" s="121"/>
    </row>
    <row r="29" spans="1:17" s="203" customFormat="1" ht="18" customHeight="1">
      <c r="B29" s="105"/>
      <c r="C29" s="105"/>
      <c r="D29" s="105"/>
      <c r="E29" s="120"/>
      <c r="F29" s="120"/>
      <c r="G29" s="120"/>
      <c r="H29" s="121"/>
      <c r="I29" s="121"/>
      <c r="J29" s="121"/>
      <c r="K29" s="121"/>
      <c r="L29" s="121"/>
      <c r="M29" s="121"/>
      <c r="N29" s="121"/>
      <c r="O29" s="121"/>
      <c r="P29" s="121"/>
      <c r="Q29" s="121"/>
    </row>
    <row r="30" spans="1:17" s="203" customFormat="1" ht="18" customHeight="1">
      <c r="B30" s="105"/>
      <c r="C30" s="105"/>
      <c r="D30" s="105"/>
      <c r="E30" s="120"/>
      <c r="F30" s="120"/>
      <c r="G30" s="120"/>
      <c r="H30" s="121"/>
      <c r="I30" s="121"/>
      <c r="J30" s="121"/>
      <c r="K30" s="121"/>
      <c r="L30" s="121"/>
      <c r="M30" s="121"/>
      <c r="N30" s="121"/>
      <c r="O30" s="121"/>
      <c r="P30" s="121"/>
      <c r="Q30" s="121"/>
    </row>
    <row r="31" spans="1:17" s="203" customFormat="1" ht="18" customHeight="1">
      <c r="B31" s="105"/>
      <c r="C31" s="105"/>
      <c r="D31" s="105"/>
      <c r="E31" s="120"/>
      <c r="F31" s="120"/>
      <c r="G31" s="120"/>
      <c r="H31" s="121"/>
      <c r="I31" s="121"/>
      <c r="J31" s="121"/>
      <c r="K31" s="121"/>
      <c r="L31" s="121"/>
      <c r="M31" s="121"/>
      <c r="N31" s="121"/>
      <c r="O31" s="121"/>
      <c r="P31" s="121"/>
      <c r="Q31" s="121"/>
    </row>
    <row r="32" spans="1:17" s="203" customFormat="1" ht="18" customHeight="1">
      <c r="B32" s="105"/>
      <c r="C32" s="105"/>
      <c r="D32" s="105"/>
      <c r="E32" s="120"/>
      <c r="F32" s="120"/>
      <c r="G32" s="120"/>
      <c r="H32" s="121"/>
      <c r="I32" s="121"/>
      <c r="J32" s="121"/>
      <c r="K32" s="121"/>
      <c r="L32" s="121"/>
      <c r="M32" s="121"/>
      <c r="N32" s="121"/>
      <c r="O32" s="121"/>
      <c r="P32" s="121"/>
      <c r="Q32" s="121"/>
    </row>
    <row r="33" spans="1:17" s="203" customFormat="1" ht="18" customHeight="1">
      <c r="B33" s="105"/>
      <c r="C33" s="105"/>
      <c r="D33" s="105"/>
      <c r="E33" s="120"/>
      <c r="F33" s="120"/>
      <c r="G33" s="120"/>
      <c r="H33" s="121"/>
      <c r="I33" s="121"/>
      <c r="J33" s="121"/>
      <c r="K33" s="121"/>
      <c r="L33" s="121"/>
      <c r="M33" s="121"/>
      <c r="N33" s="121"/>
      <c r="O33" s="121"/>
      <c r="P33" s="121"/>
      <c r="Q33" s="121"/>
    </row>
    <row r="34" spans="1:17" s="203" customFormat="1" ht="18" customHeight="1">
      <c r="B34" s="105"/>
      <c r="C34" s="105"/>
      <c r="D34" s="105"/>
      <c r="E34" s="120"/>
      <c r="F34" s="120"/>
      <c r="G34" s="120"/>
      <c r="H34" s="121"/>
      <c r="I34" s="121"/>
      <c r="J34" s="121"/>
      <c r="K34" s="121"/>
      <c r="L34" s="121"/>
      <c r="M34" s="121"/>
      <c r="N34" s="121"/>
      <c r="O34" s="121"/>
      <c r="P34" s="121"/>
      <c r="Q34" s="121"/>
    </row>
    <row r="35" spans="1:17" s="203" customFormat="1" ht="18" customHeight="1">
      <c r="B35" s="105"/>
      <c r="C35" s="105"/>
      <c r="D35" s="105"/>
      <c r="E35" s="120"/>
      <c r="F35" s="120"/>
      <c r="G35" s="120"/>
      <c r="H35" s="121"/>
      <c r="I35" s="121"/>
      <c r="J35" s="121"/>
      <c r="K35" s="121"/>
      <c r="L35" s="121"/>
      <c r="M35" s="121"/>
      <c r="N35" s="121"/>
      <c r="O35" s="121"/>
      <c r="P35" s="121"/>
      <c r="Q35" s="121"/>
    </row>
    <row r="36" spans="1:17" s="203" customFormat="1" ht="18" customHeight="1">
      <c r="B36" s="105"/>
      <c r="C36" s="105"/>
      <c r="D36" s="105"/>
      <c r="E36" s="120"/>
      <c r="F36" s="120"/>
      <c r="G36" s="120"/>
      <c r="H36" s="121"/>
      <c r="I36" s="121"/>
      <c r="J36" s="121"/>
      <c r="K36" s="121"/>
      <c r="L36" s="121"/>
      <c r="M36" s="121"/>
      <c r="N36" s="121"/>
      <c r="O36" s="121"/>
      <c r="P36" s="121"/>
      <c r="Q36" s="121"/>
    </row>
    <row r="37" spans="1:17" s="203" customFormat="1" ht="18" customHeight="1">
      <c r="B37" s="105"/>
      <c r="C37" s="105"/>
      <c r="D37" s="105"/>
      <c r="E37" s="120"/>
      <c r="F37" s="120"/>
      <c r="G37" s="120"/>
      <c r="H37" s="121"/>
      <c r="I37" s="121"/>
      <c r="J37" s="121"/>
      <c r="K37" s="121"/>
      <c r="L37" s="121"/>
      <c r="M37" s="121"/>
      <c r="N37" s="121"/>
      <c r="O37" s="121"/>
      <c r="P37" s="121"/>
      <c r="Q37" s="121"/>
    </row>
    <row r="38" spans="1:17" s="203" customFormat="1" ht="18" customHeight="1">
      <c r="B38" s="105"/>
      <c r="C38" s="105"/>
      <c r="D38" s="105"/>
      <c r="E38" s="120"/>
      <c r="F38" s="120"/>
      <c r="G38" s="120"/>
      <c r="H38" s="121"/>
      <c r="I38" s="121"/>
      <c r="J38" s="121"/>
      <c r="K38" s="121"/>
      <c r="L38" s="121"/>
      <c r="M38" s="121"/>
      <c r="N38" s="121"/>
      <c r="O38" s="121"/>
      <c r="P38" s="121"/>
      <c r="Q38" s="121"/>
    </row>
    <row r="39" spans="1:17" s="203" customFormat="1" ht="18" customHeight="1">
      <c r="A39" s="486"/>
      <c r="B39" s="856"/>
      <c r="C39" s="856"/>
      <c r="D39" s="856"/>
      <c r="E39" s="857"/>
      <c r="F39" s="857"/>
      <c r="G39" s="857"/>
      <c r="H39" s="858"/>
      <c r="I39" s="858"/>
      <c r="J39" s="858"/>
      <c r="K39" s="858"/>
      <c r="L39" s="858"/>
      <c r="M39" s="858"/>
      <c r="N39" s="858"/>
      <c r="O39" s="858"/>
      <c r="P39" s="858"/>
      <c r="Q39" s="858"/>
    </row>
    <row r="40" spans="1:17" s="203" customFormat="1" ht="18" customHeight="1">
      <c r="B40" s="105"/>
      <c r="C40" s="105"/>
      <c r="D40" s="105"/>
      <c r="E40" s="120"/>
      <c r="F40" s="120"/>
      <c r="G40" s="120"/>
      <c r="H40" s="121"/>
      <c r="I40" s="121"/>
      <c r="J40" s="121"/>
      <c r="K40" s="121"/>
      <c r="L40" s="121"/>
      <c r="M40" s="121"/>
      <c r="N40" s="121"/>
      <c r="O40" s="121"/>
      <c r="P40" s="121"/>
      <c r="Q40" s="121"/>
    </row>
    <row r="41" spans="1:17" s="203" customFormat="1" ht="18" customHeight="1">
      <c r="B41" s="105"/>
      <c r="C41" s="105"/>
      <c r="D41" s="105"/>
      <c r="E41" s="120"/>
      <c r="F41" s="120"/>
      <c r="G41" s="120"/>
      <c r="H41" s="121"/>
      <c r="I41" s="121"/>
      <c r="J41" s="121"/>
      <c r="K41" s="121"/>
      <c r="L41" s="121"/>
      <c r="M41" s="121"/>
      <c r="N41" s="121"/>
      <c r="O41" s="121"/>
      <c r="P41" s="121"/>
      <c r="Q41" s="121"/>
    </row>
    <row r="42" spans="1:17" s="127" customFormat="1" ht="18" customHeight="1">
      <c r="A42" s="123"/>
      <c r="B42" s="123"/>
      <c r="C42" s="123"/>
      <c r="D42" s="123"/>
      <c r="E42" s="123"/>
      <c r="F42" s="123"/>
      <c r="G42" s="123"/>
      <c r="H42" s="123"/>
      <c r="I42" s="123"/>
      <c r="J42" s="123"/>
      <c r="K42" s="123"/>
      <c r="L42" s="123"/>
      <c r="M42" s="123"/>
      <c r="N42" s="123"/>
      <c r="O42" s="123"/>
      <c r="P42" s="123"/>
      <c r="Q42" s="123"/>
    </row>
    <row r="43" spans="1:17" ht="18" customHeight="1"/>
    <row r="44" spans="1:17" s="203" customFormat="1" ht="15.75">
      <c r="B44" s="105"/>
      <c r="C44" s="105"/>
      <c r="D44" s="105"/>
      <c r="E44" s="120"/>
      <c r="F44" s="120"/>
      <c r="G44" s="120"/>
      <c r="H44" s="121"/>
      <c r="I44" s="121"/>
      <c r="J44" s="121"/>
      <c r="K44" s="121"/>
      <c r="L44" s="121"/>
      <c r="M44" s="121"/>
      <c r="N44" s="121"/>
      <c r="O44" s="121"/>
      <c r="P44" s="121"/>
      <c r="Q44" s="121"/>
    </row>
    <row r="45" spans="1:17" s="203" customFormat="1" ht="15.75">
      <c r="B45" s="105"/>
      <c r="C45" s="105"/>
      <c r="D45" s="105"/>
      <c r="E45" s="120"/>
      <c r="F45" s="120"/>
      <c r="G45" s="120"/>
      <c r="H45" s="121"/>
      <c r="I45" s="121"/>
      <c r="J45" s="121"/>
      <c r="K45" s="121"/>
      <c r="L45" s="121"/>
      <c r="M45" s="121"/>
      <c r="N45" s="121"/>
      <c r="O45" s="121"/>
      <c r="P45" s="121"/>
      <c r="Q45" s="121"/>
    </row>
    <row r="46" spans="1:17" s="203" customFormat="1" ht="15.75">
      <c r="B46" s="105"/>
      <c r="C46" s="105"/>
      <c r="D46" s="105"/>
      <c r="E46" s="120"/>
      <c r="F46" s="120"/>
      <c r="G46" s="120"/>
      <c r="H46" s="121"/>
      <c r="I46" s="121"/>
      <c r="J46" s="121"/>
      <c r="K46" s="121"/>
      <c r="L46" s="121"/>
      <c r="M46" s="121"/>
      <c r="N46" s="121"/>
      <c r="O46" s="121"/>
      <c r="P46" s="121"/>
      <c r="Q46" s="121"/>
    </row>
    <row r="47" spans="1:17" s="203" customFormat="1" ht="15.75">
      <c r="B47" s="105"/>
      <c r="C47" s="105"/>
      <c r="D47" s="105"/>
      <c r="E47" s="120"/>
      <c r="F47" s="120"/>
      <c r="G47" s="120"/>
      <c r="H47" s="121"/>
      <c r="I47" s="121"/>
      <c r="J47" s="121"/>
      <c r="K47" s="121"/>
      <c r="L47" s="121"/>
      <c r="M47" s="121"/>
      <c r="N47" s="121"/>
      <c r="O47" s="121"/>
      <c r="P47" s="121"/>
      <c r="Q47" s="121"/>
    </row>
    <row r="48" spans="1:17" ht="15.75">
      <c r="F48" s="120"/>
      <c r="G48" s="120"/>
      <c r="H48" s="121"/>
    </row>
    <row r="49" spans="6:8" ht="15.75">
      <c r="F49" s="120"/>
      <c r="G49" s="120"/>
      <c r="H49" s="121"/>
    </row>
    <row r="57" spans="6:8" s="127" customFormat="1">
      <c r="F57" s="198"/>
      <c r="G57" s="198"/>
      <c r="H57" s="198"/>
    </row>
    <row r="58" spans="6:8" s="127" customFormat="1">
      <c r="F58" s="198"/>
      <c r="G58" s="198"/>
      <c r="H58" s="198"/>
    </row>
  </sheetData>
  <mergeCells count="2">
    <mergeCell ref="F2:Q2"/>
    <mergeCell ref="C3:C4"/>
  </mergeCells>
  <pageMargins left="0.7" right="0.7" top="0.75" bottom="0.75" header="0.3" footer="0.3"/>
  <pageSetup paperSize="9" scale="65" orientation="landscape" r:id="rId1"/>
  <drawing r:id="rId2"/>
</worksheet>
</file>

<file path=xl/worksheets/sheet45.xml><?xml version="1.0" encoding="utf-8"?>
<worksheet xmlns="http://schemas.openxmlformats.org/spreadsheetml/2006/main" xmlns:r="http://schemas.openxmlformats.org/officeDocument/2006/relationships">
  <sheetPr>
    <tabColor rgb="FF7030A0"/>
  </sheetPr>
  <dimension ref="A1:V48"/>
  <sheetViews>
    <sheetView view="pageBreakPreview" zoomScale="75" zoomScaleNormal="70" zoomScaleSheetLayoutView="75" workbookViewId="0">
      <pane xSplit="30945"/>
      <selection activeCell="I23" sqref="I23"/>
      <selection pane="topRight" activeCell="K29" sqref="K29"/>
    </sheetView>
  </sheetViews>
  <sheetFormatPr defaultColWidth="4.140625" defaultRowHeight="15"/>
  <cols>
    <col min="1" max="1" width="11.85546875" style="126" customWidth="1"/>
    <col min="2" max="2" width="15.140625" style="126" bestFit="1" customWidth="1"/>
    <col min="3" max="4" width="11.85546875" style="126" customWidth="1"/>
    <col min="5" max="7" width="11.85546875" style="198" customWidth="1"/>
    <col min="8" max="11" width="11.85546875" style="126" customWidth="1"/>
    <col min="12" max="12" width="8.42578125" style="126" customWidth="1"/>
    <col min="13" max="13" width="11.85546875" style="126" customWidth="1"/>
    <col min="14" max="14" width="7.7109375" style="126" customWidth="1"/>
    <col min="15" max="15" width="6.5703125" style="126" customWidth="1"/>
    <col min="16" max="17" width="11.85546875" style="198" customWidth="1"/>
    <col min="18" max="18" width="8.5703125" style="126" customWidth="1"/>
    <col min="19" max="19" width="8" style="126" customWidth="1"/>
    <col min="20" max="20" width="4.140625" style="126"/>
    <col min="21" max="21" width="4.140625" style="126" customWidth="1"/>
    <col min="22" max="16384" width="4.140625" style="126"/>
  </cols>
  <sheetData>
    <row r="1" spans="1:20" s="124" customFormat="1" ht="152.1" customHeight="1" thickBot="1">
      <c r="A1" s="246" t="s">
        <v>275</v>
      </c>
      <c r="B1" s="146"/>
      <c r="C1" s="147"/>
      <c r="D1" s="849" t="s">
        <v>144</v>
      </c>
      <c r="E1" s="850" t="s">
        <v>145</v>
      </c>
      <c r="F1" s="850" t="s">
        <v>146</v>
      </c>
      <c r="G1" s="851" t="s">
        <v>147</v>
      </c>
      <c r="H1" s="850" t="s">
        <v>148</v>
      </c>
      <c r="I1" s="852" t="s">
        <v>427</v>
      </c>
      <c r="J1" s="140"/>
      <c r="K1" s="134"/>
      <c r="L1" s="134"/>
      <c r="M1" s="121"/>
      <c r="N1" s="121"/>
      <c r="O1" s="121"/>
      <c r="P1" s="121"/>
      <c r="Q1" s="203"/>
    </row>
    <row r="2" spans="1:20" s="326" customFormat="1" ht="15.75" customHeight="1">
      <c r="A2" s="426" t="s">
        <v>99</v>
      </c>
      <c r="B2" s="427"/>
      <c r="C2" s="428"/>
      <c r="D2" s="461"/>
      <c r="E2" s="462"/>
      <c r="F2" s="462" t="s">
        <v>125</v>
      </c>
      <c r="G2" s="462" t="s">
        <v>125</v>
      </c>
      <c r="H2" s="462"/>
      <c r="I2" s="463" t="s">
        <v>125</v>
      </c>
      <c r="J2" s="359"/>
      <c r="K2" s="1208" t="s">
        <v>272</v>
      </c>
      <c r="L2" s="1208"/>
      <c r="M2" s="1208"/>
      <c r="N2" s="1208"/>
      <c r="O2" s="1208" t="s">
        <v>273</v>
      </c>
      <c r="P2" s="1208"/>
      <c r="Q2" s="1208"/>
      <c r="R2" s="1208"/>
      <c r="S2" s="277"/>
    </row>
    <row r="3" spans="1:20" s="326" customFormat="1" ht="15.75" customHeight="1">
      <c r="A3" s="464" t="s">
        <v>144</v>
      </c>
      <c r="B3" s="465" t="s">
        <v>570</v>
      </c>
      <c r="C3" s="466" t="s">
        <v>149</v>
      </c>
      <c r="D3" s="355">
        <v>345.73392000000007</v>
      </c>
      <c r="E3" s="355">
        <v>172.86696000000003</v>
      </c>
      <c r="F3" s="1209">
        <v>61.738200000000013</v>
      </c>
      <c r="G3" s="1209">
        <v>24.695280000000004</v>
      </c>
      <c r="H3" s="1111" t="s">
        <v>347</v>
      </c>
      <c r="I3" s="1212">
        <v>18.521460000000001</v>
      </c>
      <c r="J3" s="359"/>
      <c r="K3" s="1208"/>
      <c r="L3" s="1208"/>
      <c r="M3" s="1208"/>
      <c r="N3" s="1208"/>
      <c r="O3" s="1208"/>
      <c r="P3" s="1208"/>
      <c r="Q3" s="1208"/>
      <c r="R3" s="1208"/>
      <c r="S3" s="277"/>
      <c r="T3" s="717">
        <f>1.03*1.08</f>
        <v>1.1124000000000001</v>
      </c>
    </row>
    <row r="4" spans="1:20" s="326" customFormat="1" ht="15.75" customHeight="1">
      <c r="A4" s="467" t="s">
        <v>144</v>
      </c>
      <c r="B4" s="468" t="s">
        <v>569</v>
      </c>
      <c r="C4" s="469" t="s">
        <v>150</v>
      </c>
      <c r="D4" s="356">
        <v>358.08156000000002</v>
      </c>
      <c r="E4" s="356">
        <v>179.04078000000001</v>
      </c>
      <c r="F4" s="1210"/>
      <c r="G4" s="1210"/>
      <c r="H4" s="1112"/>
      <c r="I4" s="1213"/>
      <c r="J4" s="359"/>
      <c r="K4" s="359"/>
      <c r="L4" s="359"/>
      <c r="M4" s="227"/>
      <c r="N4" s="227"/>
      <c r="O4" s="227"/>
      <c r="P4" s="227"/>
    </row>
    <row r="5" spans="1:20" s="326" customFormat="1">
      <c r="A5" s="467" t="s">
        <v>144</v>
      </c>
      <c r="B5" s="468" t="s">
        <v>568</v>
      </c>
      <c r="C5" s="469" t="s">
        <v>151</v>
      </c>
      <c r="D5" s="356">
        <v>370.42920000000004</v>
      </c>
      <c r="E5" s="356">
        <v>185.21460000000002</v>
      </c>
      <c r="F5" s="1210"/>
      <c r="G5" s="1210"/>
      <c r="H5" s="1112"/>
      <c r="I5" s="1213"/>
      <c r="J5" s="227"/>
      <c r="K5" s="227"/>
      <c r="L5" s="227"/>
      <c r="M5" s="227"/>
      <c r="N5" s="227"/>
      <c r="O5" s="227"/>
      <c r="P5" s="227"/>
    </row>
    <row r="6" spans="1:20" s="326" customFormat="1">
      <c r="A6" s="467" t="s">
        <v>144</v>
      </c>
      <c r="B6" s="468" t="s">
        <v>567</v>
      </c>
      <c r="C6" s="469" t="s">
        <v>152</v>
      </c>
      <c r="D6" s="356">
        <v>382.77684000000005</v>
      </c>
      <c r="E6" s="356">
        <v>191.38842000000002</v>
      </c>
      <c r="F6" s="1210"/>
      <c r="G6" s="1210"/>
      <c r="H6" s="1112"/>
      <c r="I6" s="1213"/>
      <c r="J6" s="227"/>
      <c r="P6" s="227"/>
    </row>
    <row r="7" spans="1:20" s="326" customFormat="1">
      <c r="A7" s="467" t="s">
        <v>144</v>
      </c>
      <c r="B7" s="468" t="s">
        <v>566</v>
      </c>
      <c r="C7" s="469" t="s">
        <v>153</v>
      </c>
      <c r="D7" s="356">
        <v>393.88971600000008</v>
      </c>
      <c r="E7" s="356">
        <v>196.94485800000004</v>
      </c>
      <c r="F7" s="1210"/>
      <c r="G7" s="1210"/>
      <c r="H7" s="1112"/>
      <c r="I7" s="1213"/>
      <c r="J7" s="227"/>
      <c r="P7" s="227"/>
      <c r="Q7" s="227"/>
    </row>
    <row r="8" spans="1:20" s="326" customFormat="1">
      <c r="A8" s="467" t="s">
        <v>144</v>
      </c>
      <c r="B8" s="468" t="s">
        <v>564</v>
      </c>
      <c r="C8" s="469" t="s">
        <v>154</v>
      </c>
      <c r="D8" s="356">
        <v>395.12448000000006</v>
      </c>
      <c r="E8" s="356">
        <v>197.56224000000003</v>
      </c>
      <c r="F8" s="1210"/>
      <c r="G8" s="1210"/>
      <c r="H8" s="1112"/>
      <c r="I8" s="1213"/>
      <c r="J8" s="227"/>
      <c r="K8" s="227"/>
      <c r="L8" s="227"/>
      <c r="M8" s="227"/>
      <c r="N8" s="227"/>
      <c r="O8" s="227"/>
      <c r="P8" s="227"/>
      <c r="Q8" s="227"/>
    </row>
    <row r="9" spans="1:20" s="326" customFormat="1">
      <c r="A9" s="467" t="s">
        <v>144</v>
      </c>
      <c r="B9" s="468" t="s">
        <v>565</v>
      </c>
      <c r="C9" s="469" t="s">
        <v>155</v>
      </c>
      <c r="D9" s="356">
        <v>419.81976000000003</v>
      </c>
      <c r="E9" s="356">
        <v>209.90988000000002</v>
      </c>
      <c r="F9" s="1210"/>
      <c r="G9" s="1210"/>
      <c r="H9" s="1112"/>
      <c r="I9" s="1213"/>
      <c r="J9" s="227"/>
      <c r="K9" s="227"/>
      <c r="L9" s="227"/>
      <c r="M9" s="227"/>
      <c r="N9" s="227"/>
      <c r="O9" s="227"/>
      <c r="P9" s="227"/>
      <c r="Q9" s="227"/>
    </row>
    <row r="10" spans="1:20" s="326" customFormat="1" ht="15.75" thickBot="1">
      <c r="A10" s="1215" t="s">
        <v>571</v>
      </c>
      <c r="B10" s="1216"/>
      <c r="C10" s="470"/>
      <c r="D10" s="498">
        <v>0.5</v>
      </c>
      <c r="E10" s="357"/>
      <c r="F10" s="1211"/>
      <c r="G10" s="1211"/>
      <c r="H10" s="1118"/>
      <c r="I10" s="1214"/>
      <c r="N10" s="227"/>
      <c r="O10" s="227"/>
      <c r="P10" s="227"/>
      <c r="Q10" s="227"/>
      <c r="S10" s="227"/>
    </row>
    <row r="11" spans="1:20" s="326" customFormat="1" ht="15.75" customHeight="1"/>
    <row r="12" spans="1:20" s="326" customFormat="1" ht="15.75" customHeight="1">
      <c r="E12" s="994">
        <v>1.1100000000000001</v>
      </c>
    </row>
    <row r="13" spans="1:20" s="326" customFormat="1" ht="15.75" customHeight="1">
      <c r="N13" s="227"/>
      <c r="O13" s="227"/>
      <c r="P13" s="227"/>
      <c r="Q13" s="227"/>
      <c r="S13" s="227"/>
    </row>
    <row r="14" spans="1:20" s="326" customFormat="1">
      <c r="B14" s="1208" t="s">
        <v>274</v>
      </c>
      <c r="C14" s="1208"/>
      <c r="D14" s="1208"/>
      <c r="E14" s="1208"/>
      <c r="F14" s="1208"/>
      <c r="J14" s="227"/>
      <c r="K14" s="227"/>
      <c r="L14" s="227"/>
      <c r="M14" s="227"/>
      <c r="N14" s="227"/>
      <c r="O14" s="227"/>
      <c r="P14" s="227"/>
      <c r="Q14" s="227"/>
      <c r="S14" s="227"/>
    </row>
    <row r="15" spans="1:20" s="326" customFormat="1">
      <c r="B15" s="1208"/>
      <c r="C15" s="1208"/>
      <c r="D15" s="1208"/>
      <c r="E15" s="1208"/>
      <c r="F15" s="1208"/>
      <c r="J15" s="227"/>
      <c r="K15" s="227"/>
      <c r="L15" s="227"/>
      <c r="M15" s="227"/>
      <c r="N15" s="227"/>
      <c r="O15" s="227"/>
      <c r="P15" s="227"/>
      <c r="Q15" s="227"/>
      <c r="S15" s="227"/>
    </row>
    <row r="16" spans="1:20" s="326" customFormat="1">
      <c r="J16" s="227"/>
      <c r="K16" s="227"/>
      <c r="L16" s="227"/>
      <c r="M16" s="227"/>
      <c r="N16" s="227"/>
      <c r="O16" s="227"/>
      <c r="P16" s="227"/>
      <c r="Q16" s="227"/>
      <c r="S16" s="227"/>
    </row>
    <row r="17" spans="1:19" s="326" customFormat="1">
      <c r="J17" s="227"/>
      <c r="K17" s="227"/>
      <c r="L17" s="227"/>
      <c r="M17" s="227"/>
      <c r="N17" s="227"/>
      <c r="O17" s="227"/>
      <c r="P17" s="227"/>
      <c r="Q17" s="227"/>
      <c r="S17" s="227"/>
    </row>
    <row r="18" spans="1:19" s="326" customFormat="1">
      <c r="A18" s="227"/>
      <c r="C18" s="358"/>
      <c r="D18" s="358"/>
      <c r="E18" s="358"/>
      <c r="F18" s="358"/>
      <c r="H18" s="358"/>
      <c r="I18" s="227"/>
      <c r="J18" s="227"/>
      <c r="K18" s="227"/>
      <c r="L18" s="227"/>
      <c r="M18" s="227"/>
      <c r="N18" s="227"/>
      <c r="O18" s="227"/>
      <c r="P18" s="227"/>
      <c r="Q18" s="227"/>
      <c r="S18" s="227"/>
    </row>
    <row r="19" spans="1:19" s="326" customFormat="1">
      <c r="A19" s="227"/>
      <c r="C19" s="358"/>
      <c r="D19" s="358"/>
      <c r="E19" s="358"/>
      <c r="F19" s="358"/>
      <c r="G19" s="358"/>
      <c r="H19" s="358"/>
      <c r="I19" s="227"/>
      <c r="J19" s="227"/>
      <c r="K19" s="227"/>
      <c r="L19" s="227"/>
      <c r="M19" s="227"/>
      <c r="N19" s="227"/>
      <c r="O19" s="227"/>
      <c r="P19" s="227"/>
    </row>
    <row r="20" spans="1:19" s="326" customFormat="1">
      <c r="A20" s="227"/>
      <c r="C20" s="358"/>
      <c r="D20" s="358"/>
      <c r="E20" s="358"/>
      <c r="F20" s="358"/>
      <c r="G20" s="358"/>
      <c r="H20" s="358"/>
      <c r="M20" s="227"/>
      <c r="N20" s="227"/>
      <c r="O20" s="227"/>
      <c r="P20" s="227"/>
    </row>
    <row r="21" spans="1:19" s="326" customFormat="1">
      <c r="A21" s="227"/>
      <c r="C21" s="358"/>
      <c r="D21" s="358"/>
      <c r="E21" s="358"/>
      <c r="F21" s="358"/>
      <c r="G21" s="358"/>
      <c r="H21" s="358"/>
      <c r="I21" s="227"/>
      <c r="J21" s="227"/>
      <c r="K21" s="227"/>
      <c r="L21" s="227"/>
      <c r="M21" s="227"/>
      <c r="N21" s="227"/>
      <c r="O21" s="227"/>
      <c r="P21" s="227"/>
      <c r="Q21" s="227"/>
      <c r="S21" s="227"/>
    </row>
    <row r="22" spans="1:19" s="326" customFormat="1">
      <c r="A22" s="227"/>
      <c r="C22" s="358"/>
      <c r="D22" s="358"/>
      <c r="E22" s="358"/>
      <c r="F22" s="358"/>
      <c r="G22" s="358"/>
      <c r="H22" s="358"/>
      <c r="I22" s="227"/>
      <c r="J22" s="227"/>
      <c r="K22" s="227"/>
      <c r="L22" s="227"/>
      <c r="M22" s="227"/>
      <c r="N22" s="227"/>
      <c r="O22" s="227"/>
      <c r="P22" s="227"/>
      <c r="Q22" s="227"/>
      <c r="S22" s="227"/>
    </row>
    <row r="23" spans="1:19" s="326" customFormat="1">
      <c r="A23" s="227"/>
      <c r="C23" s="358"/>
      <c r="D23" s="358"/>
      <c r="E23" s="358"/>
      <c r="F23" s="358"/>
      <c r="G23" s="358"/>
      <c r="H23" s="358"/>
      <c r="I23" s="227"/>
      <c r="J23" s="227"/>
      <c r="K23" s="227"/>
      <c r="L23" s="227"/>
      <c r="M23" s="227"/>
      <c r="N23" s="227"/>
      <c r="O23" s="227"/>
      <c r="P23" s="227"/>
      <c r="Q23" s="227"/>
      <c r="S23" s="227"/>
    </row>
    <row r="24" spans="1:19" s="326" customFormat="1">
      <c r="A24" s="227"/>
      <c r="C24" s="358"/>
      <c r="D24" s="358"/>
      <c r="E24" s="358"/>
      <c r="F24" s="358"/>
      <c r="G24" s="358"/>
      <c r="H24" s="358"/>
      <c r="I24" s="227"/>
      <c r="J24" s="227"/>
      <c r="K24" s="227"/>
      <c r="L24" s="227"/>
      <c r="M24" s="227"/>
      <c r="N24" s="227"/>
      <c r="O24" s="227"/>
      <c r="P24" s="227"/>
      <c r="Q24" s="227"/>
      <c r="S24" s="227"/>
    </row>
    <row r="25" spans="1:19" s="326" customFormat="1">
      <c r="A25" s="227"/>
      <c r="C25" s="358"/>
      <c r="D25" s="358"/>
      <c r="E25" s="358"/>
      <c r="F25" s="358"/>
      <c r="G25" s="358"/>
      <c r="H25" s="358"/>
      <c r="I25" s="227"/>
      <c r="J25" s="227"/>
      <c r="K25" s="227"/>
      <c r="L25" s="227"/>
      <c r="M25" s="227"/>
      <c r="N25" s="227"/>
      <c r="O25" s="227"/>
      <c r="P25" s="227"/>
      <c r="Q25" s="227"/>
      <c r="S25" s="227"/>
    </row>
    <row r="26" spans="1:19" s="326" customFormat="1">
      <c r="A26" s="227"/>
      <c r="C26" s="358"/>
      <c r="D26" s="358"/>
      <c r="E26" s="358"/>
      <c r="F26" s="358"/>
      <c r="G26" s="358"/>
      <c r="H26" s="358"/>
      <c r="I26" s="227"/>
      <c r="J26" s="227"/>
      <c r="K26" s="227"/>
      <c r="L26" s="227"/>
      <c r="M26" s="227"/>
      <c r="N26" s="227"/>
      <c r="O26" s="227"/>
      <c r="P26" s="227"/>
      <c r="Q26" s="227"/>
      <c r="S26" s="227"/>
    </row>
    <row r="27" spans="1:19" s="326" customFormat="1">
      <c r="A27" s="227"/>
      <c r="C27" s="358"/>
      <c r="D27" s="358"/>
      <c r="E27" s="358"/>
      <c r="F27" s="358"/>
      <c r="G27" s="358"/>
      <c r="H27" s="358"/>
      <c r="I27" s="227"/>
      <c r="J27" s="227"/>
      <c r="K27" s="227"/>
      <c r="L27" s="227"/>
      <c r="M27" s="227"/>
      <c r="N27" s="227"/>
      <c r="O27" s="227"/>
      <c r="P27" s="227"/>
      <c r="Q27" s="227"/>
      <c r="S27" s="227"/>
    </row>
    <row r="28" spans="1:19" s="326" customFormat="1">
      <c r="A28" s="227"/>
      <c r="C28" s="358"/>
      <c r="D28" s="358"/>
      <c r="E28" s="358"/>
      <c r="F28" s="358"/>
      <c r="G28" s="358"/>
      <c r="H28" s="358"/>
      <c r="I28" s="227"/>
      <c r="J28" s="227"/>
      <c r="K28" s="227"/>
      <c r="L28" s="227"/>
      <c r="M28" s="227"/>
      <c r="N28" s="227"/>
      <c r="O28" s="227"/>
      <c r="P28" s="227"/>
      <c r="Q28" s="227"/>
      <c r="S28" s="227"/>
    </row>
    <row r="29" spans="1:19" s="326" customFormat="1">
      <c r="A29" s="227"/>
      <c r="C29" s="358"/>
      <c r="D29" s="358"/>
      <c r="E29" s="358"/>
      <c r="F29" s="358"/>
      <c r="G29" s="358"/>
      <c r="H29" s="358"/>
      <c r="I29" s="227"/>
      <c r="J29" s="227"/>
      <c r="K29" s="227"/>
      <c r="L29" s="227"/>
      <c r="M29" s="227"/>
      <c r="N29" s="227"/>
      <c r="O29" s="227"/>
      <c r="P29" s="227"/>
      <c r="Q29" s="227"/>
      <c r="S29" s="227"/>
    </row>
    <row r="30" spans="1:19" s="326" customFormat="1">
      <c r="A30" s="227"/>
      <c r="C30" s="358"/>
      <c r="D30" s="358"/>
      <c r="E30" s="358"/>
      <c r="F30" s="358"/>
      <c r="G30" s="358"/>
      <c r="H30" s="358"/>
      <c r="I30" s="227"/>
      <c r="J30" s="227"/>
      <c r="K30" s="227"/>
      <c r="L30" s="227"/>
      <c r="M30" s="227"/>
      <c r="N30" s="227"/>
      <c r="O30" s="227"/>
      <c r="P30" s="227"/>
      <c r="Q30" s="227"/>
      <c r="S30" s="227"/>
    </row>
    <row r="31" spans="1:19" s="326" customFormat="1">
      <c r="A31" s="227"/>
      <c r="C31" s="358"/>
      <c r="D31" s="358"/>
      <c r="E31" s="358"/>
      <c r="F31" s="358"/>
      <c r="G31" s="358"/>
      <c r="H31" s="358"/>
      <c r="I31" s="227"/>
      <c r="J31" s="227"/>
      <c r="K31" s="227"/>
      <c r="L31" s="227"/>
      <c r="M31" s="227"/>
      <c r="N31" s="227"/>
      <c r="O31" s="227"/>
      <c r="P31" s="227"/>
      <c r="Q31" s="227"/>
      <c r="S31" s="227"/>
    </row>
    <row r="32" spans="1:19" s="326" customFormat="1">
      <c r="A32" s="227"/>
      <c r="C32" s="358"/>
      <c r="D32" s="358"/>
      <c r="E32" s="358"/>
      <c r="F32" s="358"/>
      <c r="G32" s="358"/>
      <c r="H32" s="358"/>
      <c r="I32" s="227"/>
      <c r="J32" s="227"/>
      <c r="K32" s="227"/>
      <c r="L32" s="227"/>
      <c r="M32" s="227"/>
      <c r="N32" s="227"/>
      <c r="O32" s="227"/>
      <c r="P32" s="227"/>
      <c r="Q32" s="227"/>
      <c r="S32" s="227"/>
    </row>
    <row r="33" spans="1:22" s="326" customFormat="1">
      <c r="A33" s="227"/>
      <c r="C33" s="358"/>
      <c r="D33" s="358"/>
      <c r="E33" s="358"/>
      <c r="F33" s="358"/>
      <c r="G33" s="358"/>
      <c r="H33" s="358"/>
      <c r="I33" s="227"/>
      <c r="J33" s="227"/>
      <c r="K33" s="227"/>
      <c r="L33" s="227"/>
      <c r="M33" s="227"/>
      <c r="N33" s="227"/>
      <c r="O33" s="227"/>
      <c r="P33" s="227"/>
      <c r="Q33" s="227"/>
      <c r="S33" s="227"/>
    </row>
    <row r="34" spans="1:22" s="326" customFormat="1">
      <c r="A34" s="227"/>
      <c r="C34" s="358"/>
      <c r="D34" s="358"/>
      <c r="E34" s="358"/>
      <c r="F34" s="358"/>
      <c r="G34" s="358"/>
      <c r="H34" s="358"/>
      <c r="I34" s="227"/>
      <c r="J34" s="227"/>
      <c r="K34" s="227"/>
      <c r="L34" s="227"/>
      <c r="M34" s="227"/>
      <c r="N34" s="227"/>
      <c r="O34" s="227"/>
      <c r="P34" s="227"/>
      <c r="Q34" s="227"/>
      <c r="S34" s="227"/>
    </row>
    <row r="35" spans="1:22" s="326" customFormat="1">
      <c r="A35" s="227"/>
      <c r="C35" s="358"/>
      <c r="D35" s="358"/>
      <c r="E35" s="358"/>
      <c r="F35" s="358"/>
      <c r="G35" s="358"/>
      <c r="H35" s="358"/>
      <c r="I35" s="227"/>
      <c r="J35" s="227"/>
      <c r="K35" s="227"/>
      <c r="L35" s="227"/>
      <c r="M35" s="227"/>
      <c r="N35" s="227"/>
      <c r="O35" s="227"/>
      <c r="P35" s="227"/>
      <c r="Q35" s="227"/>
      <c r="S35" s="227"/>
    </row>
    <row r="36" spans="1:22" s="326" customFormat="1">
      <c r="A36" s="227"/>
      <c r="C36" s="358"/>
      <c r="D36" s="358"/>
      <c r="E36" s="358"/>
      <c r="F36" s="358"/>
      <c r="G36" s="358"/>
      <c r="H36" s="358"/>
      <c r="I36" s="227"/>
      <c r="J36" s="227"/>
      <c r="K36" s="227"/>
      <c r="L36" s="227"/>
      <c r="M36" s="227"/>
      <c r="N36" s="227"/>
      <c r="O36" s="227"/>
      <c r="P36" s="227"/>
      <c r="Q36" s="227"/>
      <c r="S36" s="227"/>
    </row>
    <row r="37" spans="1:22" s="326" customFormat="1">
      <c r="A37" s="227"/>
      <c r="C37" s="358"/>
      <c r="D37" s="358"/>
      <c r="E37" s="358"/>
      <c r="F37" s="358"/>
      <c r="G37" s="358"/>
      <c r="H37" s="358"/>
      <c r="I37" s="227"/>
      <c r="J37" s="227"/>
      <c r="K37" s="227"/>
      <c r="L37" s="227"/>
      <c r="M37" s="227"/>
      <c r="N37" s="227"/>
      <c r="O37" s="227"/>
      <c r="P37" s="227"/>
      <c r="Q37" s="227"/>
      <c r="S37" s="227"/>
    </row>
    <row r="38" spans="1:22" s="326" customFormat="1">
      <c r="A38" s="230" t="s">
        <v>156</v>
      </c>
      <c r="C38" s="358"/>
      <c r="D38" s="358"/>
      <c r="E38" s="358"/>
      <c r="F38" s="358"/>
      <c r="G38" s="358"/>
      <c r="H38" s="358"/>
      <c r="I38" s="227"/>
      <c r="J38" s="227"/>
      <c r="K38" s="227"/>
      <c r="L38" s="227"/>
      <c r="M38" s="227"/>
      <c r="N38" s="227"/>
      <c r="O38" s="227"/>
      <c r="P38" s="227"/>
      <c r="Q38" s="227"/>
      <c r="S38" s="227"/>
    </row>
    <row r="39" spans="1:22" s="124" customFormat="1" ht="15.75">
      <c r="A39" s="229" t="s">
        <v>157</v>
      </c>
      <c r="C39" s="105"/>
      <c r="D39" s="105"/>
      <c r="E39" s="105"/>
      <c r="F39" s="105"/>
      <c r="G39" s="105"/>
      <c r="H39" s="105"/>
      <c r="I39" s="120"/>
      <c r="J39" s="120"/>
      <c r="K39" s="121"/>
      <c r="L39" s="121"/>
      <c r="M39" s="121"/>
      <c r="N39" s="121"/>
      <c r="O39" s="121"/>
      <c r="P39" s="121"/>
      <c r="Q39" s="121"/>
      <c r="S39" s="121"/>
    </row>
    <row r="40" spans="1:22" s="124" customFormat="1" ht="15.75">
      <c r="A40" s="229" t="s">
        <v>158</v>
      </c>
      <c r="C40" s="105"/>
      <c r="D40" s="105"/>
      <c r="E40" s="105"/>
      <c r="F40" s="105"/>
      <c r="G40" s="105"/>
      <c r="H40" s="105"/>
      <c r="I40" s="120"/>
      <c r="J40" s="120"/>
      <c r="K40" s="121"/>
      <c r="L40" s="121"/>
      <c r="M40" s="121"/>
      <c r="N40" s="121"/>
      <c r="O40" s="121"/>
      <c r="P40" s="121"/>
      <c r="Q40" s="121"/>
      <c r="S40" s="121"/>
    </row>
    <row r="41" spans="1:22">
      <c r="A41" s="123"/>
      <c r="B41" s="123"/>
      <c r="C41" s="123"/>
      <c r="D41" s="123"/>
      <c r="E41" s="123"/>
      <c r="F41" s="123"/>
      <c r="G41" s="123"/>
      <c r="H41" s="123"/>
      <c r="I41" s="123"/>
      <c r="J41" s="123"/>
      <c r="K41" s="123"/>
      <c r="L41" s="123"/>
      <c r="M41" s="123"/>
      <c r="N41" s="123"/>
      <c r="O41" s="123"/>
      <c r="P41" s="123"/>
      <c r="Q41" s="123"/>
      <c r="R41" s="123"/>
      <c r="S41" s="123"/>
      <c r="T41" s="123"/>
      <c r="U41" s="123"/>
      <c r="V41" s="123">
        <v>40</v>
      </c>
    </row>
    <row r="47" spans="1:22" s="127" customFormat="1"/>
    <row r="48" spans="1:22" s="127" customFormat="1"/>
  </sheetData>
  <mergeCells count="8">
    <mergeCell ref="K2:N3"/>
    <mergeCell ref="O2:R3"/>
    <mergeCell ref="B14:F15"/>
    <mergeCell ref="F3:F10"/>
    <mergeCell ref="G3:G10"/>
    <mergeCell ref="H3:H10"/>
    <mergeCell ref="I3:I10"/>
    <mergeCell ref="A10:B10"/>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46.xml><?xml version="1.0" encoding="utf-8"?>
<worksheet xmlns="http://schemas.openxmlformats.org/spreadsheetml/2006/main" xmlns:r="http://schemas.openxmlformats.org/officeDocument/2006/relationships">
  <sheetPr>
    <pageSetUpPr fitToPage="1"/>
  </sheetPr>
  <dimension ref="A1:AB53"/>
  <sheetViews>
    <sheetView zoomScale="75" zoomScaleNormal="75" zoomScaleSheetLayoutView="400" workbookViewId="0">
      <pane xSplit="30570"/>
      <selection activeCell="K4" sqref="K4"/>
      <selection pane="topRight" activeCell="K29" sqref="K29"/>
    </sheetView>
  </sheetViews>
  <sheetFormatPr defaultColWidth="4.140625" defaultRowHeight="15"/>
  <cols>
    <col min="1" max="20" width="11.85546875" style="126" customWidth="1"/>
    <col min="21" max="22" width="4.140625" style="126"/>
    <col min="23" max="23" width="5.85546875" style="126" bestFit="1" customWidth="1"/>
    <col min="24" max="16384" width="4.140625" style="126"/>
  </cols>
  <sheetData>
    <row r="1" spans="1:25" s="124" customFormat="1" ht="80.099999999999994" customHeight="1" thickBot="1">
      <c r="B1" s="105"/>
      <c r="C1" s="105"/>
      <c r="D1" s="105"/>
      <c r="E1" s="120"/>
      <c r="F1" s="140" t="s">
        <v>675</v>
      </c>
      <c r="G1" s="120"/>
      <c r="H1" s="121"/>
      <c r="I1" s="121"/>
      <c r="J1" s="121"/>
      <c r="K1" s="121"/>
      <c r="L1" s="643"/>
      <c r="M1" s="121"/>
      <c r="N1" s="121"/>
      <c r="O1" s="121"/>
      <c r="P1" s="121"/>
      <c r="Q1" s="121"/>
      <c r="R1" s="121"/>
      <c r="S1" s="121"/>
      <c r="T1" s="121"/>
    </row>
    <row r="2" spans="1:25" s="326" customFormat="1" ht="18" customHeight="1" thickBot="1">
      <c r="A2" s="389"/>
      <c r="B2" s="402"/>
      <c r="C2" s="460"/>
      <c r="D2" s="1218" t="s">
        <v>159</v>
      </c>
      <c r="E2" s="1219"/>
      <c r="F2" s="609">
        <v>55</v>
      </c>
      <c r="G2" s="609">
        <v>60</v>
      </c>
      <c r="H2" s="609">
        <v>65</v>
      </c>
      <c r="I2" s="609">
        <v>70</v>
      </c>
      <c r="J2" s="610">
        <v>80</v>
      </c>
    </row>
    <row r="3" spans="1:25" s="326" customFormat="1" ht="18" customHeight="1">
      <c r="A3" s="1220" t="s">
        <v>99</v>
      </c>
      <c r="B3" s="1221"/>
      <c r="C3" s="1221"/>
      <c r="D3" s="1221"/>
      <c r="E3" s="1221"/>
      <c r="F3" s="611" t="s">
        <v>100</v>
      </c>
      <c r="G3" s="611" t="s">
        <v>100</v>
      </c>
      <c r="H3" s="611" t="s">
        <v>100</v>
      </c>
      <c r="I3" s="611" t="s">
        <v>100</v>
      </c>
      <c r="J3" s="612" t="s">
        <v>100</v>
      </c>
      <c r="Y3" s="718">
        <f>1.03*1.08</f>
        <v>1.1124000000000001</v>
      </c>
    </row>
    <row r="4" spans="1:25" s="326" customFormat="1" ht="18" customHeight="1">
      <c r="A4" s="1240" t="s">
        <v>162</v>
      </c>
      <c r="B4" s="1241"/>
      <c r="C4" s="260" t="s">
        <v>28</v>
      </c>
      <c r="D4" s="260" t="s">
        <v>163</v>
      </c>
      <c r="E4" s="367"/>
      <c r="F4" s="260">
        <v>611.20818000000008</v>
      </c>
      <c r="G4" s="260">
        <v>611.20818000000008</v>
      </c>
      <c r="H4" s="260">
        <v>611.20818000000008</v>
      </c>
      <c r="I4" s="260">
        <v>611.20818000000008</v>
      </c>
      <c r="J4" s="341">
        <v>611.20818000000008</v>
      </c>
    </row>
    <row r="5" spans="1:25" s="326" customFormat="1" ht="18" customHeight="1" thickBot="1">
      <c r="A5" s="1248" t="s">
        <v>162</v>
      </c>
      <c r="B5" s="1249"/>
      <c r="C5" s="262" t="s">
        <v>29</v>
      </c>
      <c r="D5" s="262" t="s">
        <v>163</v>
      </c>
      <c r="E5" s="369"/>
      <c r="F5" s="262">
        <v>611.20818000000008</v>
      </c>
      <c r="G5" s="262">
        <v>611.20818000000008</v>
      </c>
      <c r="H5" s="262">
        <v>611.20818000000008</v>
      </c>
      <c r="I5" s="262">
        <v>611.20818000000008</v>
      </c>
      <c r="J5" s="342">
        <v>611.20818000000008</v>
      </c>
    </row>
    <row r="6" spans="1:25" s="326" customFormat="1" ht="18" customHeight="1" thickBot="1"/>
    <row r="7" spans="1:25" s="326" customFormat="1" ht="18" customHeight="1" thickBot="1">
      <c r="A7" s="389"/>
      <c r="B7" s="402"/>
      <c r="C7" s="460"/>
      <c r="D7" s="1218" t="s">
        <v>159</v>
      </c>
      <c r="E7" s="1219"/>
      <c r="F7" s="609">
        <v>55</v>
      </c>
      <c r="G7" s="609">
        <v>60</v>
      </c>
      <c r="H7" s="609">
        <v>65</v>
      </c>
      <c r="I7" s="609">
        <v>70</v>
      </c>
      <c r="J7" s="610">
        <v>80</v>
      </c>
    </row>
    <row r="8" spans="1:25" s="326" customFormat="1" ht="18" customHeight="1">
      <c r="A8" s="1220" t="s">
        <v>99</v>
      </c>
      <c r="B8" s="1221"/>
      <c r="C8" s="1221"/>
      <c r="D8" s="1221"/>
      <c r="E8" s="1221"/>
      <c r="F8" s="611" t="s">
        <v>100</v>
      </c>
      <c r="G8" s="611" t="s">
        <v>100</v>
      </c>
      <c r="H8" s="611" t="s">
        <v>100</v>
      </c>
      <c r="I8" s="611" t="s">
        <v>100</v>
      </c>
      <c r="J8" s="612" t="s">
        <v>100</v>
      </c>
    </row>
    <row r="9" spans="1:25" s="326" customFormat="1" ht="18" customHeight="1">
      <c r="A9" s="1240" t="s">
        <v>160</v>
      </c>
      <c r="B9" s="1241"/>
      <c r="C9" s="260" t="s">
        <v>28</v>
      </c>
      <c r="D9" s="260" t="s">
        <v>163</v>
      </c>
      <c r="E9" s="367"/>
      <c r="F9" s="260">
        <v>1216.24254</v>
      </c>
      <c r="G9" s="260">
        <v>1216.24254</v>
      </c>
      <c r="H9" s="260">
        <v>1216.24254</v>
      </c>
      <c r="I9" s="260">
        <v>1216.24254</v>
      </c>
      <c r="J9" s="341">
        <v>1216.24254</v>
      </c>
    </row>
    <row r="10" spans="1:25" s="326" customFormat="1" ht="18" customHeight="1" thickBot="1">
      <c r="A10" s="1248" t="s">
        <v>160</v>
      </c>
      <c r="B10" s="1249"/>
      <c r="C10" s="262" t="s">
        <v>29</v>
      </c>
      <c r="D10" s="262" t="s">
        <v>163</v>
      </c>
      <c r="E10" s="369"/>
      <c r="F10" s="262">
        <v>1216.24254</v>
      </c>
      <c r="G10" s="262">
        <v>1216.24254</v>
      </c>
      <c r="H10" s="262">
        <v>1216.24254</v>
      </c>
      <c r="I10" s="262">
        <v>1216.24254</v>
      </c>
      <c r="J10" s="342">
        <v>1216.24254</v>
      </c>
      <c r="K10" s="227"/>
      <c r="L10" s="227"/>
      <c r="M10" s="227"/>
      <c r="N10" s="358"/>
      <c r="O10" s="458"/>
      <c r="P10" s="227"/>
      <c r="Q10" s="227"/>
      <c r="R10" s="227"/>
      <c r="S10" s="227"/>
      <c r="T10" s="358"/>
    </row>
    <row r="11" spans="1:25" s="326" customFormat="1" ht="18" customHeight="1" thickBot="1">
      <c r="A11" s="613"/>
      <c r="B11" s="614"/>
      <c r="C11" s="615"/>
      <c r="D11" s="1218" t="s">
        <v>159</v>
      </c>
      <c r="E11" s="1219"/>
      <c r="F11" s="609">
        <v>35</v>
      </c>
      <c r="G11" s="609">
        <v>40</v>
      </c>
      <c r="H11" s="610">
        <v>45</v>
      </c>
    </row>
    <row r="12" spans="1:25" s="326" customFormat="1" ht="18" customHeight="1">
      <c r="A12" s="1220" t="s">
        <v>99</v>
      </c>
      <c r="B12" s="1221"/>
      <c r="C12" s="1221"/>
      <c r="D12" s="1221"/>
      <c r="E12" s="1221"/>
      <c r="F12" s="611" t="s">
        <v>100</v>
      </c>
      <c r="G12" s="611" t="s">
        <v>100</v>
      </c>
      <c r="H12" s="612" t="s">
        <v>100</v>
      </c>
    </row>
    <row r="13" spans="1:25" s="326" customFormat="1" ht="18" customHeight="1">
      <c r="A13" s="1244" t="s">
        <v>160</v>
      </c>
      <c r="B13" s="1245"/>
      <c r="C13" s="616" t="s">
        <v>28</v>
      </c>
      <c r="D13" s="616" t="s">
        <v>161</v>
      </c>
      <c r="E13" s="617"/>
      <c r="F13" s="616">
        <v>1216.24254</v>
      </c>
      <c r="G13" s="616">
        <v>1216.24254</v>
      </c>
      <c r="H13" s="618">
        <v>1216.24254</v>
      </c>
    </row>
    <row r="14" spans="1:25" s="326" customFormat="1" ht="18" customHeight="1" thickBot="1">
      <c r="A14" s="1246" t="s">
        <v>160</v>
      </c>
      <c r="B14" s="1247"/>
      <c r="C14" s="414" t="s">
        <v>29</v>
      </c>
      <c r="D14" s="414" t="s">
        <v>161</v>
      </c>
      <c r="E14" s="619"/>
      <c r="F14" s="414">
        <v>1216.24254</v>
      </c>
      <c r="G14" s="414">
        <v>1216.24254</v>
      </c>
      <c r="H14" s="620">
        <v>1216.24254</v>
      </c>
      <c r="I14" s="227"/>
      <c r="J14" s="227"/>
    </row>
    <row r="15" spans="1:25" s="326" customFormat="1" ht="18" customHeight="1" thickBot="1">
      <c r="D15" s="227"/>
      <c r="F15" s="227"/>
      <c r="G15" s="227"/>
      <c r="H15" s="227"/>
      <c r="I15" s="227"/>
      <c r="J15" s="227"/>
    </row>
    <row r="16" spans="1:25" s="326" customFormat="1" ht="18" customHeight="1" thickBot="1">
      <c r="A16" s="389"/>
      <c r="B16" s="402"/>
      <c r="C16" s="460"/>
      <c r="D16" s="1218" t="s">
        <v>159</v>
      </c>
      <c r="E16" s="1219"/>
      <c r="F16" s="609">
        <v>55</v>
      </c>
      <c r="G16" s="609">
        <v>60</v>
      </c>
      <c r="H16" s="609">
        <v>65</v>
      </c>
      <c r="I16" s="609">
        <v>70</v>
      </c>
      <c r="J16" s="610">
        <v>80</v>
      </c>
      <c r="K16" s="227"/>
      <c r="P16" s="227"/>
      <c r="Q16" s="227"/>
      <c r="R16" s="227"/>
    </row>
    <row r="17" spans="1:20" s="326" customFormat="1" ht="18" customHeight="1">
      <c r="A17" s="1220" t="s">
        <v>99</v>
      </c>
      <c r="B17" s="1221"/>
      <c r="C17" s="1221"/>
      <c r="D17" s="1221"/>
      <c r="E17" s="1221"/>
      <c r="F17" s="611" t="s">
        <v>100</v>
      </c>
      <c r="G17" s="611" t="s">
        <v>100</v>
      </c>
      <c r="H17" s="611" t="s">
        <v>100</v>
      </c>
      <c r="I17" s="611" t="s">
        <v>100</v>
      </c>
      <c r="J17" s="612" t="s">
        <v>100</v>
      </c>
      <c r="K17" s="227"/>
      <c r="L17" s="227"/>
      <c r="M17" s="227"/>
      <c r="P17" s="227"/>
      <c r="Q17" s="227"/>
      <c r="T17" s="227"/>
    </row>
    <row r="18" spans="1:20" s="326" customFormat="1" ht="18" customHeight="1">
      <c r="A18" s="1240" t="s">
        <v>170</v>
      </c>
      <c r="B18" s="1241"/>
      <c r="C18" s="260" t="s">
        <v>28</v>
      </c>
      <c r="D18" s="260" t="s">
        <v>161</v>
      </c>
      <c r="E18" s="367"/>
      <c r="F18" s="260">
        <v>1440.9695880000002</v>
      </c>
      <c r="G18" s="260">
        <v>1440.9695880000002</v>
      </c>
      <c r="H18" s="260">
        <v>1440.9695880000002</v>
      </c>
      <c r="I18" s="260">
        <v>1440.9695880000002</v>
      </c>
      <c r="J18" s="341">
        <v>1440.9695880000002</v>
      </c>
      <c r="K18" s="227"/>
      <c r="L18" s="227"/>
      <c r="M18" s="227"/>
      <c r="N18" s="227"/>
      <c r="O18" s="227"/>
      <c r="Q18" s="227"/>
      <c r="T18" s="227"/>
    </row>
    <row r="19" spans="1:20" s="326" customFormat="1" ht="18" customHeight="1">
      <c r="A19" s="605" t="s">
        <v>170</v>
      </c>
      <c r="B19" s="606"/>
      <c r="C19" s="260" t="s">
        <v>28</v>
      </c>
      <c r="D19" s="260" t="s">
        <v>161</v>
      </c>
      <c r="E19" s="367"/>
      <c r="F19" s="260">
        <v>1440.9695880000002</v>
      </c>
      <c r="G19" s="260">
        <v>1440.9695880000002</v>
      </c>
      <c r="H19" s="260">
        <v>1440.9695880000002</v>
      </c>
      <c r="I19" s="260">
        <v>1440.9695880000002</v>
      </c>
      <c r="J19" s="341">
        <v>1440.9695880000002</v>
      </c>
      <c r="K19" s="227"/>
      <c r="L19" s="227"/>
      <c r="M19" s="227"/>
      <c r="N19" s="227"/>
      <c r="O19" s="227"/>
      <c r="P19" s="227"/>
      <c r="Q19" s="227"/>
      <c r="R19" s="227"/>
    </row>
    <row r="20" spans="1:20" s="326" customFormat="1" ht="18" customHeight="1">
      <c r="A20" s="605" t="s">
        <v>170</v>
      </c>
      <c r="B20" s="606"/>
      <c r="C20" s="260" t="s">
        <v>29</v>
      </c>
      <c r="D20" s="260" t="s">
        <v>163</v>
      </c>
      <c r="E20" s="367"/>
      <c r="F20" s="260">
        <v>1440.9695880000002</v>
      </c>
      <c r="G20" s="260">
        <v>1440.9695880000002</v>
      </c>
      <c r="H20" s="260">
        <v>1440.9695880000002</v>
      </c>
      <c r="I20" s="260">
        <v>1440.9695880000002</v>
      </c>
      <c r="J20" s="341">
        <v>1440.9695880000002</v>
      </c>
      <c r="K20" s="227"/>
      <c r="L20" s="227"/>
      <c r="M20" s="227"/>
      <c r="N20" s="227"/>
      <c r="O20" s="227"/>
      <c r="P20" s="227"/>
      <c r="Q20" s="227"/>
      <c r="R20" s="227"/>
    </row>
    <row r="21" spans="1:20" s="326" customFormat="1" ht="18" customHeight="1" thickBot="1">
      <c r="A21" s="607" t="s">
        <v>170</v>
      </c>
      <c r="B21" s="608"/>
      <c r="C21" s="262" t="s">
        <v>29</v>
      </c>
      <c r="D21" s="262" t="s">
        <v>163</v>
      </c>
      <c r="E21" s="369"/>
      <c r="F21" s="262">
        <v>1440.9695880000002</v>
      </c>
      <c r="G21" s="262">
        <v>1440.9695880000002</v>
      </c>
      <c r="H21" s="262">
        <v>1440.9695880000002</v>
      </c>
      <c r="I21" s="262">
        <v>1440.9695880000002</v>
      </c>
      <c r="J21" s="342">
        <v>1440.9695880000002</v>
      </c>
      <c r="K21" s="227"/>
      <c r="L21" s="227"/>
      <c r="M21" s="227"/>
      <c r="N21" s="227"/>
      <c r="O21" s="227"/>
      <c r="P21" s="227"/>
      <c r="Q21" s="227"/>
    </row>
    <row r="22" spans="1:20" s="326" customFormat="1" ht="18" customHeight="1" thickBot="1">
      <c r="B22" s="358"/>
      <c r="C22" s="358"/>
      <c r="D22" s="358"/>
      <c r="E22" s="227"/>
      <c r="F22" s="227"/>
      <c r="G22" s="227"/>
    </row>
    <row r="23" spans="1:20" s="326" customFormat="1" ht="18" customHeight="1">
      <c r="A23" s="1222" t="s">
        <v>99</v>
      </c>
      <c r="B23" s="1223"/>
      <c r="C23" s="1223"/>
      <c r="D23" s="1223"/>
      <c r="E23" s="1223"/>
      <c r="F23" s="1223"/>
      <c r="G23" s="1223"/>
      <c r="H23" s="1223"/>
      <c r="I23" s="1224"/>
      <c r="J23" s="555" t="s">
        <v>100</v>
      </c>
    </row>
    <row r="24" spans="1:20" s="326" customFormat="1" ht="18" customHeight="1">
      <c r="A24" s="1228" t="s">
        <v>519</v>
      </c>
      <c r="B24" s="1229"/>
      <c r="C24" s="1229"/>
      <c r="D24" s="592"/>
      <c r="E24" s="592"/>
      <c r="F24" s="592"/>
      <c r="G24" s="592"/>
      <c r="H24" s="592"/>
      <c r="I24" s="593"/>
      <c r="J24" s="554">
        <v>216.08370000000005</v>
      </c>
    </row>
    <row r="25" spans="1:20" s="326" customFormat="1" ht="18" customHeight="1">
      <c r="A25" s="1230" t="s">
        <v>520</v>
      </c>
      <c r="B25" s="1231"/>
      <c r="C25" s="1231"/>
      <c r="D25" s="594"/>
      <c r="E25" s="594"/>
      <c r="F25" s="594"/>
      <c r="G25" s="594"/>
      <c r="H25" s="594"/>
      <c r="I25" s="595"/>
      <c r="J25" s="591">
        <v>314.86482000000007</v>
      </c>
    </row>
    <row r="26" spans="1:20" s="326" customFormat="1" ht="18" customHeight="1">
      <c r="A26" s="599" t="s">
        <v>521</v>
      </c>
      <c r="B26" s="600"/>
      <c r="C26" s="600"/>
      <c r="D26" s="600"/>
      <c r="E26" s="600"/>
      <c r="F26" s="600"/>
      <c r="G26" s="600"/>
      <c r="H26" s="600"/>
      <c r="I26" s="601"/>
      <c r="J26" s="602">
        <v>314.86482000000007</v>
      </c>
    </row>
    <row r="27" spans="1:20" s="326" customFormat="1" ht="18" customHeight="1">
      <c r="A27" s="1232" t="s">
        <v>518</v>
      </c>
      <c r="B27" s="1233"/>
      <c r="C27" s="1233"/>
      <c r="D27" s="1233"/>
      <c r="E27" s="1233"/>
      <c r="F27" s="1233"/>
      <c r="G27" s="1233"/>
      <c r="H27" s="1233"/>
      <c r="I27" s="1233"/>
      <c r="J27" s="1234"/>
      <c r="N27" s="227"/>
    </row>
    <row r="28" spans="1:20" s="326" customFormat="1" ht="18" customHeight="1" thickBot="1">
      <c r="A28" s="1235"/>
      <c r="B28" s="1236"/>
      <c r="C28" s="1236"/>
      <c r="D28" s="1236"/>
      <c r="E28" s="1236"/>
      <c r="F28" s="1236"/>
      <c r="G28" s="1236"/>
      <c r="H28" s="1236"/>
      <c r="I28" s="1236"/>
      <c r="J28" s="1237"/>
      <c r="N28" s="227"/>
      <c r="T28" s="458"/>
    </row>
    <row r="29" spans="1:20" s="326" customFormat="1" ht="18" customHeight="1" thickBot="1">
      <c r="B29" s="358"/>
      <c r="C29" s="358"/>
      <c r="N29" s="227"/>
    </row>
    <row r="30" spans="1:20" s="326" customFormat="1" ht="18" customHeight="1">
      <c r="A30" s="1222" t="s">
        <v>99</v>
      </c>
      <c r="B30" s="1223"/>
      <c r="C30" s="1223"/>
      <c r="D30" s="1223"/>
      <c r="E30" s="1223"/>
      <c r="F30" s="1223"/>
      <c r="G30" s="1223"/>
      <c r="H30" s="1223"/>
      <c r="I30" s="1224"/>
      <c r="J30" s="555" t="s">
        <v>100</v>
      </c>
      <c r="N30" s="227"/>
    </row>
    <row r="31" spans="1:20" s="326" customFormat="1" ht="18" customHeight="1" thickBot="1">
      <c r="A31" s="1238" t="s">
        <v>577</v>
      </c>
      <c r="B31" s="1239"/>
      <c r="C31" s="1239"/>
      <c r="D31" s="596"/>
      <c r="E31" s="596"/>
      <c r="F31" s="596"/>
      <c r="G31" s="596"/>
      <c r="H31" s="596"/>
      <c r="I31" s="597"/>
      <c r="J31" s="598">
        <v>135.82404000000002</v>
      </c>
      <c r="N31" s="227"/>
    </row>
    <row r="32" spans="1:20" s="326" customFormat="1" ht="18" customHeight="1" thickBot="1"/>
    <row r="33" spans="1:28" s="346" customFormat="1" ht="18" customHeight="1">
      <c r="A33" s="1222" t="s">
        <v>99</v>
      </c>
      <c r="B33" s="1223"/>
      <c r="C33" s="1223"/>
      <c r="D33" s="1223"/>
      <c r="E33" s="1223"/>
      <c r="F33" s="1224"/>
      <c r="G33" s="555" t="s">
        <v>100</v>
      </c>
      <c r="H33" s="326"/>
      <c r="I33" s="326"/>
      <c r="J33" s="326"/>
    </row>
    <row r="34" spans="1:28" s="346" customFormat="1" ht="18" customHeight="1">
      <c r="A34" s="524" t="s">
        <v>164</v>
      </c>
      <c r="B34" s="525"/>
      <c r="C34" s="525"/>
      <c r="D34" s="434" t="s">
        <v>165</v>
      </c>
      <c r="E34" s="525" t="s">
        <v>166</v>
      </c>
      <c r="F34" s="525"/>
      <c r="G34" s="459">
        <v>61.738200000000013</v>
      </c>
      <c r="H34" s="326"/>
      <c r="I34" s="326"/>
      <c r="J34" s="326"/>
    </row>
    <row r="35" spans="1:28" s="346" customFormat="1" ht="18" customHeight="1">
      <c r="A35" s="520" t="s">
        <v>164</v>
      </c>
      <c r="B35" s="521"/>
      <c r="C35" s="521"/>
      <c r="D35" s="260" t="s">
        <v>165</v>
      </c>
      <c r="E35" s="521" t="s">
        <v>167</v>
      </c>
      <c r="F35" s="521"/>
      <c r="G35" s="459">
        <v>61.738200000000013</v>
      </c>
      <c r="H35" s="326"/>
      <c r="I35" s="326"/>
      <c r="J35" s="326"/>
    </row>
    <row r="36" spans="1:28" s="346" customFormat="1" ht="18" customHeight="1">
      <c r="A36" s="520" t="s">
        <v>164</v>
      </c>
      <c r="B36" s="521"/>
      <c r="C36" s="521"/>
      <c r="D36" s="260" t="s">
        <v>168</v>
      </c>
      <c r="E36" s="521" t="s">
        <v>169</v>
      </c>
      <c r="F36" s="521"/>
      <c r="G36" s="459">
        <v>61.738200000000013</v>
      </c>
      <c r="H36" s="326"/>
      <c r="I36" s="326"/>
      <c r="J36" s="326"/>
    </row>
    <row r="37" spans="1:28" s="346" customFormat="1" ht="18" customHeight="1" thickBot="1">
      <c r="A37" s="522" t="s">
        <v>164</v>
      </c>
      <c r="B37" s="523"/>
      <c r="C37" s="523"/>
      <c r="D37" s="262" t="s">
        <v>168</v>
      </c>
      <c r="E37" s="523" t="s">
        <v>169</v>
      </c>
      <c r="F37" s="523"/>
      <c r="G37" s="459">
        <v>61.738200000000013</v>
      </c>
      <c r="H37" s="326"/>
      <c r="I37" s="326"/>
      <c r="J37" s="326"/>
    </row>
    <row r="38" spans="1:28" s="346" customFormat="1" ht="18" customHeight="1">
      <c r="A38" s="326"/>
      <c r="B38" s="326"/>
      <c r="C38" s="326"/>
      <c r="D38" s="326"/>
      <c r="E38" s="326"/>
      <c r="F38" s="326"/>
      <c r="G38" s="326"/>
      <c r="O38" s="553"/>
      <c r="P38" s="553"/>
    </row>
    <row r="39" spans="1:28" s="346" customFormat="1" ht="18" customHeight="1">
      <c r="A39" s="1225" t="s">
        <v>527</v>
      </c>
      <c r="B39" s="1225"/>
      <c r="C39" s="1225"/>
      <c r="D39" s="1225"/>
      <c r="E39" s="1225"/>
      <c r="F39" s="1225"/>
      <c r="G39" s="1225"/>
    </row>
    <row r="40" spans="1:28" s="346" customFormat="1" ht="18" customHeight="1">
      <c r="A40" s="1225"/>
      <c r="B40" s="1225"/>
      <c r="C40" s="1225"/>
      <c r="D40" s="1225"/>
      <c r="E40" s="1225"/>
      <c r="F40" s="1225"/>
      <c r="G40" s="1225"/>
    </row>
    <row r="41" spans="1:28" s="346" customFormat="1" ht="18" customHeight="1">
      <c r="A41" s="1225" t="s">
        <v>544</v>
      </c>
      <c r="B41" s="1225"/>
      <c r="C41" s="1225"/>
      <c r="D41" s="1225"/>
      <c r="E41" s="1225"/>
      <c r="F41" s="1225"/>
      <c r="G41" s="1225"/>
      <c r="H41" s="1242" t="s">
        <v>522</v>
      </c>
      <c r="I41" s="1242"/>
      <c r="J41" s="1242"/>
      <c r="K41" s="1242"/>
    </row>
    <row r="42" spans="1:28" s="346" customFormat="1" ht="18" customHeight="1">
      <c r="A42" s="1225"/>
      <c r="B42" s="1225"/>
      <c r="C42" s="1225"/>
      <c r="D42" s="1225"/>
      <c r="E42" s="1225"/>
      <c r="F42" s="1225"/>
      <c r="G42" s="1225"/>
      <c r="H42" s="995">
        <v>1.1100000000000001</v>
      </c>
      <c r="M42" s="1227" t="s">
        <v>160</v>
      </c>
      <c r="N42" s="1227"/>
      <c r="P42" s="1227" t="s">
        <v>160</v>
      </c>
      <c r="Q42" s="1227"/>
      <c r="S42" s="1243" t="s">
        <v>277</v>
      </c>
      <c r="T42" s="1243"/>
    </row>
    <row r="43" spans="1:28" s="346" customFormat="1" ht="18" customHeight="1">
      <c r="B43" s="604"/>
      <c r="C43" s="604"/>
      <c r="D43" s="604"/>
      <c r="E43" s="604"/>
      <c r="F43" s="604"/>
      <c r="G43" s="604"/>
      <c r="H43" s="604"/>
      <c r="I43" s="604"/>
      <c r="J43" s="604"/>
      <c r="K43" s="604"/>
      <c r="L43" s="604"/>
      <c r="M43" s="1226" t="s">
        <v>528</v>
      </c>
      <c r="N43" s="1226"/>
      <c r="P43" s="1061" t="s">
        <v>276</v>
      </c>
      <c r="Q43" s="1061"/>
      <c r="R43" s="604"/>
      <c r="S43" s="604"/>
      <c r="T43" s="604"/>
      <c r="AA43" s="621"/>
      <c r="AB43" s="621"/>
    </row>
    <row r="44" spans="1:28">
      <c r="A44" s="1217"/>
      <c r="B44" s="1217"/>
      <c r="C44" s="1217"/>
      <c r="D44" s="1217"/>
      <c r="E44" s="1217"/>
      <c r="F44" s="1217"/>
      <c r="G44" s="1217"/>
      <c r="H44" s="1217"/>
      <c r="I44" s="1217"/>
      <c r="J44" s="1217"/>
      <c r="K44" s="1217"/>
      <c r="L44" s="1217"/>
      <c r="M44" s="1217"/>
      <c r="N44" s="1217"/>
      <c r="O44" s="1217"/>
      <c r="P44" s="1217"/>
      <c r="Q44" s="1217"/>
      <c r="R44" s="1217"/>
      <c r="S44" s="1217"/>
      <c r="T44" s="1217"/>
    </row>
    <row r="45" spans="1:28" s="371" customFormat="1" ht="18" customHeight="1">
      <c r="A45" s="370"/>
      <c r="B45" s="370"/>
      <c r="C45" s="370"/>
      <c r="D45" s="370"/>
      <c r="E45" s="370"/>
      <c r="F45" s="370"/>
      <c r="G45" s="370"/>
      <c r="H45" s="370"/>
      <c r="I45" s="370"/>
      <c r="J45" s="370"/>
      <c r="K45" s="370"/>
      <c r="L45" s="370"/>
      <c r="M45" s="370"/>
      <c r="N45" s="370"/>
      <c r="O45" s="370"/>
      <c r="P45" s="370"/>
      <c r="Q45" s="370"/>
      <c r="R45" s="370"/>
      <c r="S45" s="370"/>
      <c r="T45" s="658">
        <v>41</v>
      </c>
    </row>
    <row r="46" spans="1:28" s="346" customFormat="1"/>
    <row r="47" spans="1:28" s="346" customFormat="1"/>
    <row r="48" spans="1:28" s="346" customFormat="1"/>
    <row r="49" s="346" customFormat="1"/>
    <row r="50" s="346" customFormat="1"/>
    <row r="51" s="346" customFormat="1"/>
    <row r="52" s="346" customFormat="1"/>
    <row r="53" s="346" customFormat="1"/>
  </sheetData>
  <mergeCells count="31">
    <mergeCell ref="D2:E2"/>
    <mergeCell ref="A3:E3"/>
    <mergeCell ref="A18:B18"/>
    <mergeCell ref="H41:K41"/>
    <mergeCell ref="S42:T42"/>
    <mergeCell ref="A12:E12"/>
    <mergeCell ref="D11:E11"/>
    <mergeCell ref="A13:B13"/>
    <mergeCell ref="A14:B14"/>
    <mergeCell ref="A4:B4"/>
    <mergeCell ref="D7:E7"/>
    <mergeCell ref="A8:E8"/>
    <mergeCell ref="A5:B5"/>
    <mergeCell ref="A9:B9"/>
    <mergeCell ref="A10:B10"/>
    <mergeCell ref="A41:G42"/>
    <mergeCell ref="A44:T44"/>
    <mergeCell ref="D16:E16"/>
    <mergeCell ref="A17:E17"/>
    <mergeCell ref="A23:I23"/>
    <mergeCell ref="A33:F33"/>
    <mergeCell ref="A39:G40"/>
    <mergeCell ref="P43:Q43"/>
    <mergeCell ref="M43:N43"/>
    <mergeCell ref="M42:N42"/>
    <mergeCell ref="P42:Q42"/>
    <mergeCell ref="A24:C24"/>
    <mergeCell ref="A25:C25"/>
    <mergeCell ref="A27:J28"/>
    <mergeCell ref="A30:I30"/>
    <mergeCell ref="A31:C31"/>
  </mergeCells>
  <printOptions horizontalCentered="1" verticalCentered="1"/>
  <pageMargins left="0.19685039370078741" right="0.19685039370078741" top="0.19685039370078741" bottom="0.19685039370078741" header="0" footer="0"/>
  <pageSetup paperSize="9" scale="55" orientation="landscape" r:id="rId1"/>
  <drawing r:id="rId2"/>
</worksheet>
</file>

<file path=xl/worksheets/sheet47.xml><?xml version="1.0" encoding="utf-8"?>
<worksheet xmlns="http://schemas.openxmlformats.org/spreadsheetml/2006/main" xmlns:r="http://schemas.openxmlformats.org/officeDocument/2006/relationships">
  <sheetPr>
    <tabColor rgb="FF7030A0"/>
    <pageSetUpPr fitToPage="1"/>
  </sheetPr>
  <dimension ref="A1:Y53"/>
  <sheetViews>
    <sheetView zoomScale="75" zoomScaleNormal="75" zoomScaleSheetLayoutView="400" workbookViewId="0">
      <pane xSplit="30795"/>
      <selection activeCell="L21" sqref="L21"/>
      <selection pane="topRight" activeCell="K29" sqref="K29"/>
    </sheetView>
  </sheetViews>
  <sheetFormatPr defaultColWidth="4.140625" defaultRowHeight="15"/>
  <cols>
    <col min="1" max="20" width="11.85546875" style="126" customWidth="1"/>
    <col min="21" max="22" width="4.140625" style="126"/>
    <col min="23" max="23" width="4.140625" style="126" customWidth="1"/>
    <col min="24" max="16384" width="4.140625" style="126"/>
  </cols>
  <sheetData>
    <row r="1" spans="1:25" s="124" customFormat="1" ht="80.099999999999994" customHeight="1" thickBot="1">
      <c r="B1" s="105"/>
      <c r="C1" s="105"/>
      <c r="D1" s="105"/>
      <c r="E1" s="120"/>
      <c r="F1" s="274" t="s">
        <v>676</v>
      </c>
      <c r="G1" s="121"/>
      <c r="H1" s="121"/>
      <c r="I1" s="121"/>
      <c r="J1" s="121"/>
      <c r="K1" s="121"/>
      <c r="L1" s="121"/>
      <c r="M1" s="121"/>
      <c r="N1" s="121"/>
      <c r="O1" s="121"/>
      <c r="P1" s="121"/>
      <c r="Q1" s="121"/>
      <c r="R1" s="121"/>
      <c r="T1" s="121"/>
    </row>
    <row r="2" spans="1:25" s="452" customFormat="1" ht="18" customHeight="1">
      <c r="A2" s="1250" t="s">
        <v>171</v>
      </c>
      <c r="B2" s="1251"/>
      <c r="C2" s="1251"/>
      <c r="D2" s="1251"/>
      <c r="E2" s="1251"/>
      <c r="F2" s="1252"/>
      <c r="G2" s="227"/>
      <c r="H2" s="1250" t="s">
        <v>172</v>
      </c>
      <c r="I2" s="1251"/>
      <c r="J2" s="1251"/>
      <c r="K2" s="1251"/>
      <c r="L2" s="1251"/>
      <c r="M2" s="1252"/>
      <c r="N2" s="227"/>
      <c r="O2" s="1250" t="s">
        <v>173</v>
      </c>
      <c r="P2" s="1251"/>
      <c r="Q2" s="1251"/>
      <c r="R2" s="1251"/>
      <c r="S2" s="1251"/>
      <c r="T2" s="1252"/>
    </row>
    <row r="3" spans="1:25" s="452" customFormat="1" ht="18" customHeight="1">
      <c r="A3" s="1253"/>
      <c r="B3" s="1208"/>
      <c r="C3" s="1208"/>
      <c r="D3" s="1208"/>
      <c r="E3" s="1208"/>
      <c r="F3" s="1254"/>
      <c r="G3" s="227"/>
      <c r="H3" s="1253"/>
      <c r="I3" s="1208"/>
      <c r="J3" s="1208"/>
      <c r="K3" s="1208"/>
      <c r="L3" s="1208"/>
      <c r="M3" s="1254"/>
      <c r="N3" s="227"/>
      <c r="O3" s="1253"/>
      <c r="P3" s="1208"/>
      <c r="Q3" s="1208"/>
      <c r="R3" s="1208"/>
      <c r="S3" s="1208"/>
      <c r="T3" s="1254"/>
      <c r="Y3" s="719">
        <f>1.03*1.08</f>
        <v>1.1124000000000001</v>
      </c>
    </row>
    <row r="4" spans="1:25" s="346" customFormat="1" ht="18" customHeight="1">
      <c r="A4" s="377"/>
      <c r="B4" s="378"/>
      <c r="C4" s="378"/>
      <c r="D4" s="378"/>
      <c r="E4" s="378"/>
      <c r="F4" s="381"/>
      <c r="G4" s="227"/>
      <c r="H4" s="377"/>
      <c r="I4" s="378"/>
      <c r="J4" s="378"/>
      <c r="K4" s="378"/>
      <c r="L4" s="378"/>
      <c r="M4" s="381"/>
      <c r="N4" s="227"/>
      <c r="O4" s="377"/>
      <c r="P4" s="378"/>
      <c r="Q4" s="378"/>
      <c r="R4" s="378"/>
      <c r="S4" s="378"/>
      <c r="T4" s="381"/>
    </row>
    <row r="5" spans="1:25" s="346" customFormat="1" ht="18" customHeight="1">
      <c r="A5" s="453"/>
      <c r="B5" s="378"/>
      <c r="C5" s="454"/>
      <c r="D5" s="454"/>
      <c r="E5" s="378"/>
      <c r="F5" s="381"/>
      <c r="G5" s="227"/>
      <c r="H5" s="453"/>
      <c r="I5" s="455"/>
      <c r="J5" s="454"/>
      <c r="K5" s="378"/>
      <c r="L5" s="378"/>
      <c r="M5" s="381"/>
      <c r="N5" s="227"/>
      <c r="O5" s="453"/>
      <c r="P5" s="378"/>
      <c r="Q5" s="454"/>
      <c r="R5" s="378"/>
      <c r="S5" s="378"/>
      <c r="T5" s="381"/>
    </row>
    <row r="6" spans="1:25" s="346" customFormat="1" ht="18" customHeight="1">
      <c r="A6" s="453"/>
      <c r="B6" s="378"/>
      <c r="C6" s="456"/>
      <c r="D6" s="378"/>
      <c r="E6" s="378"/>
      <c r="F6" s="381"/>
      <c r="G6" s="227"/>
      <c r="H6" s="453"/>
      <c r="I6" s="455"/>
      <c r="J6" s="456"/>
      <c r="K6" s="378"/>
      <c r="L6" s="378"/>
      <c r="M6" s="381"/>
      <c r="N6" s="227"/>
      <c r="O6" s="453"/>
      <c r="P6" s="378"/>
      <c r="Q6" s="456"/>
      <c r="R6" s="378"/>
      <c r="S6" s="378"/>
      <c r="T6" s="381"/>
    </row>
    <row r="7" spans="1:25" s="346" customFormat="1" ht="18" customHeight="1">
      <c r="A7" s="453"/>
      <c r="B7" s="378"/>
      <c r="C7" s="456"/>
      <c r="D7" s="378"/>
      <c r="E7" s="378"/>
      <c r="F7" s="381"/>
      <c r="G7" s="227"/>
      <c r="H7" s="453"/>
      <c r="I7" s="455"/>
      <c r="J7" s="456"/>
      <c r="K7" s="378"/>
      <c r="L7" s="378"/>
      <c r="M7" s="381"/>
      <c r="N7" s="378"/>
      <c r="O7" s="453"/>
      <c r="P7" s="455"/>
      <c r="Q7" s="456"/>
      <c r="R7" s="378"/>
      <c r="S7" s="378"/>
      <c r="T7" s="381"/>
    </row>
    <row r="8" spans="1:25" s="346" customFormat="1" ht="18" customHeight="1">
      <c r="A8" s="453"/>
      <c r="B8" s="378"/>
      <c r="C8" s="456"/>
      <c r="D8" s="378"/>
      <c r="E8" s="378"/>
      <c r="F8" s="381"/>
      <c r="G8" s="227"/>
      <c r="H8" s="453"/>
      <c r="I8" s="455"/>
      <c r="J8" s="456"/>
      <c r="K8" s="378"/>
      <c r="L8" s="378"/>
      <c r="M8" s="381"/>
      <c r="N8" s="378"/>
      <c r="O8" s="453"/>
      <c r="P8" s="455"/>
      <c r="Q8" s="456"/>
      <c r="R8" s="378"/>
      <c r="S8" s="378"/>
      <c r="T8" s="381"/>
    </row>
    <row r="9" spans="1:25" s="346" customFormat="1" ht="18" customHeight="1">
      <c r="A9" s="453"/>
      <c r="B9" s="378"/>
      <c r="C9" s="456"/>
      <c r="D9" s="378"/>
      <c r="E9" s="378"/>
      <c r="F9" s="381"/>
      <c r="G9" s="227"/>
      <c r="H9" s="453"/>
      <c r="I9" s="455"/>
      <c r="J9" s="456"/>
      <c r="K9" s="378"/>
      <c r="L9" s="378"/>
      <c r="M9" s="381"/>
      <c r="N9" s="378"/>
      <c r="O9" s="453"/>
      <c r="P9" s="455"/>
      <c r="Q9" s="456"/>
      <c r="R9" s="378"/>
      <c r="S9" s="378"/>
      <c r="T9" s="381"/>
    </row>
    <row r="10" spans="1:25" s="346" customFormat="1" ht="18" customHeight="1">
      <c r="A10" s="453"/>
      <c r="B10" s="378"/>
      <c r="C10" s="456"/>
      <c r="D10" s="378"/>
      <c r="E10" s="378"/>
      <c r="F10" s="381"/>
      <c r="G10" s="227"/>
      <c r="H10" s="453"/>
      <c r="I10" s="455"/>
      <c r="J10" s="456"/>
      <c r="K10" s="378"/>
      <c r="L10" s="378"/>
      <c r="M10" s="381"/>
      <c r="N10" s="378"/>
      <c r="O10" s="453"/>
      <c r="P10" s="455"/>
      <c r="Q10" s="456"/>
      <c r="R10" s="378"/>
      <c r="S10" s="378"/>
      <c r="T10" s="381"/>
    </row>
    <row r="11" spans="1:25" s="346" customFormat="1" ht="18" customHeight="1">
      <c r="A11" s="453"/>
      <c r="B11" s="378"/>
      <c r="C11" s="456"/>
      <c r="D11" s="378"/>
      <c r="E11" s="378"/>
      <c r="F11" s="381"/>
      <c r="G11" s="227"/>
      <c r="H11" s="453"/>
      <c r="I11" s="455"/>
      <c r="J11" s="456"/>
      <c r="K11" s="378"/>
      <c r="L11" s="378"/>
      <c r="M11" s="381"/>
      <c r="N11" s="378"/>
      <c r="O11" s="453"/>
      <c r="P11" s="455"/>
      <c r="Q11" s="456"/>
      <c r="R11" s="378"/>
      <c r="S11" s="378"/>
      <c r="T11" s="381"/>
    </row>
    <row r="12" spans="1:25" s="346" customFormat="1" ht="18" customHeight="1">
      <c r="A12" s="453"/>
      <c r="B12" s="378"/>
      <c r="C12" s="456"/>
      <c r="D12" s="378"/>
      <c r="E12" s="378"/>
      <c r="F12" s="381"/>
      <c r="G12" s="227"/>
      <c r="H12" s="453"/>
      <c r="I12" s="455"/>
      <c r="J12" s="456"/>
      <c r="K12" s="378"/>
      <c r="L12" s="378"/>
      <c r="M12" s="381"/>
      <c r="N12" s="378"/>
      <c r="O12" s="453"/>
      <c r="P12" s="455"/>
      <c r="Q12" s="456"/>
      <c r="R12" s="378"/>
      <c r="S12" s="378"/>
      <c r="T12" s="381"/>
    </row>
    <row r="13" spans="1:25" s="346" customFormat="1" ht="18" customHeight="1">
      <c r="A13" s="453"/>
      <c r="B13" s="378"/>
      <c r="C13" s="456"/>
      <c r="D13" s="378"/>
      <c r="E13" s="378"/>
      <c r="F13" s="381"/>
      <c r="G13" s="227"/>
      <c r="H13" s="453"/>
      <c r="I13" s="455"/>
      <c r="J13" s="456"/>
      <c r="K13" s="378"/>
      <c r="L13" s="378"/>
      <c r="M13" s="381"/>
      <c r="N13" s="378"/>
      <c r="O13" s="453"/>
      <c r="P13" s="455"/>
      <c r="Q13" s="456"/>
      <c r="R13" s="378"/>
      <c r="S13" s="378"/>
      <c r="T13" s="381"/>
    </row>
    <row r="14" spans="1:25" s="346" customFormat="1" ht="18" customHeight="1">
      <c r="A14" s="453"/>
      <c r="B14" s="378"/>
      <c r="C14" s="456"/>
      <c r="D14" s="378"/>
      <c r="E14" s="378"/>
      <c r="F14" s="381"/>
      <c r="G14" s="227"/>
      <c r="H14" s="453"/>
      <c r="I14" s="455"/>
      <c r="J14" s="456"/>
      <c r="K14" s="378"/>
      <c r="L14" s="378"/>
      <c r="M14" s="381"/>
      <c r="N14" s="378"/>
      <c r="O14" s="453"/>
      <c r="P14" s="455"/>
      <c r="Q14" s="456"/>
      <c r="R14" s="378"/>
      <c r="S14" s="378"/>
      <c r="T14" s="381"/>
    </row>
    <row r="15" spans="1:25" s="346" customFormat="1" ht="18" customHeight="1">
      <c r="A15" s="453"/>
      <c r="B15" s="378"/>
      <c r="C15" s="456"/>
      <c r="D15" s="378"/>
      <c r="E15" s="378"/>
      <c r="F15" s="381"/>
      <c r="G15" s="227"/>
      <c r="H15" s="453"/>
      <c r="I15" s="455"/>
      <c r="J15" s="456"/>
      <c r="K15" s="378"/>
      <c r="L15" s="378"/>
      <c r="M15" s="381"/>
      <c r="N15" s="378"/>
      <c r="O15" s="453"/>
      <c r="P15" s="455"/>
      <c r="Q15" s="456"/>
      <c r="R15" s="378"/>
      <c r="S15" s="378"/>
      <c r="T15" s="381"/>
    </row>
    <row r="16" spans="1:25" s="346" customFormat="1" ht="18" customHeight="1">
      <c r="A16" s="453"/>
      <c r="B16" s="378"/>
      <c r="C16" s="456"/>
      <c r="D16" s="378"/>
      <c r="E16" s="378"/>
      <c r="F16" s="381"/>
      <c r="G16" s="227"/>
      <c r="H16" s="453"/>
      <c r="I16" s="455"/>
      <c r="J16" s="456"/>
      <c r="K16" s="378"/>
      <c r="L16" s="378"/>
      <c r="M16" s="381"/>
      <c r="N16" s="378"/>
      <c r="O16" s="453"/>
      <c r="P16" s="455"/>
      <c r="Q16" s="456"/>
      <c r="R16" s="378"/>
      <c r="S16" s="378"/>
      <c r="T16" s="381"/>
    </row>
    <row r="17" spans="1:20" s="346" customFormat="1" ht="18" customHeight="1">
      <c r="A17" s="453"/>
      <c r="B17" s="378"/>
      <c r="C17" s="456"/>
      <c r="D17" s="378"/>
      <c r="E17" s="378"/>
      <c r="F17" s="381"/>
      <c r="G17" s="227"/>
      <c r="H17" s="453"/>
      <c r="I17" s="455"/>
      <c r="J17" s="456"/>
      <c r="K17" s="378"/>
      <c r="L17" s="378"/>
      <c r="M17" s="381"/>
      <c r="N17" s="378"/>
      <c r="O17" s="453"/>
      <c r="P17" s="455"/>
      <c r="Q17" s="456"/>
      <c r="R17" s="378"/>
      <c r="S17" s="378"/>
      <c r="T17" s="381"/>
    </row>
    <row r="18" spans="1:20" s="346" customFormat="1" ht="18" customHeight="1">
      <c r="A18" s="377"/>
      <c r="B18" s="378"/>
      <c r="C18" s="456"/>
      <c r="D18" s="378"/>
      <c r="E18" s="378"/>
      <c r="F18" s="381"/>
      <c r="G18" s="378"/>
      <c r="H18" s="377"/>
      <c r="I18" s="378"/>
      <c r="J18" s="457"/>
      <c r="K18" s="378"/>
      <c r="L18" s="378"/>
      <c r="M18" s="381"/>
      <c r="N18" s="378"/>
      <c r="O18" s="377"/>
      <c r="P18" s="378"/>
      <c r="Q18" s="456"/>
      <c r="R18" s="378"/>
      <c r="S18" s="378"/>
      <c r="T18" s="381"/>
    </row>
    <row r="19" spans="1:20" s="346" customFormat="1" ht="18" customHeight="1">
      <c r="A19" s="377"/>
      <c r="B19" s="378"/>
      <c r="C19" s="456"/>
      <c r="D19" s="378"/>
      <c r="E19" s="378"/>
      <c r="F19" s="381"/>
      <c r="G19" s="378"/>
      <c r="H19" s="377"/>
      <c r="I19" s="378"/>
      <c r="J19" s="456"/>
      <c r="K19" s="378"/>
      <c r="L19" s="378"/>
      <c r="M19" s="381"/>
      <c r="N19" s="378"/>
      <c r="O19" s="377"/>
      <c r="P19" s="378"/>
      <c r="Q19" s="456"/>
      <c r="R19" s="378"/>
      <c r="S19" s="378"/>
      <c r="T19" s="381"/>
    </row>
    <row r="20" spans="1:20" s="346" customFormat="1" ht="18" customHeight="1">
      <c r="A20" s="377"/>
      <c r="B20" s="378"/>
      <c r="C20" s="456"/>
      <c r="D20" s="378"/>
      <c r="E20" s="378"/>
      <c r="F20" s="381"/>
      <c r="G20" s="378"/>
      <c r="H20" s="377"/>
      <c r="I20" s="378"/>
      <c r="J20" s="456"/>
      <c r="K20" s="378"/>
      <c r="L20" s="378"/>
      <c r="M20" s="381"/>
      <c r="N20" s="378"/>
      <c r="O20" s="377"/>
      <c r="P20" s="378"/>
      <c r="Q20" s="456"/>
      <c r="R20" s="378"/>
      <c r="S20" s="378"/>
      <c r="T20" s="381"/>
    </row>
    <row r="21" spans="1:20" s="346" customFormat="1" ht="18" customHeight="1">
      <c r="A21" s="377"/>
      <c r="B21" s="378"/>
      <c r="C21" s="456"/>
      <c r="D21" s="378"/>
      <c r="E21" s="378"/>
      <c r="F21" s="381"/>
      <c r="G21" s="378"/>
      <c r="H21" s="377"/>
      <c r="I21" s="378"/>
      <c r="J21" s="456"/>
      <c r="K21" s="378"/>
      <c r="L21" s="378"/>
      <c r="M21" s="381"/>
      <c r="N21" s="378"/>
      <c r="O21" s="377"/>
      <c r="P21" s="378"/>
      <c r="Q21" s="456"/>
      <c r="R21" s="378"/>
      <c r="S21" s="378"/>
      <c r="T21" s="381"/>
    </row>
    <row r="22" spans="1:20" s="326" customFormat="1" ht="18" customHeight="1">
      <c r="A22" s="372"/>
      <c r="B22" s="358"/>
      <c r="C22" s="358"/>
      <c r="D22" s="358"/>
      <c r="E22" s="227"/>
      <c r="F22" s="324"/>
      <c r="G22" s="227"/>
      <c r="H22" s="319"/>
      <c r="I22" s="227"/>
      <c r="J22" s="227"/>
      <c r="K22" s="227"/>
      <c r="L22" s="227"/>
      <c r="M22" s="324"/>
      <c r="N22" s="227"/>
      <c r="O22" s="319"/>
      <c r="P22" s="227"/>
      <c r="Q22" s="227"/>
      <c r="R22" s="227"/>
      <c r="T22" s="324"/>
    </row>
    <row r="23" spans="1:20" s="326" customFormat="1" ht="18" customHeight="1">
      <c r="A23" s="372"/>
      <c r="B23" s="358"/>
      <c r="C23" s="358"/>
      <c r="D23" s="358"/>
      <c r="E23" s="227"/>
      <c r="F23" s="324"/>
      <c r="G23" s="227"/>
      <c r="H23" s="319"/>
      <c r="I23" s="227"/>
      <c r="J23" s="227"/>
      <c r="K23" s="227"/>
      <c r="L23" s="227"/>
      <c r="M23" s="324"/>
      <c r="N23" s="227"/>
      <c r="O23" s="319"/>
      <c r="P23" s="227"/>
      <c r="Q23" s="227"/>
      <c r="R23" s="227"/>
      <c r="T23" s="324"/>
    </row>
    <row r="24" spans="1:20" s="326" customFormat="1" ht="18" customHeight="1">
      <c r="A24" s="372"/>
      <c r="B24" s="358"/>
      <c r="C24" s="358"/>
      <c r="D24" s="358"/>
      <c r="E24" s="227"/>
      <c r="F24" s="324"/>
      <c r="G24" s="227"/>
      <c r="H24" s="319"/>
      <c r="I24" s="227"/>
      <c r="J24" s="227"/>
      <c r="K24" s="227"/>
      <c r="L24" s="227"/>
      <c r="M24" s="324"/>
      <c r="N24" s="227"/>
      <c r="O24" s="319"/>
      <c r="P24" s="227"/>
      <c r="Q24" s="227"/>
      <c r="R24" s="227"/>
      <c r="T24" s="324"/>
    </row>
    <row r="25" spans="1:20" s="326" customFormat="1" ht="18" customHeight="1">
      <c r="A25" s="372"/>
      <c r="B25" s="358"/>
      <c r="C25" s="358"/>
      <c r="D25" s="358"/>
      <c r="E25" s="227"/>
      <c r="F25" s="324"/>
      <c r="G25" s="227"/>
      <c r="H25" s="319"/>
      <c r="I25" s="227"/>
      <c r="J25" s="227"/>
      <c r="K25" s="227"/>
      <c r="L25" s="227"/>
      <c r="M25" s="324"/>
      <c r="N25" s="227"/>
      <c r="O25" s="319"/>
      <c r="P25" s="227"/>
      <c r="Q25" s="227"/>
      <c r="R25" s="227"/>
      <c r="T25" s="324"/>
    </row>
    <row r="26" spans="1:20" s="326" customFormat="1" ht="18" customHeight="1">
      <c r="A26" s="372"/>
      <c r="B26" s="358"/>
      <c r="C26" s="358"/>
      <c r="D26" s="358"/>
      <c r="E26" s="227"/>
      <c r="F26" s="324"/>
      <c r="G26" s="227"/>
      <c r="H26" s="319"/>
      <c r="I26" s="227"/>
      <c r="J26" s="227"/>
      <c r="K26" s="227"/>
      <c r="L26" s="227"/>
      <c r="M26" s="324"/>
      <c r="N26" s="227"/>
      <c r="O26" s="319"/>
      <c r="P26" s="227"/>
      <c r="Q26" s="227"/>
      <c r="R26" s="227"/>
      <c r="T26" s="324"/>
    </row>
    <row r="27" spans="1:20" s="326" customFormat="1" ht="18" customHeight="1">
      <c r="A27" s="372"/>
      <c r="C27" s="358"/>
      <c r="D27" s="358"/>
      <c r="E27" s="227"/>
      <c r="F27" s="324"/>
      <c r="G27" s="227"/>
      <c r="H27" s="319"/>
      <c r="J27" s="227"/>
      <c r="K27" s="227"/>
      <c r="L27" s="227"/>
      <c r="M27" s="324"/>
      <c r="N27" s="227"/>
      <c r="O27" s="319"/>
      <c r="P27" s="227"/>
      <c r="Q27" s="227"/>
      <c r="R27" s="227"/>
      <c r="T27" s="324"/>
    </row>
    <row r="28" spans="1:20" s="326" customFormat="1" ht="18" customHeight="1">
      <c r="A28" s="372"/>
      <c r="C28" s="358"/>
      <c r="D28" s="358"/>
      <c r="E28" s="227"/>
      <c r="F28" s="324"/>
      <c r="G28" s="227"/>
      <c r="H28" s="377" t="s">
        <v>174</v>
      </c>
      <c r="J28" s="227"/>
      <c r="K28" s="227"/>
      <c r="L28" s="227"/>
      <c r="M28" s="324"/>
      <c r="N28" s="227"/>
      <c r="O28" s="319"/>
      <c r="P28" s="227"/>
      <c r="Q28" s="227"/>
      <c r="R28" s="227"/>
      <c r="T28" s="324"/>
    </row>
    <row r="29" spans="1:20" s="326" customFormat="1" ht="18" customHeight="1">
      <c r="A29" s="372"/>
      <c r="C29" s="358"/>
      <c r="D29" s="358"/>
      <c r="E29" s="227"/>
      <c r="F29" s="324"/>
      <c r="G29" s="227"/>
      <c r="H29" s="377" t="s">
        <v>176</v>
      </c>
      <c r="J29" s="227"/>
      <c r="K29" s="227"/>
      <c r="L29" s="227"/>
      <c r="M29" s="324"/>
      <c r="N29" s="227"/>
      <c r="O29" s="319"/>
      <c r="Q29" s="227"/>
      <c r="R29" s="227"/>
      <c r="T29" s="324"/>
    </row>
    <row r="30" spans="1:20" s="326" customFormat="1" ht="18" customHeight="1">
      <c r="A30" s="372"/>
      <c r="C30" s="358"/>
      <c r="D30" s="358"/>
      <c r="E30" s="227"/>
      <c r="F30" s="324"/>
      <c r="G30" s="227"/>
      <c r="H30" s="377" t="s">
        <v>178</v>
      </c>
      <c r="J30" s="227"/>
      <c r="K30" s="227"/>
      <c r="L30" s="227"/>
      <c r="M30" s="324"/>
      <c r="N30" s="227"/>
      <c r="O30" s="319"/>
      <c r="Q30" s="227"/>
      <c r="R30" s="227"/>
      <c r="T30" s="324"/>
    </row>
    <row r="31" spans="1:20" s="326" customFormat="1" ht="18" customHeight="1">
      <c r="A31" s="377" t="s">
        <v>577</v>
      </c>
      <c r="C31" s="358"/>
      <c r="D31" s="358"/>
      <c r="E31" s="227"/>
      <c r="F31" s="324"/>
      <c r="G31" s="227"/>
      <c r="H31" s="377" t="s">
        <v>158</v>
      </c>
      <c r="J31" s="227"/>
      <c r="K31" s="227"/>
      <c r="L31" s="227"/>
      <c r="M31" s="324"/>
      <c r="N31" s="227"/>
      <c r="O31" s="319"/>
      <c r="Q31" s="227"/>
      <c r="R31" s="227"/>
      <c r="T31" s="324"/>
    </row>
    <row r="32" spans="1:20" s="326" customFormat="1" ht="18" customHeight="1">
      <c r="A32" s="377" t="s">
        <v>176</v>
      </c>
      <c r="C32" s="358"/>
      <c r="D32" s="358"/>
      <c r="E32" s="227"/>
      <c r="F32" s="324"/>
      <c r="G32" s="227"/>
      <c r="H32" s="377" t="s">
        <v>175</v>
      </c>
      <c r="J32" s="227"/>
      <c r="K32" s="227"/>
      <c r="L32" s="227"/>
      <c r="M32" s="324"/>
      <c r="N32" s="227"/>
      <c r="O32" s="319"/>
      <c r="Q32" s="227"/>
      <c r="R32" s="227"/>
      <c r="T32" s="324"/>
    </row>
    <row r="33" spans="1:20" s="326" customFormat="1" ht="18" customHeight="1">
      <c r="A33" s="377" t="s">
        <v>175</v>
      </c>
      <c r="B33" s="358"/>
      <c r="C33" s="358"/>
      <c r="D33" s="358"/>
      <c r="E33" s="227"/>
      <c r="F33" s="324"/>
      <c r="G33" s="227"/>
      <c r="H33" s="372" t="s">
        <v>177</v>
      </c>
      <c r="I33" s="227"/>
      <c r="J33" s="227"/>
      <c r="K33" s="227"/>
      <c r="L33" s="227"/>
      <c r="M33" s="324"/>
      <c r="N33" s="227"/>
      <c r="O33" s="319"/>
      <c r="P33" s="227"/>
      <c r="Q33" s="227"/>
      <c r="R33" s="227"/>
      <c r="T33" s="324"/>
    </row>
    <row r="34" spans="1:20" s="326" customFormat="1" ht="18" customHeight="1">
      <c r="A34" s="372" t="s">
        <v>177</v>
      </c>
      <c r="B34" s="358"/>
      <c r="C34" s="358"/>
      <c r="D34" s="358"/>
      <c r="E34" s="227"/>
      <c r="F34" s="324"/>
      <c r="G34" s="227"/>
      <c r="H34" s="319"/>
      <c r="I34" s="227"/>
      <c r="J34" s="227"/>
      <c r="K34" s="227"/>
      <c r="L34" s="227"/>
      <c r="M34" s="324"/>
      <c r="N34" s="227"/>
      <c r="O34" s="319"/>
      <c r="P34" s="227"/>
      <c r="Q34" s="227"/>
      <c r="R34" s="227"/>
      <c r="T34" s="324"/>
    </row>
    <row r="35" spans="1:20" s="346" customFormat="1" ht="18" customHeight="1">
      <c r="A35" s="372" t="s">
        <v>180</v>
      </c>
      <c r="B35" s="378"/>
      <c r="C35" s="378"/>
      <c r="D35" s="378"/>
      <c r="E35" s="378"/>
      <c r="F35" s="381"/>
      <c r="G35" s="378"/>
      <c r="H35" s="377"/>
      <c r="I35" s="378"/>
      <c r="J35" s="378"/>
      <c r="K35" s="378"/>
      <c r="L35" s="378"/>
      <c r="M35" s="381"/>
      <c r="N35" s="378"/>
      <c r="O35" s="377"/>
      <c r="P35" s="378"/>
      <c r="Q35" s="378"/>
      <c r="R35" s="378"/>
      <c r="S35" s="378"/>
      <c r="T35" s="381"/>
    </row>
    <row r="36" spans="1:20" s="346" customFormat="1" ht="18" customHeight="1">
      <c r="A36" s="372" t="s">
        <v>181</v>
      </c>
      <c r="B36" s="378"/>
      <c r="C36" s="378"/>
      <c r="D36" s="378"/>
      <c r="E36" s="378"/>
      <c r="F36" s="381"/>
      <c r="G36" s="378"/>
      <c r="H36" s="377"/>
      <c r="I36" s="378"/>
      <c r="J36" s="378"/>
      <c r="K36" s="378"/>
      <c r="L36" s="378"/>
      <c r="M36" s="381"/>
      <c r="N36" s="378"/>
      <c r="O36" s="377"/>
      <c r="P36" s="378"/>
      <c r="Q36" s="378"/>
      <c r="R36" s="378"/>
      <c r="S36" s="378"/>
      <c r="T36" s="381"/>
    </row>
    <row r="37" spans="1:20" s="346" customFormat="1" ht="18" customHeight="1">
      <c r="A37" s="377"/>
      <c r="B37" s="378"/>
      <c r="C37" s="378"/>
      <c r="D37" s="378"/>
      <c r="E37" s="378"/>
      <c r="F37" s="381"/>
      <c r="G37" s="378"/>
      <c r="H37" s="377"/>
      <c r="I37" s="378"/>
      <c r="J37" s="378"/>
      <c r="K37" s="378"/>
      <c r="L37" s="378"/>
      <c r="M37" s="381"/>
      <c r="N37" s="378"/>
      <c r="O37" s="377"/>
      <c r="P37" s="378"/>
      <c r="Q37" s="378"/>
      <c r="R37" s="378"/>
      <c r="S37" s="378"/>
      <c r="T37" s="381"/>
    </row>
    <row r="38" spans="1:20" s="346" customFormat="1" ht="18" customHeight="1">
      <c r="A38" s="377"/>
      <c r="B38" s="378"/>
      <c r="C38" s="378"/>
      <c r="D38" s="378"/>
      <c r="E38" s="378"/>
      <c r="F38" s="381"/>
      <c r="H38" s="377"/>
      <c r="I38" s="378"/>
      <c r="J38" s="378"/>
      <c r="K38" s="378"/>
      <c r="L38" s="378"/>
      <c r="M38" s="381"/>
      <c r="N38" s="378"/>
      <c r="O38" s="372"/>
      <c r="P38" s="378"/>
      <c r="Q38" s="378"/>
      <c r="R38" s="378"/>
      <c r="S38" s="378"/>
      <c r="T38" s="381"/>
    </row>
    <row r="39" spans="1:20" s="346" customFormat="1" ht="18" customHeight="1">
      <c r="A39" s="377"/>
      <c r="B39" s="378"/>
      <c r="C39" s="378"/>
      <c r="D39" s="378"/>
      <c r="E39" s="378"/>
      <c r="F39" s="381"/>
      <c r="H39" s="377"/>
      <c r="I39" s="378"/>
      <c r="J39" s="378"/>
      <c r="K39" s="378"/>
      <c r="L39" s="378"/>
      <c r="M39" s="381"/>
      <c r="N39" s="378"/>
      <c r="O39" s="377" t="s">
        <v>175</v>
      </c>
      <c r="P39" s="378"/>
      <c r="Q39" s="378"/>
      <c r="R39" s="378"/>
      <c r="S39" s="378"/>
      <c r="T39" s="381"/>
    </row>
    <row r="40" spans="1:20" s="346" customFormat="1" ht="18" customHeight="1" thickBot="1">
      <c r="A40" s="377"/>
      <c r="B40" s="378"/>
      <c r="C40" s="378"/>
      <c r="D40" s="378"/>
      <c r="E40" s="378"/>
      <c r="F40" s="381"/>
      <c r="H40" s="377"/>
      <c r="I40" s="378"/>
      <c r="J40" s="378"/>
      <c r="K40" s="378"/>
      <c r="L40" s="378"/>
      <c r="M40" s="381"/>
      <c r="N40" s="378"/>
      <c r="O40" s="372" t="s">
        <v>177</v>
      </c>
      <c r="P40" s="378"/>
      <c r="Q40" s="378"/>
      <c r="R40" s="378"/>
      <c r="S40" s="378"/>
      <c r="T40" s="381"/>
    </row>
    <row r="41" spans="1:20" s="346" customFormat="1" ht="18" customHeight="1" thickBot="1">
      <c r="A41" s="377"/>
      <c r="B41" s="378"/>
      <c r="C41" s="378"/>
      <c r="D41" s="378"/>
      <c r="E41" s="378"/>
      <c r="F41" s="381"/>
      <c r="H41" s="1259" t="s">
        <v>99</v>
      </c>
      <c r="I41" s="1260"/>
      <c r="J41" s="1260"/>
      <c r="K41" s="1260"/>
      <c r="L41" s="1263" t="s">
        <v>182</v>
      </c>
      <c r="M41" s="1264"/>
      <c r="O41" s="377" t="s">
        <v>179</v>
      </c>
      <c r="P41" s="378"/>
      <c r="Q41" s="378"/>
      <c r="R41" s="378"/>
      <c r="S41" s="378"/>
      <c r="T41" s="381"/>
    </row>
    <row r="42" spans="1:20" s="346" customFormat="1" ht="18" customHeight="1">
      <c r="A42" s="1259" t="s">
        <v>99</v>
      </c>
      <c r="B42" s="1260"/>
      <c r="C42" s="1260"/>
      <c r="D42" s="1260"/>
      <c r="E42" s="1260"/>
      <c r="F42" s="345"/>
      <c r="H42" s="1257" t="s">
        <v>184</v>
      </c>
      <c r="I42" s="1258"/>
      <c r="J42" s="1258"/>
      <c r="K42" s="1258"/>
      <c r="L42" s="347"/>
      <c r="M42" s="348">
        <v>333.38628000000006</v>
      </c>
      <c r="O42" s="1259" t="s">
        <v>99</v>
      </c>
      <c r="P42" s="1260"/>
      <c r="Q42" s="1260"/>
      <c r="R42" s="1260"/>
      <c r="S42" s="1263" t="s">
        <v>182</v>
      </c>
      <c r="T42" s="1264"/>
    </row>
    <row r="43" spans="1:20" s="354" customFormat="1" ht="18" customHeight="1" thickBot="1">
      <c r="A43" s="1255" t="s">
        <v>183</v>
      </c>
      <c r="B43" s="1256"/>
      <c r="C43" s="1256"/>
      <c r="D43" s="1256"/>
      <c r="E43" s="1256"/>
      <c r="F43" s="349">
        <v>345.73392000000007</v>
      </c>
      <c r="G43" s="346"/>
      <c r="H43" s="1261" t="s">
        <v>412</v>
      </c>
      <c r="I43" s="1262"/>
      <c r="J43" s="1262"/>
      <c r="K43" s="1262"/>
      <c r="L43" s="350"/>
      <c r="M43" s="351">
        <v>160.51932000000002</v>
      </c>
      <c r="N43" s="352"/>
      <c r="O43" s="1255" t="s">
        <v>185</v>
      </c>
      <c r="P43" s="1256"/>
      <c r="Q43" s="1256"/>
      <c r="R43" s="1256"/>
      <c r="S43" s="353"/>
      <c r="T43" s="349">
        <v>148.17168000000001</v>
      </c>
    </row>
    <row r="44" spans="1:20" s="371" customFormat="1" ht="18" customHeight="1"/>
    <row r="45" spans="1:20" s="371" customFormat="1" ht="18" customHeight="1">
      <c r="A45" s="370"/>
      <c r="B45" s="370"/>
      <c r="C45" s="370"/>
      <c r="D45" s="370"/>
      <c r="E45" s="370"/>
      <c r="F45" s="370"/>
      <c r="G45" s="370"/>
      <c r="H45" s="370"/>
      <c r="I45" s="370"/>
      <c r="J45" s="370"/>
      <c r="K45" s="370"/>
      <c r="L45" s="370"/>
      <c r="M45" s="370"/>
      <c r="N45" s="370"/>
      <c r="O45" s="370"/>
      <c r="P45" s="370"/>
      <c r="Q45" s="370"/>
      <c r="R45" s="370"/>
      <c r="S45" s="370"/>
      <c r="T45" s="658">
        <v>42</v>
      </c>
    </row>
    <row r="46" spans="1:20" s="346" customFormat="1"/>
    <row r="47" spans="1:20" s="346" customFormat="1">
      <c r="I47" s="995">
        <v>1.1100000000000001</v>
      </c>
    </row>
    <row r="48" spans="1:20" s="346" customFormat="1"/>
    <row r="49" s="346" customFormat="1"/>
    <row r="50" s="346" customFormat="1"/>
    <row r="51" s="346" customFormat="1"/>
    <row r="52" s="346" customFormat="1"/>
    <row r="53" s="346" customFormat="1"/>
  </sheetData>
  <mergeCells count="12">
    <mergeCell ref="A2:F3"/>
    <mergeCell ref="H2:M3"/>
    <mergeCell ref="O2:T3"/>
    <mergeCell ref="A43:E43"/>
    <mergeCell ref="H42:K42"/>
    <mergeCell ref="O43:R43"/>
    <mergeCell ref="H41:K41"/>
    <mergeCell ref="O42:R42"/>
    <mergeCell ref="H43:K43"/>
    <mergeCell ref="A42:E42"/>
    <mergeCell ref="L41:M41"/>
    <mergeCell ref="S42:T42"/>
  </mergeCells>
  <printOptions horizontalCentered="1" verticalCentered="1"/>
  <pageMargins left="0.19685039370078741" right="0.19685039370078741" top="0.19685039370078741" bottom="0.19685039370078741" header="0" footer="0"/>
  <pageSetup paperSize="9" scale="56" orientation="landscape" r:id="rId1"/>
  <drawing r:id="rId2"/>
</worksheet>
</file>

<file path=xl/worksheets/sheet48.xml><?xml version="1.0" encoding="utf-8"?>
<worksheet xmlns="http://schemas.openxmlformats.org/spreadsheetml/2006/main" xmlns:r="http://schemas.openxmlformats.org/officeDocument/2006/relationships">
  <sheetPr>
    <tabColor rgb="FF7030A0"/>
    <pageSetUpPr fitToPage="1"/>
  </sheetPr>
  <dimension ref="A1:W52"/>
  <sheetViews>
    <sheetView topLeftCell="A7" zoomScale="50" zoomScaleNormal="50" zoomScaleSheetLayoutView="400" workbookViewId="0">
      <pane xSplit="20385"/>
      <selection activeCell="B36" sqref="B36"/>
      <selection pane="topRight" activeCell="B36" sqref="B36"/>
    </sheetView>
  </sheetViews>
  <sheetFormatPr defaultColWidth="4.140625" defaultRowHeight="15"/>
  <cols>
    <col min="1" max="22" width="9.85546875" style="126" customWidth="1"/>
    <col min="23" max="23" width="5.85546875" style="126" bestFit="1" customWidth="1"/>
    <col min="24" max="16384" width="4.140625" style="126"/>
  </cols>
  <sheetData>
    <row r="1" spans="1:23" s="124" customFormat="1" ht="120" customHeight="1">
      <c r="B1" s="105"/>
      <c r="C1" s="105"/>
      <c r="D1" s="105"/>
      <c r="E1" s="120"/>
      <c r="F1" s="274" t="s">
        <v>340</v>
      </c>
      <c r="G1" s="120"/>
      <c r="H1" s="121"/>
      <c r="I1" s="121"/>
      <c r="J1" s="121"/>
      <c r="K1" s="121"/>
      <c r="L1" s="121"/>
      <c r="M1" s="139" t="s">
        <v>342</v>
      </c>
      <c r="N1" s="121"/>
      <c r="O1" s="121"/>
      <c r="P1" s="121"/>
      <c r="Q1" s="121"/>
      <c r="R1" s="121"/>
      <c r="S1" s="121"/>
      <c r="T1" s="121"/>
      <c r="U1" s="121"/>
    </row>
    <row r="2" spans="1:23" s="326" customFormat="1" ht="18" customHeight="1">
      <c r="B2" s="358"/>
      <c r="D2" s="359"/>
      <c r="E2" s="359"/>
      <c r="F2" s="359"/>
      <c r="G2" s="359"/>
      <c r="H2" s="359"/>
      <c r="I2" s="359"/>
      <c r="J2" s="359"/>
      <c r="K2" s="359"/>
      <c r="L2" s="359"/>
      <c r="M2" s="359"/>
      <c r="N2" s="359"/>
    </row>
    <row r="3" spans="1:23" s="326" customFormat="1" ht="18" customHeight="1">
      <c r="B3" s="358"/>
      <c r="C3" s="359"/>
      <c r="D3" s="359"/>
      <c r="E3" s="359"/>
      <c r="F3" s="359"/>
      <c r="G3" s="359"/>
      <c r="H3" s="359"/>
      <c r="I3" s="359"/>
      <c r="J3" s="359"/>
      <c r="K3" s="359"/>
      <c r="L3" s="359"/>
      <c r="M3" s="359"/>
      <c r="N3" s="359"/>
      <c r="W3" s="699">
        <v>1.03</v>
      </c>
    </row>
    <row r="4" spans="1:23" s="326" customFormat="1" ht="18" customHeight="1">
      <c r="B4" s="358"/>
      <c r="C4" s="359"/>
      <c r="D4" s="359"/>
      <c r="E4" s="359"/>
      <c r="F4" s="359"/>
      <c r="G4" s="359"/>
      <c r="H4" s="359"/>
      <c r="I4" s="359"/>
      <c r="J4" s="359"/>
      <c r="K4" s="359"/>
      <c r="L4" s="359"/>
      <c r="M4" s="359"/>
      <c r="N4" s="359"/>
      <c r="O4" s="359"/>
      <c r="P4" s="359"/>
      <c r="Q4" s="359"/>
      <c r="R4" s="359"/>
    </row>
    <row r="5" spans="1:23" s="326" customFormat="1" ht="18" customHeight="1">
      <c r="B5" s="358"/>
      <c r="C5" s="359"/>
      <c r="D5" s="359"/>
      <c r="E5" s="359"/>
      <c r="F5" s="359"/>
      <c r="G5" s="359"/>
      <c r="H5" s="359"/>
      <c r="I5" s="359"/>
      <c r="J5" s="359"/>
      <c r="K5" s="359"/>
      <c r="L5" s="359"/>
      <c r="M5" s="359"/>
      <c r="N5" s="359"/>
      <c r="O5" s="359"/>
      <c r="P5" s="359"/>
      <c r="Q5" s="359"/>
      <c r="R5" s="359"/>
      <c r="T5" s="409"/>
    </row>
    <row r="6" spans="1:23" s="326" customFormat="1" ht="18" customHeight="1">
      <c r="B6" s="358"/>
      <c r="C6" s="359"/>
      <c r="D6" s="359"/>
      <c r="E6" s="359"/>
      <c r="F6" s="359"/>
      <c r="G6" s="359"/>
      <c r="H6" s="359"/>
      <c r="I6" s="227"/>
      <c r="J6" s="227"/>
      <c r="K6" s="227"/>
      <c r="L6" s="227"/>
      <c r="M6" s="227"/>
      <c r="N6" s="227"/>
      <c r="O6" s="227"/>
      <c r="T6" s="378"/>
    </row>
    <row r="7" spans="1:23" s="326" customFormat="1" ht="18" customHeight="1">
      <c r="B7" s="358"/>
      <c r="D7" s="277"/>
      <c r="E7" s="277"/>
      <c r="F7" s="277"/>
      <c r="G7" s="277"/>
      <c r="H7" s="277"/>
      <c r="I7" s="227"/>
      <c r="J7" s="227"/>
      <c r="K7" s="227"/>
      <c r="L7" s="227"/>
      <c r="M7" s="227"/>
      <c r="N7" s="227"/>
      <c r="O7" s="227"/>
      <c r="T7" s="378"/>
    </row>
    <row r="8" spans="1:23" s="326" customFormat="1" ht="18" customHeight="1">
      <c r="B8" s="358"/>
      <c r="C8" s="277"/>
      <c r="D8" s="277"/>
      <c r="E8" s="277"/>
      <c r="F8" s="277"/>
      <c r="G8" s="277"/>
      <c r="H8" s="277"/>
      <c r="I8" s="227"/>
      <c r="J8" s="227"/>
      <c r="K8" s="227"/>
      <c r="L8" s="227"/>
      <c r="M8" s="227"/>
      <c r="N8" s="227"/>
      <c r="O8" s="227"/>
      <c r="T8" s="409"/>
    </row>
    <row r="9" spans="1:23" s="326" customFormat="1" ht="18" customHeight="1">
      <c r="B9" s="358"/>
      <c r="C9" s="358"/>
      <c r="D9" s="358"/>
      <c r="E9" s="227"/>
      <c r="F9" s="227"/>
      <c r="G9" s="227"/>
      <c r="H9" s="227"/>
      <c r="I9" s="227"/>
      <c r="J9" s="227"/>
      <c r="K9" s="227"/>
      <c r="L9" s="227"/>
      <c r="M9" s="227"/>
      <c r="N9" s="227"/>
      <c r="O9" s="227"/>
      <c r="T9" s="409"/>
    </row>
    <row r="10" spans="1:23" s="326" customFormat="1" ht="18" customHeight="1">
      <c r="B10" s="358"/>
      <c r="C10" s="358"/>
      <c r="D10" s="358"/>
      <c r="E10" s="227"/>
      <c r="F10" s="227"/>
      <c r="G10" s="227"/>
      <c r="H10" s="227"/>
      <c r="I10" s="227"/>
      <c r="J10" s="227"/>
      <c r="K10" s="227"/>
      <c r="L10" s="227"/>
      <c r="M10" s="227"/>
      <c r="N10" s="227"/>
      <c r="O10" s="227"/>
      <c r="T10" s="409"/>
    </row>
    <row r="11" spans="1:23" s="326" customFormat="1" ht="18" customHeight="1">
      <c r="B11" s="358"/>
      <c r="C11" s="358"/>
      <c r="D11" s="358"/>
      <c r="E11" s="227"/>
      <c r="F11" s="227"/>
      <c r="G11" s="227"/>
      <c r="H11" s="227"/>
      <c r="I11" s="227"/>
      <c r="J11" s="227"/>
      <c r="K11" s="227"/>
      <c r="L11" s="227"/>
      <c r="M11" s="227"/>
      <c r="N11" s="227"/>
      <c r="O11" s="227"/>
      <c r="T11" s="378"/>
    </row>
    <row r="12" spans="1:23" s="326" customFormat="1" ht="18" customHeight="1">
      <c r="B12" s="358"/>
      <c r="C12" s="358"/>
      <c r="D12" s="358"/>
      <c r="E12" s="227"/>
      <c r="F12" s="227"/>
      <c r="G12" s="227"/>
      <c r="H12" s="227"/>
      <c r="I12" s="227"/>
      <c r="J12" s="227"/>
      <c r="K12" s="227"/>
      <c r="L12" s="227"/>
      <c r="M12" s="227"/>
      <c r="N12" s="227"/>
      <c r="O12" s="227"/>
    </row>
    <row r="13" spans="1:23" s="326" customFormat="1" ht="18" customHeight="1">
      <c r="A13" s="1265"/>
      <c r="B13" s="1266"/>
      <c r="C13" s="1266"/>
      <c r="D13" s="1267"/>
      <c r="E13" s="227"/>
      <c r="F13" s="227"/>
      <c r="G13" s="227"/>
      <c r="H13" s="227"/>
      <c r="I13" s="227"/>
      <c r="J13" s="227"/>
      <c r="K13" s="227"/>
      <c r="L13" s="227"/>
      <c r="M13" s="227"/>
      <c r="N13" s="227"/>
      <c r="O13" s="227"/>
    </row>
    <row r="14" spans="1:23" s="326" customFormat="1" ht="18" customHeight="1">
      <c r="B14" s="358"/>
      <c r="C14" s="358"/>
      <c r="D14" s="358"/>
      <c r="E14" s="227"/>
      <c r="F14" s="227"/>
      <c r="G14" s="227"/>
      <c r="H14" s="227"/>
      <c r="I14" s="227"/>
      <c r="J14" s="227"/>
      <c r="K14" s="227"/>
      <c r="L14" s="227"/>
      <c r="M14" s="227"/>
      <c r="N14" s="227"/>
      <c r="O14" s="227"/>
    </row>
    <row r="15" spans="1:23" s="326" customFormat="1" ht="18" customHeight="1">
      <c r="B15" s="358"/>
      <c r="C15" s="358"/>
      <c r="D15" s="358"/>
      <c r="E15" s="227"/>
      <c r="F15" s="227"/>
      <c r="G15" s="227"/>
      <c r="H15" s="227"/>
      <c r="I15" s="227"/>
      <c r="J15" s="227"/>
      <c r="K15" s="227"/>
      <c r="L15" s="227"/>
      <c r="M15" s="227"/>
      <c r="N15" s="227"/>
      <c r="O15" s="227"/>
    </row>
    <row r="16" spans="1:23" s="326" customFormat="1" ht="18" customHeight="1">
      <c r="B16" s="358"/>
      <c r="C16" s="358"/>
      <c r="D16" s="358"/>
      <c r="E16" s="227"/>
      <c r="F16" s="227"/>
      <c r="G16" s="227"/>
      <c r="H16" s="227"/>
      <c r="I16" s="227"/>
      <c r="J16" s="227"/>
      <c r="K16" s="227"/>
      <c r="L16" s="227"/>
      <c r="M16" s="227"/>
      <c r="N16" s="227"/>
      <c r="O16" s="227"/>
      <c r="P16" s="378"/>
      <c r="Q16" s="378"/>
      <c r="R16" s="378"/>
      <c r="S16" s="378"/>
    </row>
    <row r="17" spans="1:21" s="326" customFormat="1" ht="18" customHeight="1">
      <c r="B17" s="358"/>
      <c r="C17" s="358"/>
      <c r="D17" s="358"/>
      <c r="E17" s="227"/>
      <c r="F17" s="227"/>
      <c r="G17" s="227"/>
      <c r="H17" s="227"/>
      <c r="I17" s="227"/>
      <c r="J17" s="227"/>
      <c r="K17" s="227"/>
      <c r="L17" s="227"/>
      <c r="M17" s="227"/>
      <c r="N17" s="227"/>
      <c r="O17" s="227"/>
      <c r="P17" s="227"/>
      <c r="Q17" s="227"/>
      <c r="R17" s="227"/>
      <c r="S17" s="227"/>
    </row>
    <row r="18" spans="1:21" s="326" customFormat="1" ht="18" customHeight="1">
      <c r="B18" s="358"/>
      <c r="C18" s="358"/>
      <c r="D18" s="358"/>
      <c r="E18" s="227"/>
      <c r="F18" s="227"/>
      <c r="G18" s="227"/>
      <c r="H18" s="227"/>
      <c r="I18" s="227"/>
      <c r="J18" s="227"/>
      <c r="K18" s="227"/>
      <c r="L18" s="227"/>
      <c r="M18" s="227"/>
      <c r="N18" s="227"/>
      <c r="O18" s="227"/>
      <c r="P18" s="227"/>
      <c r="Q18" s="227"/>
      <c r="R18" s="227"/>
      <c r="S18" s="227"/>
    </row>
    <row r="19" spans="1:21" s="326" customFormat="1" ht="18" customHeight="1">
      <c r="B19" s="358"/>
      <c r="C19" s="358"/>
      <c r="D19" s="358"/>
      <c r="E19" s="227"/>
      <c r="F19" s="227"/>
      <c r="G19" s="227"/>
      <c r="H19" s="227"/>
      <c r="I19" s="227"/>
      <c r="J19" s="227"/>
      <c r="K19" s="227"/>
      <c r="L19" s="227"/>
      <c r="M19" s="227"/>
      <c r="N19" s="227"/>
      <c r="O19" s="227"/>
      <c r="P19" s="227"/>
      <c r="Q19" s="227"/>
      <c r="R19" s="227"/>
      <c r="S19" s="227"/>
    </row>
    <row r="20" spans="1:21" s="326" customFormat="1" ht="18" customHeight="1">
      <c r="B20" s="358"/>
      <c r="C20" s="358"/>
      <c r="D20" s="358"/>
      <c r="E20" s="227"/>
      <c r="F20" s="227"/>
      <c r="G20" s="227"/>
      <c r="H20" s="227"/>
      <c r="I20" s="227"/>
      <c r="J20" s="227"/>
      <c r="K20" s="227"/>
      <c r="L20" s="227"/>
      <c r="M20" s="227"/>
      <c r="N20" s="227"/>
      <c r="O20" s="227"/>
      <c r="P20" s="227"/>
      <c r="Q20" s="227"/>
      <c r="R20" s="227"/>
      <c r="S20" s="227"/>
    </row>
    <row r="21" spans="1:21" s="326" customFormat="1" ht="18" customHeight="1">
      <c r="B21" s="358"/>
      <c r="C21" s="358"/>
      <c r="D21" s="358"/>
      <c r="E21" s="227"/>
      <c r="F21" s="227"/>
      <c r="G21" s="227"/>
      <c r="H21" s="227"/>
      <c r="I21" s="227"/>
      <c r="J21" s="227"/>
      <c r="K21" s="227"/>
      <c r="L21" s="227"/>
      <c r="M21" s="227"/>
      <c r="N21" s="227"/>
      <c r="O21" s="227"/>
      <c r="P21" s="227"/>
      <c r="Q21" s="227"/>
      <c r="R21" s="227"/>
      <c r="S21" s="227"/>
      <c r="T21" s="227"/>
      <c r="U21" s="227"/>
    </row>
    <row r="22" spans="1:21" s="326" customFormat="1" ht="18" customHeight="1">
      <c r="B22" s="358"/>
      <c r="C22" s="358"/>
      <c r="D22" s="358"/>
      <c r="E22" s="227"/>
      <c r="F22" s="227"/>
      <c r="G22" s="227"/>
      <c r="H22" s="227"/>
      <c r="I22" s="227"/>
      <c r="J22" s="227"/>
      <c r="K22" s="227"/>
      <c r="L22" s="227"/>
      <c r="M22" s="227"/>
      <c r="N22" s="227"/>
      <c r="O22" s="227"/>
      <c r="P22" s="227"/>
      <c r="Q22" s="227"/>
      <c r="R22" s="227"/>
      <c r="S22" s="227"/>
      <c r="T22" s="227"/>
      <c r="U22" s="227"/>
    </row>
    <row r="23" spans="1:21" s="326" customFormat="1" ht="18" customHeight="1">
      <c r="B23" s="358"/>
      <c r="C23" s="358"/>
      <c r="D23" s="358"/>
      <c r="E23" s="227"/>
      <c r="F23" s="227"/>
      <c r="G23" s="227"/>
      <c r="H23" s="227"/>
      <c r="I23" s="227"/>
      <c r="J23" s="227"/>
      <c r="K23" s="227"/>
      <c r="L23" s="227"/>
      <c r="M23" s="227"/>
      <c r="N23" s="227"/>
      <c r="O23" s="227"/>
      <c r="P23" s="227"/>
      <c r="Q23" s="227"/>
      <c r="R23" s="227"/>
      <c r="S23" s="227"/>
      <c r="T23" s="227"/>
      <c r="U23" s="227"/>
    </row>
    <row r="24" spans="1:21" s="326" customFormat="1" ht="18" customHeight="1">
      <c r="B24" s="358"/>
      <c r="C24" s="358"/>
      <c r="D24" s="358"/>
      <c r="E24" s="227"/>
      <c r="F24" s="227"/>
      <c r="G24" s="227"/>
      <c r="H24" s="227"/>
      <c r="I24" s="227"/>
      <c r="J24" s="227"/>
      <c r="K24" s="227"/>
      <c r="L24" s="227"/>
      <c r="M24" s="227"/>
      <c r="N24" s="227"/>
      <c r="O24" s="227"/>
      <c r="P24" s="227"/>
      <c r="Q24" s="227"/>
      <c r="R24" s="227"/>
      <c r="S24" s="227"/>
      <c r="T24" s="227"/>
      <c r="U24" s="227"/>
    </row>
    <row r="25" spans="1:21" s="326" customFormat="1" ht="18" customHeight="1">
      <c r="B25" s="358"/>
      <c r="C25" s="358"/>
      <c r="D25" s="358"/>
      <c r="E25" s="227"/>
      <c r="F25" s="227"/>
      <c r="G25" s="227"/>
      <c r="H25" s="227"/>
      <c r="I25" s="227"/>
      <c r="J25" s="227"/>
      <c r="K25" s="227"/>
      <c r="L25" s="227"/>
      <c r="M25" s="227"/>
      <c r="N25" s="227"/>
      <c r="O25" s="227"/>
      <c r="P25" s="227"/>
      <c r="Q25" s="227"/>
      <c r="R25" s="227"/>
      <c r="S25" s="227"/>
      <c r="T25" s="227"/>
      <c r="U25" s="227"/>
    </row>
    <row r="26" spans="1:21" s="326" customFormat="1" ht="18" customHeight="1">
      <c r="B26" s="358"/>
      <c r="C26" s="358"/>
      <c r="D26" s="358"/>
      <c r="E26" s="227"/>
      <c r="F26" s="227"/>
      <c r="G26" s="227"/>
      <c r="H26" s="227"/>
      <c r="I26" s="227"/>
      <c r="J26" s="227"/>
      <c r="K26" s="227"/>
      <c r="L26" s="227"/>
      <c r="M26" s="227"/>
      <c r="N26" s="227"/>
      <c r="O26" s="227"/>
      <c r="P26" s="227"/>
      <c r="Q26" s="227"/>
      <c r="R26" s="227"/>
      <c r="S26" s="227"/>
      <c r="T26" s="227"/>
      <c r="U26" s="227"/>
    </row>
    <row r="27" spans="1:21" s="326" customFormat="1" ht="18" customHeight="1">
      <c r="B27" s="358"/>
      <c r="C27" s="358"/>
      <c r="D27" s="358"/>
      <c r="E27" s="227"/>
      <c r="F27" s="227"/>
      <c r="G27" s="227"/>
      <c r="H27" s="227"/>
      <c r="I27" s="227"/>
      <c r="J27" s="227"/>
      <c r="K27" s="227"/>
      <c r="L27" s="227"/>
      <c r="M27" s="227"/>
      <c r="N27" s="227"/>
      <c r="O27" s="227"/>
      <c r="P27" s="227"/>
      <c r="Q27" s="227"/>
      <c r="R27" s="227"/>
      <c r="S27" s="227"/>
      <c r="T27" s="227"/>
      <c r="U27" s="227"/>
    </row>
    <row r="28" spans="1:21" s="326" customFormat="1" ht="18" customHeight="1">
      <c r="B28" s="358"/>
      <c r="C28" s="358"/>
      <c r="D28" s="358"/>
      <c r="E28" s="227"/>
      <c r="F28" s="227"/>
      <c r="G28" s="227"/>
      <c r="H28" s="227"/>
      <c r="I28" s="227"/>
      <c r="J28" s="227"/>
      <c r="K28" s="227"/>
      <c r="L28" s="227"/>
      <c r="M28" s="227"/>
      <c r="N28" s="227"/>
      <c r="O28" s="227"/>
      <c r="P28" s="227"/>
      <c r="Q28" s="227"/>
      <c r="R28" s="227"/>
      <c r="S28" s="227"/>
      <c r="T28" s="227"/>
      <c r="U28" s="227"/>
    </row>
    <row r="29" spans="1:21" s="326" customFormat="1" ht="18" customHeight="1">
      <c r="A29" s="326" t="s">
        <v>333</v>
      </c>
      <c r="B29" s="358"/>
      <c r="C29" s="358"/>
      <c r="D29" s="358"/>
      <c r="E29" s="227"/>
      <c r="F29" s="227"/>
      <c r="G29" s="227"/>
      <c r="H29" s="227"/>
      <c r="I29" s="227"/>
      <c r="J29" s="227"/>
      <c r="K29" s="227"/>
      <c r="L29" s="227"/>
      <c r="M29" s="227"/>
      <c r="N29" s="227"/>
      <c r="O29" s="227"/>
      <c r="P29" s="227"/>
      <c r="Q29" s="227"/>
      <c r="R29" s="227"/>
      <c r="S29" s="227"/>
      <c r="T29" s="227"/>
      <c r="U29" s="227"/>
    </row>
    <row r="30" spans="1:21" s="326" customFormat="1" ht="18" customHeight="1">
      <c r="A30" s="326" t="s">
        <v>334</v>
      </c>
      <c r="B30" s="358"/>
      <c r="C30" s="358"/>
      <c r="D30" s="358"/>
      <c r="E30" s="227"/>
      <c r="F30" s="227"/>
      <c r="G30" s="227"/>
      <c r="H30" s="227"/>
      <c r="I30" s="227"/>
      <c r="J30" s="227"/>
      <c r="K30" s="227"/>
      <c r="L30" s="227"/>
      <c r="M30" s="227"/>
      <c r="N30" s="227"/>
      <c r="O30" s="227"/>
      <c r="P30" s="227"/>
      <c r="Q30" s="227"/>
      <c r="R30" s="227"/>
      <c r="S30" s="227"/>
      <c r="T30" s="227"/>
      <c r="U30" s="227"/>
    </row>
    <row r="31" spans="1:21" s="326" customFormat="1" ht="18" customHeight="1">
      <c r="A31" s="326" t="s">
        <v>577</v>
      </c>
      <c r="B31" s="358"/>
      <c r="C31" s="358"/>
      <c r="D31" s="358"/>
      <c r="E31" s="227"/>
      <c r="F31" s="227"/>
      <c r="G31" s="227"/>
      <c r="H31" s="227"/>
      <c r="I31" s="227"/>
      <c r="J31" s="227"/>
      <c r="K31" s="227"/>
      <c r="L31" s="227"/>
      <c r="M31" s="227"/>
      <c r="N31" s="227"/>
      <c r="O31" s="227"/>
      <c r="P31" s="227"/>
      <c r="Q31" s="227"/>
      <c r="R31" s="227"/>
      <c r="S31" s="227"/>
      <c r="T31" s="227"/>
      <c r="U31" s="227"/>
    </row>
    <row r="32" spans="1:21" s="326" customFormat="1" ht="18" customHeight="1" thickBot="1">
      <c r="A32" s="326" t="s">
        <v>335</v>
      </c>
      <c r="B32" s="358"/>
      <c r="C32" s="358"/>
      <c r="D32" s="358"/>
      <c r="E32" s="227"/>
      <c r="F32" s="227"/>
      <c r="G32" s="227"/>
      <c r="H32" s="227"/>
      <c r="I32" s="227"/>
      <c r="J32" s="227"/>
      <c r="K32" s="227"/>
      <c r="L32" s="227"/>
      <c r="M32" s="227"/>
      <c r="N32" s="227"/>
      <c r="O32" s="227"/>
      <c r="P32" s="227"/>
      <c r="Q32" s="227"/>
      <c r="R32" s="227"/>
      <c r="S32" s="227"/>
      <c r="T32" s="227"/>
      <c r="U32" s="227"/>
    </row>
    <row r="33" spans="1:22" s="326" customFormat="1" ht="18" customHeight="1">
      <c r="A33" s="326" t="s">
        <v>336</v>
      </c>
      <c r="B33" s="358"/>
      <c r="C33" s="358"/>
      <c r="D33" s="358"/>
      <c r="E33" s="227"/>
      <c r="F33" s="227"/>
      <c r="G33" s="227"/>
      <c r="H33" s="227"/>
      <c r="I33" s="227"/>
      <c r="J33" s="227"/>
      <c r="K33" s="227"/>
      <c r="L33" s="227"/>
      <c r="M33" s="227"/>
      <c r="N33" s="227"/>
      <c r="O33" s="227"/>
      <c r="P33" s="410" t="s">
        <v>191</v>
      </c>
      <c r="Q33" s="404" t="s">
        <v>99</v>
      </c>
      <c r="R33" s="361"/>
      <c r="S33" s="361"/>
      <c r="T33" s="361"/>
      <c r="U33" s="362"/>
      <c r="V33" s="411" t="s">
        <v>182</v>
      </c>
    </row>
    <row r="34" spans="1:22" s="326" customFormat="1" ht="18" customHeight="1" thickBot="1">
      <c r="A34" s="326" t="s">
        <v>337</v>
      </c>
      <c r="B34" s="358"/>
      <c r="C34" s="358"/>
      <c r="D34" s="358"/>
      <c r="E34" s="227"/>
      <c r="F34" s="227"/>
      <c r="G34" s="227"/>
      <c r="H34" s="227"/>
      <c r="I34" s="227"/>
      <c r="J34" s="227"/>
      <c r="K34" s="227"/>
      <c r="L34" s="227"/>
      <c r="M34" s="227"/>
      <c r="N34" s="227"/>
      <c r="O34" s="227"/>
      <c r="P34" s="412"/>
      <c r="Q34" s="413" t="s">
        <v>332</v>
      </c>
      <c r="R34" s="414"/>
      <c r="S34" s="414"/>
      <c r="T34" s="414"/>
      <c r="U34" s="415"/>
      <c r="V34" s="339">
        <f>390*W3</f>
        <v>401.7</v>
      </c>
    </row>
    <row r="35" spans="1:22" s="326" customFormat="1" ht="18" customHeight="1">
      <c r="A35" s="326" t="s">
        <v>338</v>
      </c>
      <c r="B35" s="358"/>
      <c r="C35" s="358"/>
      <c r="D35" s="358"/>
      <c r="E35" s="227"/>
      <c r="F35" s="227"/>
      <c r="G35" s="227"/>
      <c r="H35" s="227"/>
      <c r="I35" s="227"/>
      <c r="J35" s="227"/>
      <c r="K35" s="227"/>
      <c r="L35" s="227"/>
      <c r="M35" s="227"/>
      <c r="N35" s="227"/>
      <c r="O35" s="227"/>
    </row>
    <row r="36" spans="1:22" s="371" customFormat="1" ht="18" customHeight="1">
      <c r="A36" s="370"/>
      <c r="B36" s="370"/>
      <c r="C36" s="370"/>
      <c r="D36" s="370"/>
      <c r="E36" s="370"/>
      <c r="F36" s="370"/>
      <c r="G36" s="370"/>
      <c r="H36" s="370"/>
      <c r="I36" s="370"/>
      <c r="J36" s="370"/>
      <c r="K36" s="370"/>
      <c r="L36" s="370"/>
      <c r="M36" s="370"/>
      <c r="N36" s="370"/>
      <c r="O36" s="370"/>
      <c r="P36" s="370"/>
      <c r="Q36" s="370"/>
      <c r="R36" s="370"/>
      <c r="S36" s="370"/>
      <c r="T36" s="370"/>
      <c r="U36" s="370"/>
      <c r="V36" s="658">
        <v>43</v>
      </c>
    </row>
    <row r="37" spans="1:22" s="326" customFormat="1" ht="18" customHeight="1">
      <c r="E37" s="227"/>
      <c r="F37" s="227"/>
      <c r="G37" s="227"/>
      <c r="H37" s="227"/>
      <c r="I37" s="227"/>
      <c r="J37" s="227"/>
      <c r="K37" s="227"/>
      <c r="L37" s="227"/>
      <c r="M37" s="227"/>
      <c r="N37" s="227"/>
      <c r="O37" s="227"/>
      <c r="P37" s="227"/>
      <c r="Q37" s="227"/>
      <c r="R37" s="227"/>
      <c r="S37" s="227"/>
      <c r="T37" s="227"/>
      <c r="U37" s="227"/>
    </row>
    <row r="38" spans="1:22" s="326" customFormat="1" ht="18" customHeight="1">
      <c r="E38" s="227"/>
      <c r="F38" s="227"/>
      <c r="G38" s="227"/>
      <c r="H38" s="227"/>
      <c r="I38" s="227"/>
      <c r="J38" s="227"/>
      <c r="K38" s="227"/>
      <c r="L38" s="227"/>
      <c r="M38" s="227"/>
      <c r="N38" s="227"/>
      <c r="O38" s="227"/>
      <c r="P38" s="227"/>
      <c r="Q38" s="227"/>
      <c r="R38" s="227"/>
      <c r="S38" s="227"/>
      <c r="T38" s="227"/>
      <c r="U38" s="227"/>
    </row>
    <row r="39" spans="1:22" s="326" customFormat="1" ht="18" customHeight="1">
      <c r="E39" s="227"/>
      <c r="F39" s="227"/>
      <c r="G39" s="227"/>
      <c r="H39" s="227"/>
      <c r="I39" s="227"/>
      <c r="J39" s="227"/>
      <c r="K39" s="227"/>
      <c r="L39" s="227"/>
      <c r="M39" s="227"/>
      <c r="N39" s="227"/>
      <c r="O39" s="227"/>
      <c r="P39" s="227"/>
      <c r="Q39" s="227"/>
      <c r="R39" s="227"/>
      <c r="S39" s="227"/>
      <c r="T39" s="227"/>
      <c r="U39" s="227"/>
    </row>
    <row r="40" spans="1:22" s="326" customFormat="1" ht="18" customHeight="1">
      <c r="E40" s="227"/>
      <c r="F40" s="227"/>
      <c r="G40" s="227"/>
      <c r="H40" s="227"/>
      <c r="I40" s="227"/>
      <c r="J40" s="227"/>
      <c r="K40" s="227"/>
      <c r="L40" s="227"/>
      <c r="M40" s="227"/>
      <c r="N40" s="227"/>
      <c r="O40" s="227"/>
      <c r="P40" s="227"/>
      <c r="Q40" s="227"/>
      <c r="R40" s="227"/>
      <c r="S40" s="227"/>
      <c r="T40" s="227"/>
      <c r="U40" s="227"/>
    </row>
    <row r="41" spans="1:22" s="326" customFormat="1" ht="18" customHeight="1">
      <c r="E41" s="227"/>
      <c r="F41" s="227"/>
      <c r="G41" s="227"/>
      <c r="H41" s="227"/>
      <c r="I41" s="227"/>
      <c r="J41" s="227"/>
      <c r="K41" s="227"/>
      <c r="L41" s="227"/>
      <c r="M41" s="227"/>
      <c r="N41" s="227"/>
      <c r="O41" s="227"/>
      <c r="P41" s="227"/>
      <c r="Q41" s="227"/>
      <c r="R41" s="227"/>
      <c r="S41" s="227"/>
      <c r="T41" s="227"/>
      <c r="U41" s="227"/>
    </row>
    <row r="42" spans="1:22" s="326" customFormat="1" ht="18" customHeight="1">
      <c r="E42" s="227"/>
      <c r="F42" s="227"/>
      <c r="G42" s="227"/>
      <c r="H42" s="227"/>
      <c r="I42" s="227"/>
      <c r="J42" s="227"/>
      <c r="K42" s="227"/>
      <c r="L42" s="227"/>
      <c r="M42" s="227"/>
      <c r="N42" s="227"/>
      <c r="O42" s="227"/>
      <c r="P42" s="227"/>
      <c r="Q42" s="227"/>
      <c r="R42" s="227"/>
      <c r="S42" s="227"/>
      <c r="T42" s="346"/>
      <c r="U42" s="346"/>
    </row>
    <row r="43" spans="1:22" s="326" customFormat="1" ht="18" customHeight="1">
      <c r="B43" s="358"/>
      <c r="C43" s="358"/>
      <c r="D43" s="358"/>
      <c r="E43" s="227"/>
      <c r="F43" s="227"/>
      <c r="G43" s="227"/>
      <c r="H43" s="227"/>
      <c r="I43" s="227"/>
      <c r="J43" s="227"/>
      <c r="K43" s="227"/>
      <c r="L43" s="227"/>
      <c r="M43" s="227"/>
      <c r="N43" s="227"/>
      <c r="O43" s="227"/>
      <c r="P43" s="227"/>
      <c r="Q43" s="227"/>
      <c r="R43" s="227"/>
      <c r="S43" s="227"/>
      <c r="T43" s="346"/>
      <c r="U43" s="346"/>
    </row>
    <row r="44" spans="1:22" s="326" customFormat="1" ht="18" customHeight="1">
      <c r="B44" s="358"/>
      <c r="C44" s="358"/>
      <c r="D44" s="358"/>
      <c r="E44" s="227"/>
      <c r="F44" s="227"/>
      <c r="G44" s="227"/>
      <c r="H44" s="227"/>
      <c r="I44" s="227"/>
      <c r="J44" s="227"/>
      <c r="K44" s="227"/>
      <c r="L44" s="227"/>
      <c r="M44" s="227"/>
      <c r="N44" s="227"/>
    </row>
    <row r="45" spans="1:22" s="124" customFormat="1" ht="18" customHeight="1">
      <c r="B45" s="105"/>
      <c r="C45" s="105"/>
      <c r="D45" s="105"/>
      <c r="E45" s="120"/>
      <c r="F45" s="120"/>
      <c r="G45" s="120"/>
      <c r="H45" s="121"/>
      <c r="I45" s="121"/>
      <c r="J45" s="121"/>
      <c r="K45" s="121"/>
      <c r="L45" s="121"/>
      <c r="M45" s="121"/>
      <c r="N45" s="121"/>
    </row>
    <row r="46" spans="1:22" s="124" customFormat="1" ht="18" customHeight="1">
      <c r="B46" s="105"/>
      <c r="C46" s="105"/>
      <c r="D46" s="105"/>
      <c r="E46" s="120"/>
      <c r="F46" s="120"/>
      <c r="G46" s="120"/>
      <c r="H46" s="121"/>
      <c r="I46" s="121"/>
      <c r="J46" s="121"/>
      <c r="K46" s="121"/>
      <c r="L46" s="121"/>
      <c r="M46" s="121"/>
      <c r="N46" s="121"/>
      <c r="O46" s="121"/>
      <c r="P46" s="121"/>
      <c r="Q46" s="121"/>
      <c r="R46" s="121"/>
      <c r="S46" s="121"/>
      <c r="T46" s="126"/>
      <c r="U46" s="126"/>
    </row>
    <row r="47" spans="1:22" s="124" customFormat="1" ht="18" customHeight="1">
      <c r="B47" s="105"/>
      <c r="C47" s="105"/>
      <c r="D47" s="105"/>
      <c r="E47" s="120"/>
      <c r="F47" s="120"/>
      <c r="G47" s="120"/>
      <c r="H47" s="121"/>
      <c r="I47" s="121"/>
      <c r="J47" s="121"/>
      <c r="K47" s="121"/>
      <c r="L47" s="121"/>
      <c r="M47" s="121"/>
      <c r="N47" s="121"/>
      <c r="O47" s="121"/>
      <c r="P47" s="121"/>
      <c r="Q47" s="121"/>
      <c r="R47" s="121"/>
      <c r="S47" s="121"/>
      <c r="T47" s="126"/>
      <c r="U47" s="126"/>
    </row>
    <row r="49" ht="18" customHeight="1"/>
    <row r="50" ht="18" customHeight="1"/>
    <row r="51" ht="18" customHeight="1"/>
    <row r="52" ht="18" customHeight="1"/>
  </sheetData>
  <mergeCells count="1">
    <mergeCell ref="A13:D13"/>
  </mergeCells>
  <printOptions horizontalCentered="1" verticalCentered="1"/>
  <pageMargins left="0.19685039370078741" right="0.19685039370078741" top="0.19685039370078741" bottom="0.19685039370078741" header="0" footer="0"/>
  <pageSetup paperSize="9" scale="64" orientation="landscape" r:id="rId1"/>
  <drawing r:id="rId2"/>
</worksheet>
</file>

<file path=xl/worksheets/sheet49.xml><?xml version="1.0" encoding="utf-8"?>
<worksheet xmlns="http://schemas.openxmlformats.org/spreadsheetml/2006/main" xmlns:r="http://schemas.openxmlformats.org/officeDocument/2006/relationships">
  <sheetPr>
    <tabColor rgb="FF7030A0"/>
  </sheetPr>
  <dimension ref="A1:W36"/>
  <sheetViews>
    <sheetView view="pageBreakPreview" zoomScale="75" zoomScaleNormal="70" zoomScaleSheetLayoutView="75" workbookViewId="0">
      <selection activeCell="L34" sqref="L34"/>
    </sheetView>
  </sheetViews>
  <sheetFormatPr defaultColWidth="4.140625" defaultRowHeight="15"/>
  <cols>
    <col min="1" max="1" width="11.85546875" style="126" customWidth="1"/>
    <col min="2" max="2" width="10.42578125" style="126" customWidth="1"/>
    <col min="3" max="3" width="11.85546875" style="126" customWidth="1"/>
    <col min="4" max="4" width="10.85546875" style="126" customWidth="1"/>
    <col min="5" max="5" width="8.28515625" style="126" customWidth="1"/>
    <col min="6" max="6" width="4.85546875" style="126" customWidth="1"/>
    <col min="7" max="7" width="6.7109375" style="126" customWidth="1"/>
    <col min="8" max="8" width="11.85546875" style="126" customWidth="1"/>
    <col min="9" max="9" width="9.85546875" style="126" customWidth="1"/>
    <col min="10" max="10" width="8.85546875" style="126" customWidth="1"/>
    <col min="11" max="11" width="10.42578125" style="126" customWidth="1"/>
    <col min="12" max="12" width="11.85546875" style="126" customWidth="1"/>
    <col min="13" max="13" width="5.85546875" style="126" customWidth="1"/>
    <col min="14" max="14" width="7.140625" style="126" customWidth="1"/>
    <col min="15" max="15" width="9.42578125" style="126" customWidth="1"/>
    <col min="16" max="16" width="8.5703125" style="126" customWidth="1"/>
    <col min="17" max="17" width="9.28515625" style="126" customWidth="1"/>
    <col min="18" max="18" width="7.140625" style="126" customWidth="1"/>
    <col min="19" max="19" width="11.85546875" style="126" customWidth="1"/>
    <col min="20" max="20" width="9.85546875" style="126" customWidth="1"/>
    <col min="21" max="16384" width="4.140625" style="126"/>
  </cols>
  <sheetData>
    <row r="1" spans="1:23" s="124" customFormat="1" ht="80.099999999999994" customHeight="1" thickBot="1">
      <c r="B1" s="105"/>
      <c r="C1" s="105"/>
      <c r="D1" s="105"/>
      <c r="E1" s="120"/>
      <c r="F1" s="512" t="s">
        <v>441</v>
      </c>
      <c r="G1" s="120"/>
      <c r="H1" s="121"/>
      <c r="I1" s="121"/>
      <c r="J1" s="121"/>
      <c r="K1" s="121"/>
      <c r="L1" s="121"/>
      <c r="M1" s="121"/>
      <c r="N1" s="121"/>
    </row>
    <row r="2" spans="1:23" s="227" customFormat="1" ht="18" customHeight="1">
      <c r="A2" s="1268" t="s">
        <v>186</v>
      </c>
      <c r="B2" s="1269"/>
      <c r="C2" s="1269"/>
      <c r="D2" s="1269"/>
      <c r="E2" s="1269"/>
      <c r="F2" s="1270"/>
      <c r="G2" s="358"/>
      <c r="H2" s="1268" t="s">
        <v>320</v>
      </c>
      <c r="I2" s="1269"/>
      <c r="J2" s="1269"/>
      <c r="K2" s="1269"/>
      <c r="L2" s="1269"/>
      <c r="M2" s="1270"/>
    </row>
    <row r="3" spans="1:23" s="227" customFormat="1" ht="18" customHeight="1">
      <c r="A3" s="1271"/>
      <c r="B3" s="1272"/>
      <c r="C3" s="1272"/>
      <c r="D3" s="1272"/>
      <c r="E3" s="1272"/>
      <c r="F3" s="1273"/>
      <c r="G3" s="358"/>
      <c r="H3" s="1271"/>
      <c r="I3" s="1272"/>
      <c r="J3" s="1272"/>
      <c r="K3" s="1272"/>
      <c r="L3" s="1272"/>
      <c r="M3" s="1273"/>
      <c r="W3" s="717">
        <f>1.03*1.08</f>
        <v>1.1124000000000001</v>
      </c>
    </row>
    <row r="4" spans="1:23" s="227" customFormat="1" ht="18" customHeight="1">
      <c r="A4" s="319"/>
      <c r="F4" s="324"/>
      <c r="G4" s="224"/>
      <c r="H4" s="319"/>
      <c r="M4" s="324"/>
    </row>
    <row r="5" spans="1:23" s="227" customFormat="1" ht="18" customHeight="1">
      <c r="A5" s="319"/>
      <c r="B5" s="358"/>
      <c r="C5" s="224"/>
      <c r="D5" s="224"/>
      <c r="E5" s="224"/>
      <c r="F5" s="556"/>
      <c r="G5" s="224"/>
      <c r="H5" s="319"/>
      <c r="M5" s="324"/>
    </row>
    <row r="6" spans="1:23" s="227" customFormat="1" ht="18" customHeight="1">
      <c r="A6" s="319"/>
      <c r="F6" s="324"/>
      <c r="H6" s="319"/>
      <c r="M6" s="324"/>
    </row>
    <row r="7" spans="1:23" s="227" customFormat="1" ht="18" customHeight="1">
      <c r="A7" s="319"/>
      <c r="F7" s="324"/>
      <c r="H7" s="319"/>
      <c r="M7" s="324"/>
    </row>
    <row r="8" spans="1:23" s="227" customFormat="1" ht="18" customHeight="1">
      <c r="A8" s="319"/>
      <c r="B8" s="358"/>
      <c r="C8" s="358"/>
      <c r="D8" s="358"/>
      <c r="F8" s="324"/>
      <c r="H8" s="319"/>
      <c r="M8" s="324"/>
    </row>
    <row r="9" spans="1:23" s="227" customFormat="1" ht="18" customHeight="1">
      <c r="A9" s="319"/>
      <c r="F9" s="324"/>
      <c r="H9" s="319"/>
      <c r="M9" s="324"/>
    </row>
    <row r="10" spans="1:23" s="227" customFormat="1" ht="18" customHeight="1">
      <c r="A10" s="319"/>
      <c r="F10" s="324"/>
      <c r="H10" s="319"/>
      <c r="M10" s="324"/>
    </row>
    <row r="11" spans="1:23" s="227" customFormat="1" ht="18" customHeight="1">
      <c r="A11" s="319"/>
      <c r="B11" s="358"/>
      <c r="C11" s="358"/>
      <c r="D11" s="358"/>
      <c r="F11" s="324"/>
      <c r="H11" s="319"/>
      <c r="M11" s="324"/>
    </row>
    <row r="12" spans="1:23" s="227" customFormat="1" ht="18" customHeight="1">
      <c r="A12" s="319"/>
      <c r="F12" s="324"/>
      <c r="H12" s="319"/>
      <c r="M12" s="324"/>
    </row>
    <row r="13" spans="1:23" s="227" customFormat="1" ht="18" customHeight="1">
      <c r="A13" s="319"/>
      <c r="F13" s="324"/>
      <c r="H13" s="319"/>
      <c r="M13" s="324"/>
    </row>
    <row r="14" spans="1:23" s="227" customFormat="1" ht="18" customHeight="1">
      <c r="A14" s="319"/>
      <c r="F14" s="324"/>
      <c r="H14" s="319"/>
      <c r="M14" s="324"/>
    </row>
    <row r="15" spans="1:23" s="227" customFormat="1" ht="18" customHeight="1">
      <c r="A15" s="319"/>
      <c r="F15" s="324"/>
      <c r="H15" s="319"/>
      <c r="M15" s="324"/>
    </row>
    <row r="16" spans="1:23" s="227" customFormat="1" ht="18" customHeight="1" thickBot="1">
      <c r="A16" s="337"/>
      <c r="B16" s="292"/>
      <c r="C16" s="292"/>
      <c r="D16" s="292"/>
      <c r="E16" s="292"/>
      <c r="F16" s="338"/>
      <c r="H16" s="337"/>
      <c r="I16" s="292"/>
      <c r="J16" s="292"/>
      <c r="K16" s="292"/>
      <c r="L16" s="292"/>
      <c r="M16" s="338"/>
    </row>
    <row r="17" spans="1:19" s="227" customFormat="1" ht="18" customHeight="1"/>
    <row r="18" spans="1:19" s="227" customFormat="1" ht="18" customHeight="1" thickBot="1"/>
    <row r="19" spans="1:19" s="227" customFormat="1" ht="18" customHeight="1">
      <c r="A19" s="1268" t="s">
        <v>321</v>
      </c>
      <c r="B19" s="1269"/>
      <c r="C19" s="1269"/>
      <c r="D19" s="1269"/>
      <c r="E19" s="1269"/>
      <c r="F19" s="1270"/>
    </row>
    <row r="20" spans="1:19" s="227" customFormat="1" ht="18" customHeight="1">
      <c r="A20" s="1271"/>
      <c r="B20" s="1272"/>
      <c r="C20" s="1272"/>
      <c r="D20" s="1272"/>
      <c r="E20" s="1272"/>
      <c r="F20" s="1273"/>
    </row>
    <row r="21" spans="1:19" s="227" customFormat="1" ht="18" customHeight="1">
      <c r="A21" s="319"/>
      <c r="F21" s="324"/>
    </row>
    <row r="22" spans="1:19" s="227" customFormat="1" ht="18" customHeight="1">
      <c r="A22" s="319"/>
      <c r="F22" s="324"/>
    </row>
    <row r="23" spans="1:19" s="227" customFormat="1" ht="18" customHeight="1">
      <c r="A23" s="479"/>
      <c r="B23" s="358"/>
      <c r="C23" s="358"/>
      <c r="F23" s="324"/>
    </row>
    <row r="24" spans="1:19" s="227" customFormat="1" ht="18" customHeight="1">
      <c r="A24" s="479"/>
      <c r="B24" s="358"/>
      <c r="C24" s="358"/>
      <c r="F24" s="324"/>
    </row>
    <row r="25" spans="1:19" s="227" customFormat="1" ht="18" customHeight="1">
      <c r="A25" s="319"/>
      <c r="F25" s="324"/>
    </row>
    <row r="26" spans="1:19">
      <c r="A26" s="319"/>
      <c r="B26" s="227"/>
      <c r="C26" s="227"/>
      <c r="D26" s="227"/>
      <c r="E26" s="227"/>
      <c r="F26" s="324"/>
      <c r="G26" s="116"/>
      <c r="H26" s="227"/>
      <c r="I26" s="227"/>
      <c r="J26" s="227"/>
      <c r="K26" s="227"/>
      <c r="L26" s="227"/>
      <c r="M26" s="227"/>
      <c r="N26" s="116"/>
      <c r="P26" s="126">
        <v>1.1100000000000001</v>
      </c>
    </row>
    <row r="27" spans="1:19" s="346" customFormat="1" ht="18" customHeight="1">
      <c r="A27" s="319"/>
      <c r="B27" s="227"/>
      <c r="C27" s="227"/>
      <c r="D27" s="227"/>
      <c r="E27" s="227"/>
      <c r="F27" s="324"/>
      <c r="G27" s="378"/>
      <c r="H27" s="227"/>
      <c r="I27" s="227"/>
      <c r="J27" s="227"/>
      <c r="K27" s="227"/>
      <c r="L27" s="227"/>
      <c r="M27" s="227"/>
      <c r="N27" s="378"/>
    </row>
    <row r="28" spans="1:19" s="346" customFormat="1" ht="18" customHeight="1">
      <c r="A28" s="319"/>
      <c r="B28" s="227"/>
      <c r="C28" s="227"/>
      <c r="D28" s="227"/>
      <c r="E28" s="227"/>
      <c r="F28" s="324"/>
      <c r="G28" s="378"/>
      <c r="H28" s="227"/>
      <c r="I28" s="227"/>
      <c r="J28" s="227"/>
      <c r="K28" s="227"/>
      <c r="L28" s="227"/>
      <c r="M28" s="227"/>
      <c r="N28" s="378"/>
    </row>
    <row r="29" spans="1:19" s="346" customFormat="1" ht="18" customHeight="1" thickBot="1">
      <c r="A29" s="319"/>
      <c r="B29" s="227"/>
      <c r="C29" s="227"/>
      <c r="D29" s="227"/>
      <c r="E29" s="227"/>
      <c r="F29" s="324"/>
      <c r="G29" s="378"/>
      <c r="H29" s="227"/>
      <c r="I29" s="227"/>
      <c r="J29" s="227"/>
      <c r="K29" s="227"/>
      <c r="L29" s="227"/>
      <c r="M29" s="227"/>
      <c r="N29" s="378"/>
    </row>
    <row r="30" spans="1:19" s="346" customFormat="1" ht="18" customHeight="1">
      <c r="A30" s="319"/>
      <c r="B30" s="227"/>
      <c r="C30" s="227"/>
      <c r="D30" s="227"/>
      <c r="E30" s="227"/>
      <c r="F30" s="324"/>
      <c r="G30" s="378"/>
      <c r="H30" s="378"/>
      <c r="I30" s="378"/>
      <c r="J30" s="378"/>
      <c r="K30" s="378"/>
      <c r="L30" s="378"/>
      <c r="M30" s="378"/>
      <c r="N30" s="426" t="s">
        <v>99</v>
      </c>
      <c r="O30" s="442"/>
      <c r="P30" s="442"/>
      <c r="Q30" s="442"/>
      <c r="R30" s="344"/>
      <c r="S30" s="443" t="s">
        <v>182</v>
      </c>
    </row>
    <row r="31" spans="1:19" s="346" customFormat="1" ht="18" customHeight="1">
      <c r="A31" s="319"/>
      <c r="B31" s="227"/>
      <c r="C31" s="227"/>
      <c r="D31" s="227"/>
      <c r="E31" s="227"/>
      <c r="F31" s="324"/>
      <c r="G31" s="378"/>
      <c r="H31" s="378"/>
      <c r="I31" s="378"/>
      <c r="J31" s="378"/>
      <c r="K31" s="378"/>
      <c r="L31" s="378"/>
      <c r="M31" s="378"/>
      <c r="N31" s="444" t="s">
        <v>187</v>
      </c>
      <c r="O31" s="434"/>
      <c r="P31" s="434"/>
      <c r="Q31" s="434"/>
      <c r="R31" s="445" t="s">
        <v>188</v>
      </c>
      <c r="S31" s="259">
        <v>308.69100000000003</v>
      </c>
    </row>
    <row r="32" spans="1:19" s="346" customFormat="1" ht="18" customHeight="1">
      <c r="A32" s="319"/>
      <c r="B32" s="227"/>
      <c r="C32" s="227"/>
      <c r="D32" s="227"/>
      <c r="E32" s="227"/>
      <c r="F32" s="324"/>
      <c r="N32" s="446" t="s">
        <v>344</v>
      </c>
      <c r="O32" s="260"/>
      <c r="P32" s="260"/>
      <c r="Q32" s="260"/>
      <c r="R32" s="447" t="s">
        <v>188</v>
      </c>
      <c r="S32" s="261">
        <v>98.781120000000016</v>
      </c>
    </row>
    <row r="33" spans="1:19" s="346" customFormat="1" ht="18" customHeight="1" thickBot="1">
      <c r="A33" s="337"/>
      <c r="B33" s="292"/>
      <c r="C33" s="292"/>
      <c r="D33" s="292"/>
      <c r="E33" s="292"/>
      <c r="F33" s="338"/>
      <c r="N33" s="446" t="s">
        <v>189</v>
      </c>
      <c r="O33" s="260"/>
      <c r="P33" s="260"/>
      <c r="Q33" s="260"/>
      <c r="R33" s="447" t="s">
        <v>188</v>
      </c>
      <c r="S33" s="261">
        <v>98.781120000000016</v>
      </c>
    </row>
    <row r="34" spans="1:19" s="346" customFormat="1" ht="18" customHeight="1" thickBot="1">
      <c r="A34" s="227" t="s">
        <v>413</v>
      </c>
      <c r="N34" s="448" t="s">
        <v>190</v>
      </c>
      <c r="O34" s="262"/>
      <c r="P34" s="262"/>
      <c r="Q34" s="262"/>
      <c r="R34" s="449" t="s">
        <v>188</v>
      </c>
      <c r="S34" s="263">
        <v>9.8781120000000016</v>
      </c>
    </row>
    <row r="35" spans="1:19" ht="18" customHeight="1">
      <c r="A35" s="227" t="s">
        <v>414</v>
      </c>
    </row>
    <row r="36" spans="1:19" s="227" customFormat="1" ht="18" customHeight="1">
      <c r="A36" s="450"/>
      <c r="B36" s="451"/>
      <c r="C36" s="451"/>
      <c r="D36" s="451"/>
      <c r="E36" s="450"/>
      <c r="F36" s="450"/>
      <c r="G36" s="450"/>
      <c r="H36" s="450"/>
      <c r="I36" s="450"/>
      <c r="J36" s="450"/>
      <c r="K36" s="450"/>
      <c r="L36" s="450"/>
      <c r="M36" s="450"/>
      <c r="N36" s="450"/>
      <c r="O36" s="450"/>
      <c r="P36" s="450"/>
      <c r="Q36" s="450"/>
      <c r="R36" s="450"/>
      <c r="S36" s="659">
        <v>43</v>
      </c>
    </row>
  </sheetData>
  <mergeCells count="3">
    <mergeCell ref="A19:F20"/>
    <mergeCell ref="A2:F3"/>
    <mergeCell ref="H2:M3"/>
  </mergeCells>
  <printOptions horizontalCentered="1" verticalCentered="1"/>
  <pageMargins left="0.7" right="0.7" top="0.75" bottom="0.75" header="0.3" footer="0.3"/>
  <pageSetup paperSize="9" scale="65" fitToWidth="0" fitToHeight="0" orientation="landscape" r:id="rId1"/>
  <drawing r:id="rId2"/>
</worksheet>
</file>

<file path=xl/worksheets/sheet5.xml><?xml version="1.0" encoding="utf-8"?>
<worksheet xmlns="http://schemas.openxmlformats.org/spreadsheetml/2006/main" xmlns:r="http://schemas.openxmlformats.org/officeDocument/2006/relationships">
  <sheetPr>
    <tabColor rgb="FFE64F0C"/>
  </sheetPr>
  <dimension ref="A1:AO35"/>
  <sheetViews>
    <sheetView showGridLines="0" view="pageBreakPreview" zoomScale="75" zoomScaleNormal="100" zoomScaleSheetLayoutView="75" workbookViewId="0">
      <pane xSplit="26325"/>
      <selection activeCell="F6" sqref="F6"/>
      <selection pane="topRight" activeCell="K29" sqref="K29"/>
    </sheetView>
  </sheetViews>
  <sheetFormatPr defaultColWidth="4.140625" defaultRowHeight="15"/>
  <cols>
    <col min="1" max="1" width="4.85546875" style="10" customWidth="1"/>
    <col min="2" max="2" width="9.85546875" style="10" customWidth="1"/>
    <col min="3" max="6" width="9.85546875" style="198" customWidth="1"/>
    <col min="7" max="21" width="9.85546875" style="10" customWidth="1"/>
    <col min="22" max="22" width="15.140625" style="10" customWidth="1"/>
    <col min="23" max="16384" width="4.140625" style="10"/>
  </cols>
  <sheetData>
    <row r="1" spans="1:41" ht="125.25" customHeight="1" thickBot="1">
      <c r="A1" s="624" t="s">
        <v>43</v>
      </c>
      <c r="B1" s="624"/>
      <c r="C1" s="624"/>
      <c r="D1" s="624"/>
      <c r="E1" s="624"/>
      <c r="F1" s="624"/>
      <c r="G1" s="631"/>
      <c r="H1" s="636" t="s">
        <v>590</v>
      </c>
      <c r="I1" s="636" t="s">
        <v>588</v>
      </c>
      <c r="J1" s="636" t="s">
        <v>589</v>
      </c>
      <c r="K1" s="636" t="s">
        <v>603</v>
      </c>
      <c r="L1" s="636" t="s">
        <v>594</v>
      </c>
      <c r="M1" s="636" t="s">
        <v>601</v>
      </c>
      <c r="N1" s="636" t="s">
        <v>3</v>
      </c>
      <c r="O1" s="636" t="s">
        <v>4</v>
      </c>
      <c r="P1" s="636" t="s">
        <v>5</v>
      </c>
      <c r="Q1" s="636" t="s">
        <v>6</v>
      </c>
      <c r="R1" s="636" t="s">
        <v>7</v>
      </c>
      <c r="S1" s="636" t="s">
        <v>9</v>
      </c>
      <c r="T1" s="636" t="s">
        <v>10</v>
      </c>
      <c r="U1" s="637" t="s">
        <v>13</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270" t="s">
        <v>356</v>
      </c>
      <c r="B2" s="271"/>
      <c r="C2" s="271"/>
      <c r="D2" s="271"/>
      <c r="E2" s="271"/>
      <c r="F2" s="271"/>
      <c r="G2" s="271"/>
      <c r="H2" s="167"/>
      <c r="I2" s="167"/>
      <c r="J2" s="167"/>
      <c r="K2" s="167"/>
      <c r="L2" s="167"/>
      <c r="M2" s="167"/>
      <c r="N2" s="167"/>
      <c r="O2" s="167"/>
      <c r="P2" s="167"/>
      <c r="Q2" s="167"/>
      <c r="R2" s="167"/>
      <c r="S2" s="168" t="s">
        <v>14</v>
      </c>
      <c r="T2" s="168" t="s">
        <v>14</v>
      </c>
      <c r="U2" s="161" t="s">
        <v>14</v>
      </c>
    </row>
    <row r="3" spans="1:41" ht="30.75" customHeight="1">
      <c r="A3" s="156">
        <v>41</v>
      </c>
      <c r="B3" s="70" t="s">
        <v>15</v>
      </c>
      <c r="C3" s="70"/>
      <c r="D3" s="70"/>
      <c r="E3" s="70"/>
      <c r="F3" s="70"/>
      <c r="G3" s="69"/>
      <c r="H3" s="205">
        <v>48.209742000000006</v>
      </c>
      <c r="I3" s="891" t="s">
        <v>347</v>
      </c>
      <c r="J3" s="891" t="s">
        <v>347</v>
      </c>
      <c r="K3" s="891" t="s">
        <v>347</v>
      </c>
      <c r="L3" s="891" t="s">
        <v>347</v>
      </c>
      <c r="M3" s="891" t="s">
        <v>347</v>
      </c>
      <c r="N3" s="205">
        <v>53.370576000000007</v>
      </c>
      <c r="O3" s="205">
        <v>55.006938000000012</v>
      </c>
      <c r="P3" s="155"/>
      <c r="Q3" s="205">
        <v>61.678260000000009</v>
      </c>
      <c r="R3" s="205">
        <v>73.38454200000001</v>
      </c>
      <c r="S3" s="917" t="s">
        <v>125</v>
      </c>
      <c r="T3" s="917" t="s">
        <v>125</v>
      </c>
      <c r="U3" s="1099" t="s">
        <v>347</v>
      </c>
      <c r="W3" s="714">
        <f>1.05*1.08</f>
        <v>1.1340000000000001</v>
      </c>
    </row>
    <row r="4" spans="1:41" ht="18" customHeight="1">
      <c r="A4" s="108">
        <v>41</v>
      </c>
      <c r="B4" s="109" t="s">
        <v>16</v>
      </c>
      <c r="C4" s="201"/>
      <c r="D4" s="201"/>
      <c r="E4" s="201"/>
      <c r="F4" s="201"/>
      <c r="G4" s="109"/>
      <c r="H4" s="545">
        <v>48.340499999999999</v>
      </c>
      <c r="I4" s="892"/>
      <c r="J4" s="892"/>
      <c r="K4" s="892"/>
      <c r="L4" s="892"/>
      <c r="M4" s="892"/>
      <c r="N4" s="205">
        <v>53.501334</v>
      </c>
      <c r="O4" s="205">
        <v>55.137696000000005</v>
      </c>
      <c r="P4" s="204"/>
      <c r="Q4" s="205">
        <v>61.804134000000012</v>
      </c>
      <c r="R4" s="205">
        <v>73.510416000000021</v>
      </c>
      <c r="S4" s="918"/>
      <c r="T4" s="918"/>
      <c r="U4" s="1100"/>
    </row>
    <row r="5" spans="1:41" ht="18" customHeight="1">
      <c r="A5" s="108">
        <v>41</v>
      </c>
      <c r="B5" s="109" t="s">
        <v>17</v>
      </c>
      <c r="C5" s="201"/>
      <c r="D5" s="201"/>
      <c r="E5" s="201"/>
      <c r="F5" s="201"/>
      <c r="G5" s="109"/>
      <c r="H5" s="205">
        <v>53.370576000000007</v>
      </c>
      <c r="I5" s="892"/>
      <c r="J5" s="892"/>
      <c r="K5" s="892"/>
      <c r="L5" s="892"/>
      <c r="M5" s="892"/>
      <c r="N5" s="205">
        <v>58.531410000000008</v>
      </c>
      <c r="O5" s="205">
        <v>60.167772000000014</v>
      </c>
      <c r="P5" s="204"/>
      <c r="Q5" s="205">
        <v>66.839094000000017</v>
      </c>
      <c r="R5" s="205">
        <v>78.545376000000019</v>
      </c>
      <c r="S5" s="918"/>
      <c r="T5" s="918"/>
      <c r="U5" s="1100"/>
    </row>
    <row r="6" spans="1:41" ht="18" customHeight="1">
      <c r="A6" s="108">
        <v>41</v>
      </c>
      <c r="B6" s="109" t="s">
        <v>18</v>
      </c>
      <c r="C6" s="201"/>
      <c r="D6" s="201"/>
      <c r="E6" s="201"/>
      <c r="F6" s="201"/>
      <c r="G6" s="109"/>
      <c r="H6" s="205">
        <v>60.04189800000001</v>
      </c>
      <c r="I6" s="892"/>
      <c r="J6" s="892"/>
      <c r="K6" s="892"/>
      <c r="L6" s="892"/>
      <c r="M6" s="892"/>
      <c r="N6" s="822">
        <v>65.202732000000012</v>
      </c>
      <c r="O6" s="822">
        <v>66.839094000000017</v>
      </c>
      <c r="P6" s="204"/>
      <c r="Q6" s="204"/>
      <c r="R6" s="204"/>
      <c r="S6" s="915">
        <v>6.1715999999999998</v>
      </c>
      <c r="T6" s="915">
        <v>7.3815000000000008</v>
      </c>
      <c r="U6" s="1100"/>
    </row>
    <row r="7" spans="1:41" ht="18" customHeight="1">
      <c r="A7" s="108">
        <v>41</v>
      </c>
      <c r="B7" s="109" t="s">
        <v>19</v>
      </c>
      <c r="C7" s="201"/>
      <c r="D7" s="201"/>
      <c r="E7" s="201"/>
      <c r="F7" s="201"/>
      <c r="G7" s="109"/>
      <c r="H7" s="205">
        <v>55.006938000000012</v>
      </c>
      <c r="I7" s="892"/>
      <c r="J7" s="892"/>
      <c r="K7" s="892"/>
      <c r="L7" s="892"/>
      <c r="M7" s="892"/>
      <c r="N7" s="205">
        <v>60.167772000000014</v>
      </c>
      <c r="O7" s="205">
        <v>61.804134000000012</v>
      </c>
      <c r="P7" s="204"/>
      <c r="Q7" s="205">
        <v>68.475456000000008</v>
      </c>
      <c r="R7" s="205">
        <v>80.181738000000024</v>
      </c>
      <c r="S7" s="915"/>
      <c r="T7" s="915"/>
      <c r="U7" s="1100"/>
    </row>
    <row r="8" spans="1:41" ht="18" customHeight="1">
      <c r="A8" s="95">
        <v>41</v>
      </c>
      <c r="B8" s="96" t="s">
        <v>20</v>
      </c>
      <c r="C8" s="96"/>
      <c r="D8" s="96"/>
      <c r="E8" s="96"/>
      <c r="F8" s="96"/>
      <c r="G8" s="96"/>
      <c r="H8" s="166">
        <v>63.314622000000014</v>
      </c>
      <c r="I8" s="893"/>
      <c r="J8" s="893"/>
      <c r="K8" s="893"/>
      <c r="L8" s="893"/>
      <c r="M8" s="893"/>
      <c r="N8" s="164"/>
      <c r="O8" s="164"/>
      <c r="P8" s="164"/>
      <c r="Q8" s="164"/>
      <c r="R8" s="164"/>
      <c r="S8" s="919"/>
      <c r="T8" s="919"/>
      <c r="U8" s="1109"/>
    </row>
    <row r="9" spans="1:41" ht="27.75" customHeight="1">
      <c r="A9" s="91">
        <v>41</v>
      </c>
      <c r="B9" s="92" t="s">
        <v>21</v>
      </c>
      <c r="C9" s="92"/>
      <c r="D9" s="92"/>
      <c r="E9" s="92"/>
      <c r="F9" s="92"/>
      <c r="G9" s="92"/>
      <c r="H9" s="205">
        <v>44.433522000000004</v>
      </c>
      <c r="I9" s="891" t="s">
        <v>347</v>
      </c>
      <c r="J9" s="891" t="s">
        <v>347</v>
      </c>
      <c r="K9" s="891" t="s">
        <v>347</v>
      </c>
      <c r="L9" s="891" t="s">
        <v>347</v>
      </c>
      <c r="M9" s="891" t="s">
        <v>347</v>
      </c>
      <c r="N9" s="93">
        <v>50.853096000000008</v>
      </c>
      <c r="O9" s="93">
        <v>52.48945800000002</v>
      </c>
      <c r="P9" s="154"/>
      <c r="Q9" s="93">
        <v>58.783158000000014</v>
      </c>
      <c r="R9" s="93">
        <v>69.860070000000007</v>
      </c>
      <c r="S9" s="917" t="s">
        <v>125</v>
      </c>
      <c r="T9" s="917" t="s">
        <v>125</v>
      </c>
      <c r="U9" s="1099" t="s">
        <v>347</v>
      </c>
    </row>
    <row r="10" spans="1:41" s="15" customFormat="1" ht="18" customHeight="1">
      <c r="A10" s="108">
        <v>41</v>
      </c>
      <c r="B10" s="109" t="s">
        <v>22</v>
      </c>
      <c r="C10" s="201"/>
      <c r="D10" s="201"/>
      <c r="E10" s="201"/>
      <c r="F10" s="201"/>
      <c r="G10" s="109"/>
      <c r="H10" s="205">
        <v>46.069884000000009</v>
      </c>
      <c r="I10" s="892"/>
      <c r="J10" s="892"/>
      <c r="K10" s="892"/>
      <c r="L10" s="892"/>
      <c r="M10" s="892"/>
      <c r="N10" s="205">
        <v>52.489458000000006</v>
      </c>
      <c r="O10" s="205">
        <v>54.125820000000019</v>
      </c>
      <c r="P10" s="204"/>
      <c r="Q10" s="205">
        <v>60.419520000000006</v>
      </c>
      <c r="R10" s="205">
        <v>71.496432000000013</v>
      </c>
      <c r="S10" s="918"/>
      <c r="T10" s="918"/>
      <c r="U10" s="1100"/>
    </row>
    <row r="11" spans="1:41" s="15" customFormat="1" ht="18" customHeight="1">
      <c r="A11" s="108">
        <v>41</v>
      </c>
      <c r="B11" s="109" t="s">
        <v>23</v>
      </c>
      <c r="C11" s="201"/>
      <c r="D11" s="201"/>
      <c r="E11" s="201"/>
      <c r="F11" s="201"/>
      <c r="G11" s="109"/>
      <c r="H11" s="205">
        <v>50.853096000000008</v>
      </c>
      <c r="I11" s="892"/>
      <c r="J11" s="892"/>
      <c r="K11" s="892"/>
      <c r="L11" s="892"/>
      <c r="M11" s="892"/>
      <c r="N11" s="205">
        <v>57.272670000000005</v>
      </c>
      <c r="O11" s="205">
        <v>58.909032000000018</v>
      </c>
      <c r="P11" s="204"/>
      <c r="Q11" s="205">
        <v>65.202732000000012</v>
      </c>
      <c r="R11" s="205">
        <v>76.279644000000019</v>
      </c>
      <c r="S11" s="918"/>
      <c r="T11" s="918"/>
      <c r="U11" s="1100"/>
    </row>
    <row r="12" spans="1:41" s="15" customFormat="1" ht="18" customHeight="1">
      <c r="A12" s="200">
        <v>41</v>
      </c>
      <c r="B12" s="201" t="s">
        <v>24</v>
      </c>
      <c r="C12" s="201"/>
      <c r="D12" s="201"/>
      <c r="E12" s="201"/>
      <c r="F12" s="201"/>
      <c r="G12" s="109"/>
      <c r="H12" s="205">
        <v>57.146796000000009</v>
      </c>
      <c r="I12" s="892"/>
      <c r="J12" s="892"/>
      <c r="K12" s="892"/>
      <c r="L12" s="892"/>
      <c r="M12" s="892"/>
      <c r="N12" s="823">
        <v>63.558600000000006</v>
      </c>
      <c r="O12" s="823">
        <v>65.201400000000007</v>
      </c>
      <c r="P12" s="204"/>
      <c r="Q12" s="204"/>
      <c r="R12" s="204"/>
      <c r="S12" s="915">
        <v>6.1715999999999998</v>
      </c>
      <c r="T12" s="915">
        <v>7.3815000000000008</v>
      </c>
      <c r="U12" s="1100"/>
    </row>
    <row r="13" spans="1:41" s="15" customFormat="1" ht="18" customHeight="1">
      <c r="A13" s="200">
        <v>41</v>
      </c>
      <c r="B13" s="201" t="s">
        <v>25</v>
      </c>
      <c r="C13" s="201"/>
      <c r="D13" s="201"/>
      <c r="E13" s="201"/>
      <c r="F13" s="201"/>
      <c r="G13" s="109"/>
      <c r="H13" s="205">
        <v>52.36358400000001</v>
      </c>
      <c r="I13" s="892"/>
      <c r="J13" s="892"/>
      <c r="K13" s="892"/>
      <c r="L13" s="892"/>
      <c r="M13" s="892"/>
      <c r="N13" s="205">
        <v>58.775388000000007</v>
      </c>
      <c r="O13" s="205">
        <v>60.418188000000008</v>
      </c>
      <c r="P13" s="204"/>
      <c r="Q13" s="205">
        <v>66.713220000000021</v>
      </c>
      <c r="R13" s="205">
        <v>77.790132</v>
      </c>
      <c r="S13" s="915"/>
      <c r="T13" s="915"/>
      <c r="U13" s="1100"/>
    </row>
    <row r="14" spans="1:41" s="15" customFormat="1" ht="18" customHeight="1" thickBot="1">
      <c r="A14" s="55">
        <v>41</v>
      </c>
      <c r="B14" s="56" t="s">
        <v>26</v>
      </c>
      <c r="C14" s="56"/>
      <c r="D14" s="56"/>
      <c r="E14" s="56"/>
      <c r="F14" s="56"/>
      <c r="G14" s="56"/>
      <c r="H14" s="169">
        <v>60.29364600000001</v>
      </c>
      <c r="I14" s="920"/>
      <c r="J14" s="920"/>
      <c r="K14" s="920"/>
      <c r="L14" s="920"/>
      <c r="M14" s="920"/>
      <c r="N14" s="149"/>
      <c r="O14" s="149"/>
      <c r="P14" s="149"/>
      <c r="Q14" s="149"/>
      <c r="R14" s="149"/>
      <c r="S14" s="916"/>
      <c r="T14" s="916"/>
      <c r="U14" s="1101"/>
    </row>
    <row r="15" spans="1:41" ht="18" customHeight="1"/>
    <row r="16" spans="1:41">
      <c r="A16" s="1110" t="s">
        <v>670</v>
      </c>
      <c r="B16" s="1110"/>
      <c r="C16" s="1110"/>
      <c r="D16" s="1110"/>
      <c r="E16" s="1110"/>
      <c r="F16" s="1110"/>
      <c r="G16" s="1110"/>
      <c r="H16" s="1110"/>
      <c r="I16" s="1110"/>
      <c r="J16" s="1110"/>
      <c r="K16" s="1110"/>
      <c r="L16" s="1110"/>
    </row>
    <row r="17" spans="1:12" ht="18" customHeight="1">
      <c r="A17" s="1110"/>
      <c r="B17" s="1110"/>
      <c r="C17" s="1110"/>
      <c r="D17" s="1110"/>
      <c r="E17" s="1110"/>
      <c r="F17" s="1110"/>
      <c r="G17" s="1110"/>
      <c r="H17" s="1110"/>
      <c r="I17" s="1110"/>
      <c r="J17" s="1110"/>
      <c r="K17" s="1110"/>
      <c r="L17" s="1110"/>
    </row>
    <row r="18" spans="1:12" ht="18" customHeight="1"/>
    <row r="19" spans="1:12" s="198" customFormat="1" ht="18" customHeight="1">
      <c r="A19" s="2" t="s">
        <v>15</v>
      </c>
      <c r="B19" s="94" t="s">
        <v>677</v>
      </c>
    </row>
    <row r="20" spans="1:12" s="198" customFormat="1" ht="18" customHeight="1">
      <c r="A20" s="533" t="s">
        <v>36</v>
      </c>
      <c r="B20" s="534" t="s">
        <v>678</v>
      </c>
      <c r="C20" s="534"/>
      <c r="D20" s="534"/>
      <c r="E20" s="534"/>
    </row>
    <row r="21" spans="1:12" s="126" customFormat="1" ht="18" customHeight="1">
      <c r="A21" s="533" t="s">
        <v>31</v>
      </c>
      <c r="B21" s="534" t="s">
        <v>679</v>
      </c>
      <c r="C21" s="534"/>
      <c r="D21" s="534"/>
      <c r="E21" s="534"/>
      <c r="F21" s="198"/>
    </row>
    <row r="22" spans="1:12" ht="18" customHeight="1">
      <c r="A22" s="533" t="s">
        <v>17</v>
      </c>
      <c r="B22" s="534" t="s">
        <v>680</v>
      </c>
      <c r="C22" s="534"/>
      <c r="D22" s="534"/>
      <c r="E22" s="534"/>
    </row>
    <row r="23" spans="1:12" ht="18" customHeight="1">
      <c r="A23" s="533" t="s">
        <v>18</v>
      </c>
      <c r="B23" s="534" t="s">
        <v>681</v>
      </c>
      <c r="C23" s="534"/>
      <c r="D23" s="534"/>
      <c r="E23" s="534"/>
    </row>
    <row r="24" spans="1:12" ht="18" customHeight="1">
      <c r="A24" s="533" t="s">
        <v>34</v>
      </c>
      <c r="B24" s="534" t="s">
        <v>682</v>
      </c>
      <c r="C24" s="534"/>
      <c r="D24" s="534"/>
      <c r="E24" s="534"/>
    </row>
    <row r="25" spans="1:12" ht="18" customHeight="1">
      <c r="A25" s="533" t="s">
        <v>474</v>
      </c>
      <c r="B25" s="534" t="s">
        <v>683</v>
      </c>
      <c r="C25" s="534"/>
      <c r="D25" s="534"/>
      <c r="E25" s="534"/>
    </row>
    <row r="26" spans="1:12" ht="18" customHeight="1">
      <c r="A26" s="2" t="s">
        <v>35</v>
      </c>
      <c r="B26" s="94" t="s">
        <v>684</v>
      </c>
      <c r="C26" s="94"/>
      <c r="D26" s="94"/>
      <c r="E26" s="94"/>
    </row>
    <row r="27" spans="1:12" ht="18" customHeight="1">
      <c r="A27" s="2">
        <v>400</v>
      </c>
      <c r="B27" s="94" t="s">
        <v>685</v>
      </c>
      <c r="C27" s="94"/>
      <c r="D27" s="94"/>
      <c r="E27" s="94"/>
    </row>
    <row r="28" spans="1:12" s="127" customFormat="1" ht="18" customHeight="1">
      <c r="A28" s="2">
        <v>500</v>
      </c>
      <c r="B28" s="94" t="s">
        <v>686</v>
      </c>
      <c r="C28" s="94"/>
      <c r="D28" s="94"/>
      <c r="E28" s="94"/>
      <c r="F28" s="534"/>
    </row>
    <row r="29" spans="1:12" s="127" customFormat="1" ht="18" customHeight="1">
      <c r="A29" s="2">
        <v>305</v>
      </c>
      <c r="B29" s="94" t="s">
        <v>687</v>
      </c>
      <c r="C29" s="94"/>
      <c r="D29" s="94"/>
      <c r="E29" s="94"/>
      <c r="F29" s="534"/>
    </row>
    <row r="30" spans="1:12" s="127" customFormat="1" ht="18" customHeight="1">
      <c r="A30" s="2"/>
      <c r="B30" s="94"/>
      <c r="C30" s="534"/>
      <c r="D30" s="534"/>
      <c r="E30" s="534"/>
      <c r="F30" s="534"/>
    </row>
    <row r="31" spans="1:12" s="127" customFormat="1" ht="18" customHeight="1">
      <c r="A31" s="533"/>
      <c r="B31" s="534"/>
      <c r="C31" s="534"/>
      <c r="D31" s="534"/>
      <c r="E31" s="534"/>
      <c r="F31" s="534"/>
    </row>
    <row r="32" spans="1:12" s="127" customFormat="1" ht="18" customHeight="1">
      <c r="A32" s="533"/>
      <c r="B32" s="534"/>
      <c r="C32" s="534"/>
      <c r="D32" s="534"/>
      <c r="E32" s="534"/>
      <c r="F32" s="534"/>
    </row>
    <row r="33" spans="1:23" s="127" customFormat="1" ht="18" customHeight="1">
      <c r="A33" s="533"/>
      <c r="B33" s="534"/>
      <c r="C33" s="534"/>
      <c r="D33" s="534"/>
      <c r="E33" s="534"/>
      <c r="F33" s="534"/>
    </row>
    <row r="34" spans="1:23" s="127" customFormat="1" ht="18" customHeight="1">
      <c r="A34" s="533"/>
      <c r="B34" s="534"/>
      <c r="C34" s="94"/>
      <c r="D34" s="94"/>
      <c r="E34" s="94"/>
      <c r="F34" s="94"/>
      <c r="G34" s="94"/>
    </row>
    <row r="35" spans="1:23"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v>7</v>
      </c>
    </row>
  </sheetData>
  <mergeCells count="3">
    <mergeCell ref="A16:L17"/>
    <mergeCell ref="U9:U14"/>
    <mergeCell ref="U3:U8"/>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50.xml><?xml version="1.0" encoding="utf-8"?>
<worksheet xmlns="http://schemas.openxmlformats.org/spreadsheetml/2006/main" xmlns:r="http://schemas.openxmlformats.org/officeDocument/2006/relationships">
  <sheetPr>
    <tabColor rgb="FF7030A0"/>
    <pageSetUpPr fitToPage="1"/>
  </sheetPr>
  <dimension ref="A1:T45"/>
  <sheetViews>
    <sheetView topLeftCell="P30" zoomScaleNormal="100" zoomScaleSheetLayoutView="400" workbookViewId="0">
      <pane xSplit="40620"/>
      <selection activeCell="T45" sqref="T45"/>
      <selection pane="topRight" activeCell="T45" sqref="T45"/>
    </sheetView>
  </sheetViews>
  <sheetFormatPr defaultColWidth="4.140625" defaultRowHeight="15"/>
  <cols>
    <col min="1" max="18" width="11.85546875" style="126" customWidth="1"/>
    <col min="19" max="20" width="9.85546875" style="126" customWidth="1"/>
    <col min="21" max="16384" width="4.140625" style="126"/>
  </cols>
  <sheetData>
    <row r="1" spans="1:20" s="124" customFormat="1" ht="80.099999999999994" customHeight="1" thickBot="1">
      <c r="B1" s="105"/>
      <c r="C1" s="105"/>
      <c r="D1" s="105"/>
      <c r="E1" s="120"/>
      <c r="F1" s="513" t="s">
        <v>442</v>
      </c>
      <c r="H1" s="121"/>
      <c r="I1" s="121"/>
      <c r="J1" s="121"/>
      <c r="K1" s="121"/>
      <c r="L1" s="121"/>
      <c r="M1" s="121"/>
      <c r="N1" s="121"/>
      <c r="O1" s="121"/>
      <c r="P1" s="121"/>
      <c r="Q1" s="121"/>
      <c r="S1" s="121"/>
    </row>
    <row r="2" spans="1:20" s="326" customFormat="1" ht="18" customHeight="1">
      <c r="A2" s="1250" t="s">
        <v>278</v>
      </c>
      <c r="B2" s="1251"/>
      <c r="C2" s="1251"/>
      <c r="D2" s="1252"/>
      <c r="E2" s="1250" t="s">
        <v>279</v>
      </c>
      <c r="F2" s="1251"/>
      <c r="G2" s="1251"/>
      <c r="H2" s="1252"/>
      <c r="I2" s="1250" t="s">
        <v>280</v>
      </c>
      <c r="J2" s="1251"/>
      <c r="K2" s="1251"/>
      <c r="L2" s="1252"/>
      <c r="M2" s="426" t="s">
        <v>191</v>
      </c>
      <c r="N2" s="427"/>
      <c r="O2" s="428"/>
      <c r="P2" s="429" t="s">
        <v>99</v>
      </c>
      <c r="Q2" s="430"/>
      <c r="R2" s="430"/>
      <c r="S2" s="431"/>
      <c r="T2" s="432" t="s">
        <v>182</v>
      </c>
    </row>
    <row r="3" spans="1:20" s="326" customFormat="1" ht="18" customHeight="1">
      <c r="A3" s="1253"/>
      <c r="B3" s="1208"/>
      <c r="C3" s="1208"/>
      <c r="D3" s="1254"/>
      <c r="E3" s="1253"/>
      <c r="F3" s="1208"/>
      <c r="G3" s="1208"/>
      <c r="H3" s="1254"/>
      <c r="I3" s="1253"/>
      <c r="J3" s="1208"/>
      <c r="K3" s="1208"/>
      <c r="L3" s="1254"/>
      <c r="M3" s="433" t="s">
        <v>192</v>
      </c>
      <c r="N3" s="481">
        <v>1</v>
      </c>
      <c r="O3" s="434" t="s">
        <v>415</v>
      </c>
      <c r="P3" s="435" t="s">
        <v>193</v>
      </c>
      <c r="Q3" s="436"/>
      <c r="R3" s="436"/>
      <c r="S3" s="327"/>
      <c r="T3" s="340">
        <v>210.5</v>
      </c>
    </row>
    <row r="4" spans="1:20" s="326" customFormat="1" ht="18" customHeight="1">
      <c r="A4" s="372"/>
      <c r="B4" s="358"/>
      <c r="C4" s="358"/>
      <c r="D4" s="391"/>
      <c r="E4" s="319"/>
      <c r="F4" s="227"/>
      <c r="G4" s="227"/>
      <c r="H4" s="324"/>
      <c r="I4" s="319"/>
      <c r="J4" s="227"/>
      <c r="K4" s="227"/>
      <c r="L4" s="386"/>
      <c r="M4" s="437" t="s">
        <v>192</v>
      </c>
      <c r="N4" s="482">
        <v>1</v>
      </c>
      <c r="O4" s="260" t="s">
        <v>416</v>
      </c>
      <c r="P4" s="438" t="s">
        <v>194</v>
      </c>
      <c r="Q4" s="367"/>
      <c r="R4" s="367"/>
      <c r="S4" s="439"/>
      <c r="T4" s="341">
        <v>210.5</v>
      </c>
    </row>
    <row r="5" spans="1:20" s="326" customFormat="1" ht="18" customHeight="1">
      <c r="A5" s="372"/>
      <c r="D5" s="386"/>
      <c r="E5" s="372"/>
      <c r="H5" s="386"/>
      <c r="I5" s="372"/>
      <c r="L5" s="386"/>
      <c r="M5" s="437" t="s">
        <v>192</v>
      </c>
      <c r="N5" s="482">
        <v>11</v>
      </c>
      <c r="O5" s="260"/>
      <c r="P5" s="438" t="s">
        <v>195</v>
      </c>
      <c r="Q5" s="367"/>
      <c r="R5" s="367"/>
      <c r="S5" s="439"/>
      <c r="T5" s="341">
        <v>44</v>
      </c>
    </row>
    <row r="6" spans="1:20" s="326" customFormat="1" ht="18" customHeight="1">
      <c r="A6" s="372"/>
      <c r="B6" s="358"/>
      <c r="C6" s="358"/>
      <c r="D6" s="391"/>
      <c r="E6" s="319"/>
      <c r="F6" s="227"/>
      <c r="G6" s="227"/>
      <c r="H6" s="324"/>
      <c r="I6" s="319"/>
      <c r="J6" s="227"/>
      <c r="K6" s="227"/>
      <c r="L6" s="386"/>
      <c r="M6" s="437" t="s">
        <v>192</v>
      </c>
      <c r="N6" s="482">
        <v>12</v>
      </c>
      <c r="O6" s="260"/>
      <c r="P6" s="438" t="s">
        <v>196</v>
      </c>
      <c r="Q6" s="367"/>
      <c r="R6" s="367"/>
      <c r="S6" s="439"/>
      <c r="T6" s="341">
        <v>441</v>
      </c>
    </row>
    <row r="7" spans="1:20" s="326" customFormat="1" ht="18" customHeight="1">
      <c r="A7" s="372"/>
      <c r="B7" s="358"/>
      <c r="C7" s="358"/>
      <c r="D7" s="391"/>
      <c r="E7" s="319"/>
      <c r="F7" s="227"/>
      <c r="G7" s="227"/>
      <c r="H7" s="324"/>
      <c r="I7" s="319"/>
      <c r="J7" s="227"/>
      <c r="K7" s="227"/>
      <c r="L7" s="386"/>
      <c r="M7" s="437" t="s">
        <v>192</v>
      </c>
      <c r="N7" s="482">
        <v>13</v>
      </c>
      <c r="O7" s="434" t="s">
        <v>415</v>
      </c>
      <c r="P7" s="438" t="s">
        <v>197</v>
      </c>
      <c r="Q7" s="367"/>
      <c r="R7" s="367"/>
      <c r="S7" s="439"/>
      <c r="T7" s="341">
        <v>14.3</v>
      </c>
    </row>
    <row r="8" spans="1:20" s="326" customFormat="1" ht="18" customHeight="1">
      <c r="A8" s="372"/>
      <c r="B8" s="358"/>
      <c r="C8" s="358"/>
      <c r="D8" s="391"/>
      <c r="E8" s="319"/>
      <c r="F8" s="227"/>
      <c r="G8" s="227"/>
      <c r="H8" s="324"/>
      <c r="I8" s="319"/>
      <c r="J8" s="227"/>
      <c r="K8" s="227"/>
      <c r="L8" s="386"/>
      <c r="M8" s="437" t="s">
        <v>192</v>
      </c>
      <c r="N8" s="482">
        <v>13</v>
      </c>
      <c r="O8" s="260" t="s">
        <v>416</v>
      </c>
      <c r="P8" s="438" t="s">
        <v>198</v>
      </c>
      <c r="Q8" s="367"/>
      <c r="R8" s="367"/>
      <c r="S8" s="439"/>
      <c r="T8" s="341">
        <v>14.3</v>
      </c>
    </row>
    <row r="9" spans="1:20" s="326" customFormat="1" ht="18" customHeight="1">
      <c r="A9" s="372"/>
      <c r="B9" s="358"/>
      <c r="C9" s="358"/>
      <c r="D9" s="391"/>
      <c r="E9" s="319"/>
      <c r="F9" s="227"/>
      <c r="G9" s="227"/>
      <c r="H9" s="386"/>
      <c r="I9" s="372"/>
      <c r="J9" s="227"/>
      <c r="K9" s="227"/>
      <c r="L9" s="386"/>
      <c r="M9" s="437" t="s">
        <v>192</v>
      </c>
      <c r="N9" s="482">
        <v>2</v>
      </c>
      <c r="O9" s="434" t="s">
        <v>415</v>
      </c>
      <c r="P9" s="438" t="s">
        <v>193</v>
      </c>
      <c r="Q9" s="367"/>
      <c r="R9" s="367"/>
      <c r="S9" s="439"/>
      <c r="T9" s="341">
        <v>253.9</v>
      </c>
    </row>
    <row r="10" spans="1:20" s="326" customFormat="1" ht="18" customHeight="1">
      <c r="A10" s="372"/>
      <c r="B10" s="358"/>
      <c r="C10" s="358"/>
      <c r="D10" s="391"/>
      <c r="E10" s="319"/>
      <c r="F10" s="227"/>
      <c r="G10" s="227"/>
      <c r="H10" s="386"/>
      <c r="I10" s="372"/>
      <c r="J10" s="227"/>
      <c r="K10" s="227"/>
      <c r="L10" s="386"/>
      <c r="M10" s="437" t="s">
        <v>192</v>
      </c>
      <c r="N10" s="482">
        <v>2</v>
      </c>
      <c r="O10" s="260" t="s">
        <v>416</v>
      </c>
      <c r="P10" s="438" t="s">
        <v>194</v>
      </c>
      <c r="Q10" s="367"/>
      <c r="R10" s="367"/>
      <c r="S10" s="439"/>
      <c r="T10" s="341">
        <v>253.9</v>
      </c>
    </row>
    <row r="11" spans="1:20" s="326" customFormat="1" ht="18" customHeight="1">
      <c r="A11" s="372"/>
      <c r="B11" s="358"/>
      <c r="C11" s="358"/>
      <c r="D11" s="391"/>
      <c r="E11" s="319"/>
      <c r="F11" s="227"/>
      <c r="G11" s="227"/>
      <c r="H11" s="324"/>
      <c r="I11" s="319"/>
      <c r="J11" s="227"/>
      <c r="K11" s="227"/>
      <c r="L11" s="386"/>
      <c r="M11" s="437" t="s">
        <v>192</v>
      </c>
      <c r="N11" s="482">
        <v>21</v>
      </c>
      <c r="O11" s="260"/>
      <c r="P11" s="438" t="s">
        <v>199</v>
      </c>
      <c r="Q11" s="367"/>
      <c r="R11" s="367"/>
      <c r="S11" s="439"/>
      <c r="T11" s="341">
        <v>53.6</v>
      </c>
    </row>
    <row r="12" spans="1:20" s="326" customFormat="1" ht="18" customHeight="1">
      <c r="A12" s="372"/>
      <c r="B12" s="358"/>
      <c r="C12" s="358"/>
      <c r="D12" s="391"/>
      <c r="E12" s="319"/>
      <c r="F12" s="227"/>
      <c r="G12" s="227"/>
      <c r="H12" s="324"/>
      <c r="I12" s="319"/>
      <c r="J12" s="227"/>
      <c r="K12" s="227"/>
      <c r="L12" s="386"/>
      <c r="M12" s="437" t="s">
        <v>192</v>
      </c>
      <c r="N12" s="482">
        <v>22</v>
      </c>
      <c r="O12" s="260"/>
      <c r="P12" s="438" t="s">
        <v>200</v>
      </c>
      <c r="Q12" s="367"/>
      <c r="R12" s="367"/>
      <c r="S12" s="439"/>
      <c r="T12" s="341">
        <v>552</v>
      </c>
    </row>
    <row r="13" spans="1:20" s="326" customFormat="1" ht="18" customHeight="1">
      <c r="A13" s="372"/>
      <c r="B13" s="358"/>
      <c r="C13" s="358"/>
      <c r="D13" s="391"/>
      <c r="E13" s="319"/>
      <c r="F13" s="227"/>
      <c r="G13" s="227"/>
      <c r="H13" s="324"/>
      <c r="I13" s="319"/>
      <c r="J13" s="227"/>
      <c r="K13" s="227"/>
      <c r="L13" s="386"/>
      <c r="M13" s="437" t="s">
        <v>192</v>
      </c>
      <c r="N13" s="482">
        <v>23</v>
      </c>
      <c r="O13" s="434" t="s">
        <v>415</v>
      </c>
      <c r="P13" s="438" t="s">
        <v>201</v>
      </c>
      <c r="Q13" s="367"/>
      <c r="R13" s="367"/>
      <c r="S13" s="439"/>
      <c r="T13" s="341">
        <v>14.3</v>
      </c>
    </row>
    <row r="14" spans="1:20" s="326" customFormat="1" ht="18" customHeight="1">
      <c r="A14" s="372"/>
      <c r="B14" s="358"/>
      <c r="C14" s="358"/>
      <c r="D14" s="391"/>
      <c r="E14" s="319"/>
      <c r="F14" s="227"/>
      <c r="G14" s="227"/>
      <c r="H14" s="324"/>
      <c r="I14" s="319"/>
      <c r="J14" s="227"/>
      <c r="K14" s="227"/>
      <c r="L14" s="386"/>
      <c r="M14" s="437" t="s">
        <v>192</v>
      </c>
      <c r="N14" s="482">
        <v>23</v>
      </c>
      <c r="O14" s="260" t="s">
        <v>416</v>
      </c>
      <c r="P14" s="438" t="s">
        <v>202</v>
      </c>
      <c r="Q14" s="367"/>
      <c r="R14" s="367"/>
      <c r="S14" s="439"/>
      <c r="T14" s="341">
        <v>14.3</v>
      </c>
    </row>
    <row r="15" spans="1:20" s="326" customFormat="1" ht="18" customHeight="1">
      <c r="A15" s="372"/>
      <c r="D15" s="386"/>
      <c r="E15" s="372"/>
      <c r="H15" s="324"/>
      <c r="I15" s="319"/>
      <c r="J15" s="227"/>
      <c r="K15" s="227"/>
      <c r="L15" s="386"/>
      <c r="M15" s="437" t="s">
        <v>192</v>
      </c>
      <c r="N15" s="482">
        <v>3</v>
      </c>
      <c r="O15" s="434" t="s">
        <v>415</v>
      </c>
      <c r="P15" s="438" t="s">
        <v>193</v>
      </c>
      <c r="Q15" s="367"/>
      <c r="R15" s="367"/>
      <c r="S15" s="439"/>
      <c r="T15" s="341">
        <v>328.6</v>
      </c>
    </row>
    <row r="16" spans="1:20" s="326" customFormat="1" ht="18" customHeight="1">
      <c r="A16" s="372"/>
      <c r="D16" s="386"/>
      <c r="E16" s="319"/>
      <c r="H16" s="386"/>
      <c r="I16" s="372"/>
      <c r="L16" s="386"/>
      <c r="M16" s="437" t="s">
        <v>192</v>
      </c>
      <c r="N16" s="482">
        <v>3</v>
      </c>
      <c r="O16" s="260" t="s">
        <v>416</v>
      </c>
      <c r="P16" s="438" t="s">
        <v>194</v>
      </c>
      <c r="Q16" s="367"/>
      <c r="R16" s="367"/>
      <c r="S16" s="439"/>
      <c r="T16" s="341">
        <v>328.6</v>
      </c>
    </row>
    <row r="17" spans="1:20" s="326" customFormat="1" ht="18" customHeight="1">
      <c r="A17" s="372"/>
      <c r="D17" s="386"/>
      <c r="E17" s="319"/>
      <c r="H17" s="386"/>
      <c r="I17" s="372"/>
      <c r="J17" s="227"/>
      <c r="K17" s="227"/>
      <c r="L17" s="386"/>
      <c r="M17" s="437" t="s">
        <v>192</v>
      </c>
      <c r="N17" s="482">
        <v>31</v>
      </c>
      <c r="O17" s="260"/>
      <c r="P17" s="438" t="s">
        <v>203</v>
      </c>
      <c r="Q17" s="367"/>
      <c r="R17" s="367"/>
      <c r="S17" s="439"/>
      <c r="T17" s="341">
        <v>67.5</v>
      </c>
    </row>
    <row r="18" spans="1:20" s="326" customFormat="1" ht="18" customHeight="1">
      <c r="A18" s="372"/>
      <c r="D18" s="386"/>
      <c r="E18" s="372"/>
      <c r="H18" s="386"/>
      <c r="I18" s="372"/>
      <c r="K18" s="227"/>
      <c r="L18" s="386"/>
      <c r="M18" s="437" t="s">
        <v>192</v>
      </c>
      <c r="N18" s="482">
        <v>32</v>
      </c>
      <c r="O18" s="260"/>
      <c r="P18" s="438" t="s">
        <v>204</v>
      </c>
      <c r="Q18" s="367"/>
      <c r="R18" s="367"/>
      <c r="S18" s="439"/>
      <c r="T18" s="341">
        <v>742</v>
      </c>
    </row>
    <row r="19" spans="1:20" s="326" customFormat="1" ht="18" customHeight="1">
      <c r="A19" s="372"/>
      <c r="D19" s="386"/>
      <c r="E19" s="372"/>
      <c r="H19" s="386"/>
      <c r="I19" s="372"/>
      <c r="K19" s="227"/>
      <c r="L19" s="386"/>
      <c r="M19" s="437" t="s">
        <v>192</v>
      </c>
      <c r="N19" s="482">
        <v>4</v>
      </c>
      <c r="O19" s="434" t="s">
        <v>415</v>
      </c>
      <c r="P19" s="438" t="s">
        <v>193</v>
      </c>
      <c r="Q19" s="367"/>
      <c r="R19" s="367"/>
      <c r="S19" s="439"/>
      <c r="T19" s="341">
        <v>328.6</v>
      </c>
    </row>
    <row r="20" spans="1:20" s="326" customFormat="1" ht="18" customHeight="1">
      <c r="A20" s="372"/>
      <c r="D20" s="386"/>
      <c r="E20" s="372"/>
      <c r="H20" s="386"/>
      <c r="I20" s="372"/>
      <c r="K20" s="227"/>
      <c r="L20" s="386"/>
      <c r="M20" s="437" t="s">
        <v>192</v>
      </c>
      <c r="N20" s="482">
        <v>4</v>
      </c>
      <c r="O20" s="260" t="s">
        <v>416</v>
      </c>
      <c r="P20" s="438" t="s">
        <v>194</v>
      </c>
      <c r="Q20" s="367"/>
      <c r="R20" s="367"/>
      <c r="S20" s="439"/>
      <c r="T20" s="341">
        <v>328.6</v>
      </c>
    </row>
    <row r="21" spans="1:20" s="326" customFormat="1" ht="18" customHeight="1">
      <c r="A21" s="372"/>
      <c r="D21" s="386"/>
      <c r="E21" s="372"/>
      <c r="H21" s="386"/>
      <c r="I21" s="372"/>
      <c r="K21" s="227"/>
      <c r="L21" s="386"/>
      <c r="M21" s="437" t="s">
        <v>192</v>
      </c>
      <c r="N21" s="482">
        <v>41</v>
      </c>
      <c r="O21" s="260"/>
      <c r="P21" s="438" t="s">
        <v>205</v>
      </c>
      <c r="Q21" s="367"/>
      <c r="R21" s="367"/>
      <c r="S21" s="439"/>
      <c r="T21" s="341">
        <v>52</v>
      </c>
    </row>
    <row r="22" spans="1:20" s="326" customFormat="1" ht="18" customHeight="1">
      <c r="A22" s="372"/>
      <c r="D22" s="386"/>
      <c r="E22" s="372"/>
      <c r="H22" s="386"/>
      <c r="I22" s="372"/>
      <c r="L22" s="386"/>
      <c r="M22" s="437" t="s">
        <v>192</v>
      </c>
      <c r="N22" s="482">
        <v>42</v>
      </c>
      <c r="O22" s="260"/>
      <c r="P22" s="438" t="s">
        <v>206</v>
      </c>
      <c r="Q22" s="367"/>
      <c r="R22" s="367"/>
      <c r="S22" s="439"/>
      <c r="T22" s="341">
        <v>571.1</v>
      </c>
    </row>
    <row r="23" spans="1:20" s="326" customFormat="1" ht="18" customHeight="1">
      <c r="A23" s="372"/>
      <c r="D23" s="386"/>
      <c r="E23" s="372"/>
      <c r="H23" s="386"/>
      <c r="I23" s="372"/>
      <c r="L23" s="386"/>
      <c r="M23" s="437" t="s">
        <v>192</v>
      </c>
      <c r="N23" s="482">
        <v>43</v>
      </c>
      <c r="O23" s="434" t="s">
        <v>415</v>
      </c>
      <c r="P23" s="438" t="s">
        <v>207</v>
      </c>
      <c r="Q23" s="367"/>
      <c r="R23" s="367"/>
      <c r="S23" s="439"/>
      <c r="T23" s="471" t="s">
        <v>445</v>
      </c>
    </row>
    <row r="24" spans="1:20" s="326" customFormat="1" ht="18" customHeight="1" thickBot="1">
      <c r="A24" s="398"/>
      <c r="B24" s="389"/>
      <c r="C24" s="389"/>
      <c r="D24" s="403"/>
      <c r="E24" s="398"/>
      <c r="F24" s="389"/>
      <c r="G24" s="389"/>
      <c r="H24" s="403"/>
      <c r="I24" s="398"/>
      <c r="J24" s="389"/>
      <c r="K24" s="389"/>
      <c r="L24" s="403"/>
      <c r="M24" s="437" t="s">
        <v>192</v>
      </c>
      <c r="N24" s="482">
        <v>43</v>
      </c>
      <c r="O24" s="260" t="s">
        <v>416</v>
      </c>
      <c r="P24" s="438" t="s">
        <v>208</v>
      </c>
      <c r="Q24" s="367"/>
      <c r="R24" s="367"/>
      <c r="S24" s="439"/>
      <c r="T24" s="471" t="s">
        <v>445</v>
      </c>
    </row>
    <row r="25" spans="1:20" s="326" customFormat="1" ht="18" customHeight="1">
      <c r="K25" s="227"/>
      <c r="M25" s="437" t="s">
        <v>192</v>
      </c>
      <c r="N25" s="482">
        <v>5</v>
      </c>
      <c r="O25" s="434" t="s">
        <v>415</v>
      </c>
      <c r="P25" s="438" t="s">
        <v>193</v>
      </c>
      <c r="Q25" s="367"/>
      <c r="R25" s="367"/>
      <c r="S25" s="439"/>
      <c r="T25" s="341">
        <v>238</v>
      </c>
    </row>
    <row r="26" spans="1:20" s="326" customFormat="1" ht="18" customHeight="1">
      <c r="K26" s="227"/>
      <c r="M26" s="437" t="s">
        <v>192</v>
      </c>
      <c r="N26" s="482">
        <v>5</v>
      </c>
      <c r="O26" s="260" t="s">
        <v>416</v>
      </c>
      <c r="P26" s="438" t="s">
        <v>194</v>
      </c>
      <c r="Q26" s="367"/>
      <c r="R26" s="367"/>
      <c r="S26" s="439"/>
      <c r="T26" s="341">
        <v>238</v>
      </c>
    </row>
    <row r="27" spans="1:20" s="326" customFormat="1" ht="18" customHeight="1">
      <c r="K27" s="227"/>
      <c r="M27" s="437" t="s">
        <v>192</v>
      </c>
      <c r="N27" s="482">
        <v>51</v>
      </c>
      <c r="O27" s="260"/>
      <c r="P27" s="438" t="s">
        <v>209</v>
      </c>
      <c r="Q27" s="367"/>
      <c r="R27" s="367"/>
      <c r="S27" s="439"/>
      <c r="T27" s="341">
        <v>86.6</v>
      </c>
    </row>
    <row r="28" spans="1:20" s="326" customFormat="1" ht="18" customHeight="1" thickBot="1">
      <c r="J28" s="227"/>
      <c r="K28" s="227"/>
      <c r="M28" s="440" t="s">
        <v>192</v>
      </c>
      <c r="N28" s="483">
        <v>52</v>
      </c>
      <c r="O28" s="262"/>
      <c r="P28" s="441" t="s">
        <v>210</v>
      </c>
      <c r="Q28" s="369"/>
      <c r="R28" s="369"/>
      <c r="S28" s="328"/>
      <c r="T28" s="342">
        <v>950</v>
      </c>
    </row>
    <row r="29" spans="1:20" s="326" customFormat="1" ht="18" customHeight="1">
      <c r="A29" s="1250" t="s">
        <v>281</v>
      </c>
      <c r="B29" s="1251"/>
      <c r="C29" s="1251"/>
      <c r="D29" s="1251"/>
      <c r="E29" s="1251"/>
      <c r="F29" s="1252"/>
      <c r="G29" s="1250" t="s">
        <v>282</v>
      </c>
      <c r="H29" s="1251"/>
      <c r="I29" s="1251"/>
      <c r="J29" s="1251"/>
      <c r="K29" s="1251"/>
      <c r="L29" s="1252"/>
      <c r="M29" s="227"/>
      <c r="N29" s="227"/>
      <c r="O29" s="227"/>
      <c r="P29" s="227"/>
      <c r="Q29" s="227"/>
    </row>
    <row r="30" spans="1:20" s="326" customFormat="1" ht="18" customHeight="1">
      <c r="A30" s="1253"/>
      <c r="B30" s="1208"/>
      <c r="C30" s="1208"/>
      <c r="D30" s="1208"/>
      <c r="E30" s="1208"/>
      <c r="F30" s="1254"/>
      <c r="G30" s="1253"/>
      <c r="H30" s="1208"/>
      <c r="I30" s="1208"/>
      <c r="J30" s="1208"/>
      <c r="K30" s="1208"/>
      <c r="L30" s="1254"/>
      <c r="M30" s="227"/>
      <c r="N30" s="358" t="s">
        <v>444</v>
      </c>
      <c r="O30" s="227" t="s">
        <v>443</v>
      </c>
      <c r="P30" s="227"/>
      <c r="Q30" s="227"/>
      <c r="S30" s="227"/>
    </row>
    <row r="31" spans="1:20" s="326" customFormat="1" ht="18" customHeight="1">
      <c r="A31" s="372"/>
      <c r="F31" s="386"/>
      <c r="G31" s="372"/>
      <c r="L31" s="386"/>
      <c r="P31" s="227"/>
      <c r="Q31" s="227"/>
      <c r="S31" s="227"/>
    </row>
    <row r="32" spans="1:20" s="326" customFormat="1" ht="18" customHeight="1">
      <c r="A32" s="372"/>
      <c r="F32" s="386"/>
      <c r="G32" s="372"/>
      <c r="L32" s="386"/>
      <c r="P32" s="227"/>
      <c r="Q32" s="227"/>
      <c r="S32" s="227"/>
    </row>
    <row r="33" spans="1:20" s="326" customFormat="1" ht="18" customHeight="1">
      <c r="A33" s="372"/>
      <c r="F33" s="386"/>
      <c r="G33" s="372"/>
      <c r="L33" s="386"/>
      <c r="P33" s="227"/>
      <c r="Q33" s="227"/>
    </row>
    <row r="34" spans="1:20" ht="18" customHeight="1">
      <c r="A34" s="557"/>
      <c r="B34" s="116"/>
      <c r="C34" s="116"/>
      <c r="D34" s="116"/>
      <c r="E34" s="116"/>
      <c r="F34" s="558"/>
      <c r="G34" s="557"/>
      <c r="H34" s="116"/>
      <c r="I34" s="116"/>
      <c r="J34" s="116"/>
      <c r="K34" s="116"/>
      <c r="L34" s="558"/>
    </row>
    <row r="35" spans="1:20">
      <c r="A35" s="557"/>
      <c r="B35" s="116"/>
      <c r="C35" s="116"/>
      <c r="D35" s="116"/>
      <c r="E35" s="116"/>
      <c r="F35" s="558"/>
      <c r="G35" s="557"/>
      <c r="H35" s="116"/>
      <c r="I35" s="116"/>
      <c r="J35" s="116"/>
      <c r="K35" s="116"/>
      <c r="L35" s="558"/>
    </row>
    <row r="36" spans="1:20" s="346" customFormat="1" ht="18" customHeight="1">
      <c r="A36" s="377"/>
      <c r="B36" s="378"/>
      <c r="C36" s="378"/>
      <c r="D36" s="378"/>
      <c r="E36" s="378"/>
      <c r="F36" s="381"/>
      <c r="G36" s="377"/>
      <c r="H36" s="277"/>
      <c r="I36" s="277"/>
      <c r="J36" s="277"/>
      <c r="K36" s="277"/>
      <c r="L36" s="381"/>
    </row>
    <row r="37" spans="1:20" s="346" customFormat="1" ht="18" customHeight="1">
      <c r="A37" s="372"/>
      <c r="B37" s="326"/>
      <c r="C37" s="326"/>
      <c r="D37" s="326"/>
      <c r="E37" s="378"/>
      <c r="F37" s="381"/>
      <c r="G37" s="377"/>
      <c r="H37" s="326"/>
      <c r="I37" s="227"/>
      <c r="J37" s="227"/>
      <c r="K37" s="227"/>
      <c r="L37" s="381"/>
    </row>
    <row r="38" spans="1:20" s="346" customFormat="1" ht="18" customHeight="1">
      <c r="A38" s="372"/>
      <c r="B38" s="326"/>
      <c r="C38" s="326"/>
      <c r="D38" s="326"/>
      <c r="E38" s="378"/>
      <c r="F38" s="381"/>
      <c r="G38" s="377"/>
      <c r="H38" s="326"/>
      <c r="I38" s="326"/>
      <c r="J38" s="326"/>
      <c r="K38" s="326"/>
      <c r="L38" s="381"/>
    </row>
    <row r="39" spans="1:20" s="346" customFormat="1" ht="18" customHeight="1">
      <c r="A39" s="372"/>
      <c r="B39" s="326"/>
      <c r="C39" s="326"/>
      <c r="D39" s="326"/>
      <c r="E39" s="378"/>
      <c r="F39" s="381"/>
      <c r="G39" s="377"/>
      <c r="H39" s="326"/>
      <c r="I39" s="326"/>
      <c r="J39" s="326"/>
      <c r="K39" s="326"/>
      <c r="L39" s="381"/>
    </row>
    <row r="40" spans="1:20" s="346" customFormat="1" ht="18" customHeight="1">
      <c r="A40" s="372"/>
      <c r="B40" s="326"/>
      <c r="C40" s="326"/>
      <c r="D40" s="326"/>
      <c r="E40" s="378"/>
      <c r="F40" s="381"/>
      <c r="G40" s="377"/>
      <c r="H40" s="326"/>
      <c r="I40" s="326"/>
      <c r="J40" s="326"/>
      <c r="K40" s="326"/>
      <c r="L40" s="381"/>
    </row>
    <row r="41" spans="1:20" s="346" customFormat="1" ht="18" customHeight="1">
      <c r="A41" s="372"/>
      <c r="B41" s="326"/>
      <c r="C41" s="326"/>
      <c r="D41" s="326"/>
      <c r="E41" s="378"/>
      <c r="F41" s="381"/>
      <c r="G41" s="377"/>
      <c r="H41" s="326"/>
      <c r="I41" s="227"/>
      <c r="J41" s="227"/>
      <c r="K41" s="227"/>
      <c r="L41" s="381"/>
    </row>
    <row r="42" spans="1:20" s="346" customFormat="1" ht="18" customHeight="1">
      <c r="A42" s="372"/>
      <c r="B42" s="326"/>
      <c r="C42" s="326"/>
      <c r="D42" s="326"/>
      <c r="E42" s="378"/>
      <c r="F42" s="381"/>
      <c r="G42" s="377"/>
      <c r="H42" s="326"/>
      <c r="I42" s="227"/>
      <c r="J42" s="227"/>
      <c r="K42" s="227"/>
      <c r="L42" s="381"/>
    </row>
    <row r="43" spans="1:20" ht="18" customHeight="1" thickBot="1">
      <c r="A43" s="398"/>
      <c r="B43" s="389"/>
      <c r="C43" s="389"/>
      <c r="D43" s="389"/>
      <c r="E43" s="559"/>
      <c r="F43" s="560"/>
      <c r="G43" s="561"/>
      <c r="H43" s="389"/>
      <c r="I43" s="292"/>
      <c r="J43" s="292"/>
      <c r="K43" s="292"/>
      <c r="L43" s="560"/>
    </row>
    <row r="44" spans="1:20" ht="18" customHeight="1">
      <c r="A44" s="116"/>
      <c r="B44" s="116"/>
      <c r="C44" s="116"/>
      <c r="D44" s="116"/>
      <c r="E44" s="116"/>
      <c r="F44" s="116"/>
      <c r="G44" s="116"/>
      <c r="H44" s="116"/>
      <c r="I44" s="116"/>
      <c r="J44" s="116"/>
      <c r="K44" s="116"/>
      <c r="L44" s="116"/>
    </row>
    <row r="45" spans="1:20" s="346" customFormat="1" ht="18" customHeight="1">
      <c r="A45" s="370"/>
      <c r="B45" s="370"/>
      <c r="C45" s="370"/>
      <c r="D45" s="370"/>
      <c r="E45" s="370"/>
      <c r="F45" s="370"/>
      <c r="G45" s="370"/>
      <c r="H45" s="370"/>
      <c r="I45" s="370"/>
      <c r="J45" s="370"/>
      <c r="K45" s="370"/>
      <c r="L45" s="370"/>
      <c r="M45" s="370"/>
      <c r="N45" s="370"/>
      <c r="O45" s="370"/>
      <c r="P45" s="370"/>
      <c r="Q45" s="370"/>
      <c r="R45" s="370"/>
      <c r="S45" s="370"/>
      <c r="T45" s="658">
        <v>45</v>
      </c>
    </row>
  </sheetData>
  <mergeCells count="5">
    <mergeCell ref="I2:L3"/>
    <mergeCell ref="E2:H3"/>
    <mergeCell ref="A2:D3"/>
    <mergeCell ref="A29:F30"/>
    <mergeCell ref="G29:L30"/>
  </mergeCells>
  <printOptions horizontalCentered="1" verticalCentered="1"/>
  <pageMargins left="0.19685039370078741" right="0.19685039370078741" top="0.19685039370078741" bottom="0.19685039370078741" header="0" footer="0"/>
  <pageSetup paperSize="9" scale="58" orientation="landscape" r:id="rId1"/>
  <drawing r:id="rId2"/>
</worksheet>
</file>

<file path=xl/worksheets/sheet51.xml><?xml version="1.0" encoding="utf-8"?>
<worksheet xmlns="http://schemas.openxmlformats.org/spreadsheetml/2006/main" xmlns:r="http://schemas.openxmlformats.org/officeDocument/2006/relationships">
  <sheetPr>
    <tabColor rgb="FF7030A0"/>
    <pageSetUpPr fitToPage="1"/>
  </sheetPr>
  <dimension ref="A1:Y49"/>
  <sheetViews>
    <sheetView zoomScale="75" zoomScaleNormal="75" zoomScaleSheetLayoutView="400" workbookViewId="0">
      <pane xSplit="30675"/>
      <selection activeCell="P23" sqref="P23"/>
      <selection pane="topRight" activeCell="K29" sqref="K29"/>
    </sheetView>
  </sheetViews>
  <sheetFormatPr defaultColWidth="4.140625" defaultRowHeight="30.75" customHeight="1"/>
  <cols>
    <col min="1" max="7" width="11.85546875" style="198" customWidth="1"/>
    <col min="8" max="8" width="11.85546875" style="127" customWidth="1"/>
    <col min="9" max="19" width="11.85546875" style="198" customWidth="1"/>
    <col min="20" max="21" width="9.85546875" style="198" customWidth="1"/>
    <col min="22" max="22" width="4.140625" style="198"/>
    <col min="23" max="23" width="5.85546875" style="198" bestFit="1" customWidth="1"/>
    <col min="24" max="16384" width="4.140625" style="198"/>
  </cols>
  <sheetData>
    <row r="1" spans="1:25" s="203" customFormat="1" ht="80.099999999999994" customHeight="1" thickBot="1">
      <c r="B1" s="105"/>
      <c r="C1" s="105"/>
      <c r="D1" s="105"/>
      <c r="E1" s="105"/>
      <c r="F1" s="274" t="s">
        <v>119</v>
      </c>
      <c r="G1" s="120"/>
      <c r="H1" s="120"/>
      <c r="I1" s="120"/>
      <c r="J1" s="121"/>
      <c r="K1" s="121"/>
      <c r="L1" s="121"/>
      <c r="M1" s="121"/>
      <c r="N1" s="121"/>
      <c r="O1" s="121"/>
      <c r="P1" s="121"/>
      <c r="Q1" s="121"/>
      <c r="R1" s="121"/>
      <c r="S1" s="121"/>
      <c r="T1" s="121"/>
      <c r="U1" s="121"/>
    </row>
    <row r="2" spans="1:25" s="326" customFormat="1" ht="18" customHeight="1">
      <c r="A2" s="1250" t="s">
        <v>284</v>
      </c>
      <c r="B2" s="1251"/>
      <c r="C2" s="1277" t="s">
        <v>285</v>
      </c>
      <c r="D2" s="1278"/>
      <c r="E2" s="1277" t="s">
        <v>286</v>
      </c>
      <c r="F2" s="1278"/>
      <c r="G2" s="1277" t="s">
        <v>287</v>
      </c>
      <c r="H2" s="1278"/>
      <c r="I2" s="1277" t="s">
        <v>288</v>
      </c>
      <c r="J2" s="1252"/>
      <c r="M2" s="360" t="s">
        <v>191</v>
      </c>
      <c r="N2" s="422" t="s">
        <v>99</v>
      </c>
      <c r="O2" s="423"/>
      <c r="P2" s="423"/>
      <c r="Q2" s="423"/>
      <c r="R2" s="423"/>
      <c r="S2" s="423"/>
      <c r="T2" s="411" t="s">
        <v>182</v>
      </c>
    </row>
    <row r="3" spans="1:25" s="326" customFormat="1" ht="18" customHeight="1">
      <c r="A3" s="484"/>
      <c r="B3" s="277"/>
      <c r="C3" s="473"/>
      <c r="D3" s="474"/>
      <c r="E3" s="473"/>
      <c r="F3" s="474"/>
      <c r="G3" s="473"/>
      <c r="H3" s="474"/>
      <c r="I3" s="473"/>
      <c r="J3" s="391"/>
      <c r="M3" s="475" t="s">
        <v>284</v>
      </c>
      <c r="N3" s="424" t="s">
        <v>211</v>
      </c>
      <c r="O3" s="425"/>
      <c r="P3" s="425"/>
      <c r="Q3" s="418"/>
      <c r="R3" s="418"/>
      <c r="S3" s="418"/>
      <c r="T3" s="343">
        <v>154.09854720000001</v>
      </c>
      <c r="Y3" s="718">
        <f>1.03*1.08</f>
        <v>1.1124000000000001</v>
      </c>
    </row>
    <row r="4" spans="1:25" s="326" customFormat="1" ht="18" customHeight="1">
      <c r="A4" s="372"/>
      <c r="B4" s="358"/>
      <c r="C4" s="374"/>
      <c r="D4" s="373"/>
      <c r="E4" s="318"/>
      <c r="F4" s="235"/>
      <c r="G4" s="318"/>
      <c r="H4" s="235"/>
      <c r="I4" s="383"/>
      <c r="J4" s="391"/>
      <c r="M4" s="476" t="s">
        <v>285</v>
      </c>
      <c r="N4" s="417" t="s">
        <v>212</v>
      </c>
      <c r="O4" s="418"/>
      <c r="P4" s="418"/>
      <c r="Q4" s="418"/>
      <c r="R4" s="418"/>
      <c r="S4" s="418"/>
      <c r="T4" s="261">
        <v>124.46421120000001</v>
      </c>
    </row>
    <row r="5" spans="1:25" s="326" customFormat="1" ht="18" customHeight="1">
      <c r="A5" s="372"/>
      <c r="B5" s="358"/>
      <c r="C5" s="374"/>
      <c r="D5" s="373"/>
      <c r="E5" s="318"/>
      <c r="F5" s="235"/>
      <c r="G5" s="318"/>
      <c r="H5" s="235"/>
      <c r="I5" s="383"/>
      <c r="J5" s="391"/>
      <c r="M5" s="476" t="s">
        <v>286</v>
      </c>
      <c r="N5" s="417" t="s">
        <v>213</v>
      </c>
      <c r="O5" s="418"/>
      <c r="P5" s="418"/>
      <c r="Q5" s="418"/>
      <c r="R5" s="418"/>
      <c r="S5" s="418"/>
      <c r="T5" s="261">
        <v>154.09854720000001</v>
      </c>
    </row>
    <row r="6" spans="1:25" s="326" customFormat="1" ht="18" customHeight="1">
      <c r="A6" s="372"/>
      <c r="B6" s="358"/>
      <c r="C6" s="374"/>
      <c r="D6" s="373"/>
      <c r="E6" s="318"/>
      <c r="F6" s="235"/>
      <c r="G6" s="318"/>
      <c r="H6" s="235"/>
      <c r="I6" s="383"/>
      <c r="J6" s="391"/>
      <c r="M6" s="476" t="s">
        <v>288</v>
      </c>
      <c r="N6" s="417" t="s">
        <v>214</v>
      </c>
      <c r="O6" s="418"/>
      <c r="P6" s="418"/>
      <c r="Q6" s="418"/>
      <c r="R6" s="418"/>
      <c r="S6" s="418"/>
      <c r="T6" s="261">
        <v>127.42764480000002</v>
      </c>
    </row>
    <row r="7" spans="1:25" s="326" customFormat="1" ht="18" customHeight="1">
      <c r="A7" s="372"/>
      <c r="B7" s="358"/>
      <c r="C7" s="374"/>
      <c r="D7" s="373"/>
      <c r="E7" s="318"/>
      <c r="F7" s="235"/>
      <c r="G7" s="318"/>
      <c r="H7" s="235"/>
      <c r="I7" s="383"/>
      <c r="J7" s="391"/>
      <c r="M7" s="476" t="s">
        <v>287</v>
      </c>
      <c r="N7" s="417" t="s">
        <v>215</v>
      </c>
      <c r="O7" s="418"/>
      <c r="P7" s="418"/>
      <c r="Q7" s="418"/>
      <c r="R7" s="418"/>
      <c r="S7" s="418"/>
      <c r="T7" s="261">
        <v>179.78163840000002</v>
      </c>
    </row>
    <row r="8" spans="1:25" s="326" customFormat="1" ht="18" customHeight="1">
      <c r="A8" s="372"/>
      <c r="B8" s="358"/>
      <c r="C8" s="374"/>
      <c r="D8" s="373"/>
      <c r="E8" s="318"/>
      <c r="F8" s="235"/>
      <c r="G8" s="318"/>
      <c r="H8" s="235"/>
      <c r="I8" s="383"/>
      <c r="J8" s="391"/>
      <c r="M8" s="476" t="s">
        <v>290</v>
      </c>
      <c r="N8" s="417" t="s">
        <v>216</v>
      </c>
      <c r="O8" s="418"/>
      <c r="P8" s="418"/>
      <c r="Q8" s="418"/>
      <c r="R8" s="418"/>
      <c r="S8" s="418"/>
      <c r="T8" s="261">
        <v>380.30731200000008</v>
      </c>
    </row>
    <row r="9" spans="1:25" s="326" customFormat="1" ht="18" customHeight="1">
      <c r="A9" s="372"/>
      <c r="B9" s="358"/>
      <c r="C9" s="374"/>
      <c r="D9" s="373"/>
      <c r="E9" s="318"/>
      <c r="F9" s="235"/>
      <c r="G9" s="318"/>
      <c r="H9" s="235"/>
      <c r="I9" s="383"/>
      <c r="J9" s="391"/>
      <c r="M9" s="476" t="s">
        <v>289</v>
      </c>
      <c r="N9" s="417" t="s">
        <v>217</v>
      </c>
      <c r="O9" s="418"/>
      <c r="P9" s="418"/>
      <c r="Q9" s="418"/>
      <c r="R9" s="418"/>
      <c r="S9" s="418"/>
      <c r="T9" s="261">
        <v>460.3200192000001</v>
      </c>
    </row>
    <row r="10" spans="1:25" s="326" customFormat="1" ht="18" customHeight="1">
      <c r="A10" s="372"/>
      <c r="B10" s="358"/>
      <c r="C10" s="374"/>
      <c r="D10" s="373"/>
      <c r="E10" s="318"/>
      <c r="F10" s="235"/>
      <c r="G10" s="318"/>
      <c r="H10" s="235"/>
      <c r="I10" s="383"/>
      <c r="J10" s="391"/>
      <c r="M10" s="476" t="s">
        <v>292</v>
      </c>
      <c r="N10" s="417" t="s">
        <v>218</v>
      </c>
      <c r="O10" s="418"/>
      <c r="P10" s="418"/>
      <c r="Q10" s="418"/>
      <c r="R10" s="418"/>
      <c r="S10" s="418"/>
      <c r="T10" s="261">
        <v>37.536825600000007</v>
      </c>
    </row>
    <row r="11" spans="1:25" s="326" customFormat="1" ht="18" customHeight="1" thickBot="1">
      <c r="A11" s="398"/>
      <c r="B11" s="402"/>
      <c r="C11" s="480"/>
      <c r="D11" s="562"/>
      <c r="E11" s="563"/>
      <c r="F11" s="291"/>
      <c r="G11" s="563"/>
      <c r="H11" s="291"/>
      <c r="I11" s="336"/>
      <c r="J11" s="460"/>
      <c r="M11" s="476" t="s">
        <v>291</v>
      </c>
      <c r="N11" s="417" t="s">
        <v>219</v>
      </c>
      <c r="O11" s="418"/>
      <c r="P11" s="418"/>
      <c r="Q11" s="418"/>
      <c r="R11" s="418"/>
      <c r="S11" s="418"/>
      <c r="T11" s="261">
        <v>44.451504000000007</v>
      </c>
    </row>
    <row r="12" spans="1:25" s="326" customFormat="1" ht="18" customHeight="1">
      <c r="M12" s="476" t="s">
        <v>446</v>
      </c>
      <c r="N12" s="417" t="s">
        <v>220</v>
      </c>
      <c r="O12" s="418"/>
      <c r="P12" s="418"/>
      <c r="Q12" s="418"/>
      <c r="R12" s="418"/>
      <c r="S12" s="418"/>
      <c r="T12" s="261">
        <v>81.988329600000029</v>
      </c>
    </row>
    <row r="13" spans="1:25" s="326" customFormat="1" ht="18" customHeight="1">
      <c r="A13" s="1279" t="s">
        <v>289</v>
      </c>
      <c r="B13" s="1280"/>
      <c r="C13" s="1280"/>
      <c r="D13" s="1280"/>
      <c r="E13" s="1281"/>
      <c r="F13" s="1279" t="s">
        <v>290</v>
      </c>
      <c r="G13" s="1280"/>
      <c r="H13" s="1280"/>
      <c r="I13" s="1280"/>
      <c r="J13" s="1281"/>
      <c r="M13" s="476" t="s">
        <v>221</v>
      </c>
      <c r="N13" s="417" t="s">
        <v>222</v>
      </c>
      <c r="O13" s="418"/>
      <c r="P13" s="418"/>
      <c r="Q13" s="418"/>
      <c r="R13" s="418"/>
      <c r="S13" s="418"/>
      <c r="T13" s="261">
        <v>47.414937600000009</v>
      </c>
    </row>
    <row r="14" spans="1:25" s="326" customFormat="1" ht="18" customHeight="1">
      <c r="A14" s="383"/>
      <c r="B14" s="277"/>
      <c r="C14" s="277"/>
      <c r="E14" s="382"/>
      <c r="F14" s="383"/>
      <c r="I14" s="227"/>
      <c r="J14" s="382"/>
      <c r="M14" s="476" t="s">
        <v>223</v>
      </c>
      <c r="N14" s="417" t="s">
        <v>224</v>
      </c>
      <c r="O14" s="418"/>
      <c r="P14" s="418"/>
      <c r="Q14" s="418"/>
      <c r="R14" s="418"/>
      <c r="S14" s="418"/>
      <c r="T14" s="261">
        <v>50.378371200000004</v>
      </c>
    </row>
    <row r="15" spans="1:25" s="326" customFormat="1" ht="18" customHeight="1">
      <c r="A15" s="374"/>
      <c r="B15" s="358"/>
      <c r="C15" s="401"/>
      <c r="D15" s="227"/>
      <c r="E15" s="382"/>
      <c r="F15" s="383"/>
      <c r="J15" s="382"/>
      <c r="M15" s="476" t="s">
        <v>31</v>
      </c>
      <c r="N15" s="417" t="s">
        <v>225</v>
      </c>
      <c r="O15" s="418"/>
      <c r="P15" s="418"/>
      <c r="Q15" s="418"/>
      <c r="R15" s="418"/>
      <c r="S15" s="418"/>
      <c r="T15" s="261">
        <v>53.341804800000006</v>
      </c>
    </row>
    <row r="16" spans="1:25" s="326" customFormat="1" ht="18" customHeight="1">
      <c r="A16" s="374"/>
      <c r="B16" s="358"/>
      <c r="C16" s="401"/>
      <c r="D16" s="227"/>
      <c r="E16" s="382"/>
      <c r="F16" s="383"/>
      <c r="J16" s="382"/>
      <c r="M16" s="476" t="s">
        <v>322</v>
      </c>
      <c r="N16" s="417" t="s">
        <v>226</v>
      </c>
      <c r="O16" s="418"/>
      <c r="P16" s="418"/>
      <c r="Q16" s="418"/>
      <c r="R16" s="418"/>
      <c r="S16" s="418"/>
      <c r="T16" s="261">
        <v>545.27178240000012</v>
      </c>
    </row>
    <row r="17" spans="1:20" s="326" customFormat="1" ht="18" customHeight="1">
      <c r="A17" s="374"/>
      <c r="B17" s="358"/>
      <c r="C17" s="401"/>
      <c r="D17" s="227"/>
      <c r="E17" s="382"/>
      <c r="G17" s="227"/>
      <c r="J17" s="382"/>
      <c r="M17" s="476" t="s">
        <v>283</v>
      </c>
      <c r="N17" s="417" t="s">
        <v>227</v>
      </c>
      <c r="O17" s="418"/>
      <c r="P17" s="418"/>
      <c r="Q17" s="418"/>
      <c r="R17" s="418"/>
      <c r="S17" s="418"/>
      <c r="T17" s="261">
        <v>640.10165760000007</v>
      </c>
    </row>
    <row r="18" spans="1:20" s="326" customFormat="1" ht="18" customHeight="1">
      <c r="A18" s="472"/>
      <c r="B18" s="375"/>
      <c r="C18" s="375"/>
      <c r="D18" s="237"/>
      <c r="E18" s="376"/>
      <c r="F18" s="375"/>
      <c r="G18" s="375"/>
      <c r="H18" s="375"/>
      <c r="I18" s="375"/>
      <c r="J18" s="376"/>
      <c r="M18" s="476" t="s">
        <v>447</v>
      </c>
      <c r="N18" s="417" t="s">
        <v>228</v>
      </c>
      <c r="O18" s="418"/>
      <c r="P18" s="418"/>
      <c r="Q18" s="418"/>
      <c r="R18" s="418"/>
      <c r="S18" s="418"/>
      <c r="T18" s="261">
        <v>54.329616000000001</v>
      </c>
    </row>
    <row r="19" spans="1:20" s="326" customFormat="1" ht="18" customHeight="1" thickBot="1">
      <c r="M19" s="477" t="s">
        <v>448</v>
      </c>
      <c r="N19" s="420" t="s">
        <v>229</v>
      </c>
      <c r="O19" s="421"/>
      <c r="P19" s="421"/>
      <c r="Q19" s="421"/>
      <c r="R19" s="421"/>
      <c r="S19" s="421"/>
      <c r="T19" s="263">
        <v>54.329616000000001</v>
      </c>
    </row>
    <row r="20" spans="1:20" s="326" customFormat="1" ht="18" customHeight="1">
      <c r="A20" s="1274" t="s">
        <v>283</v>
      </c>
      <c r="B20" s="1275"/>
      <c r="C20" s="1275"/>
      <c r="D20" s="1276"/>
      <c r="E20" s="1277" t="s">
        <v>322</v>
      </c>
      <c r="F20" s="1251"/>
      <c r="G20" s="1252"/>
    </row>
    <row r="21" spans="1:20" s="326" customFormat="1" ht="18" customHeight="1">
      <c r="A21" s="372"/>
      <c r="B21" s="277"/>
      <c r="C21" s="277"/>
      <c r="D21" s="382"/>
      <c r="E21" s="383"/>
      <c r="G21" s="386"/>
    </row>
    <row r="22" spans="1:20" s="326" customFormat="1" ht="18" customHeight="1">
      <c r="A22" s="372"/>
      <c r="D22" s="382"/>
      <c r="E22" s="383"/>
      <c r="G22" s="386"/>
    </row>
    <row r="23" spans="1:20" s="326" customFormat="1" ht="18" customHeight="1">
      <c r="A23" s="372"/>
      <c r="D23" s="382"/>
      <c r="E23" s="383"/>
      <c r="G23" s="386"/>
      <c r="P23" s="994"/>
    </row>
    <row r="24" spans="1:20" ht="18" customHeight="1">
      <c r="A24" s="372"/>
      <c r="B24" s="326"/>
      <c r="C24" s="326"/>
      <c r="D24" s="382"/>
      <c r="E24" s="383"/>
      <c r="F24" s="326"/>
      <c r="G24" s="386"/>
      <c r="H24" s="198"/>
    </row>
    <row r="25" spans="1:20" ht="18" customHeight="1">
      <c r="A25" s="372"/>
      <c r="B25" s="326"/>
      <c r="C25" s="326"/>
      <c r="D25" s="382"/>
      <c r="E25" s="383"/>
      <c r="F25" s="326"/>
      <c r="G25" s="386"/>
      <c r="H25" s="198"/>
    </row>
    <row r="26" spans="1:20" ht="18" customHeight="1">
      <c r="A26" s="372"/>
      <c r="B26" s="326"/>
      <c r="C26" s="326"/>
      <c r="D26" s="382"/>
      <c r="E26" s="383"/>
      <c r="F26" s="326"/>
      <c r="G26" s="386"/>
      <c r="H26" s="198"/>
    </row>
    <row r="27" spans="1:20" ht="18" customHeight="1">
      <c r="A27" s="372"/>
      <c r="B27" s="326"/>
      <c r="C27" s="326"/>
      <c r="D27" s="382"/>
      <c r="E27" s="383"/>
      <c r="F27" s="326"/>
      <c r="G27" s="386"/>
      <c r="H27" s="198"/>
    </row>
    <row r="28" spans="1:20" ht="18" customHeight="1">
      <c r="A28" s="372"/>
      <c r="B28" s="326"/>
      <c r="C28" s="326"/>
      <c r="D28" s="382"/>
      <c r="E28" s="383"/>
      <c r="F28" s="326"/>
      <c r="G28" s="386"/>
    </row>
    <row r="29" spans="1:20" ht="18" customHeight="1">
      <c r="A29" s="372"/>
      <c r="B29" s="326"/>
      <c r="C29" s="326"/>
      <c r="D29" s="382"/>
      <c r="E29" s="383"/>
      <c r="F29" s="326"/>
      <c r="G29" s="386"/>
    </row>
    <row r="30" spans="1:20" ht="18" customHeight="1">
      <c r="A30" s="372"/>
      <c r="B30" s="326"/>
      <c r="C30" s="326"/>
      <c r="D30" s="382"/>
      <c r="E30" s="383"/>
      <c r="F30" s="326"/>
      <c r="G30" s="386"/>
    </row>
    <row r="31" spans="1:20" ht="18" customHeight="1">
      <c r="A31" s="372" t="s">
        <v>577</v>
      </c>
      <c r="B31" s="326"/>
      <c r="C31" s="326"/>
      <c r="D31" s="382"/>
      <c r="E31" s="383"/>
      <c r="F31" s="326"/>
      <c r="G31" s="386"/>
    </row>
    <row r="32" spans="1:20" ht="18" customHeight="1" thickBot="1">
      <c r="A32" s="398"/>
      <c r="B32" s="389"/>
      <c r="C32" s="389"/>
      <c r="D32" s="478"/>
      <c r="E32" s="336"/>
      <c r="F32" s="389"/>
      <c r="G32" s="403"/>
    </row>
    <row r="33" spans="1:20" ht="18" customHeight="1" thickBot="1"/>
    <row r="34" spans="1:20" s="326" customFormat="1" ht="18" customHeight="1">
      <c r="A34" s="1250" t="s">
        <v>291</v>
      </c>
      <c r="B34" s="1251"/>
      <c r="C34" s="1251"/>
      <c r="D34" s="1278"/>
      <c r="E34" s="1277" t="s">
        <v>292</v>
      </c>
      <c r="F34" s="1251"/>
      <c r="G34" s="1251"/>
      <c r="H34" s="1277" t="s">
        <v>221</v>
      </c>
      <c r="I34" s="1251"/>
      <c r="J34" s="1278"/>
      <c r="K34" s="1277" t="s">
        <v>31</v>
      </c>
      <c r="L34" s="1251"/>
      <c r="M34" s="1251"/>
      <c r="N34" s="1278"/>
      <c r="O34" s="1277" t="s">
        <v>223</v>
      </c>
      <c r="P34" s="1251"/>
      <c r="Q34" s="1251"/>
      <c r="R34" s="1252"/>
    </row>
    <row r="35" spans="1:20" s="326" customFormat="1" ht="18" customHeight="1">
      <c r="A35" s="372"/>
      <c r="D35" s="382"/>
      <c r="E35" s="383"/>
      <c r="H35" s="383"/>
      <c r="J35" s="382"/>
      <c r="K35" s="383"/>
      <c r="N35" s="382"/>
      <c r="O35" s="383"/>
      <c r="R35" s="386"/>
    </row>
    <row r="36" spans="1:20" s="326" customFormat="1" ht="18" customHeight="1">
      <c r="A36" s="372"/>
      <c r="D36" s="382"/>
      <c r="E36" s="383"/>
      <c r="H36" s="383"/>
      <c r="J36" s="382"/>
      <c r="K36" s="383"/>
      <c r="N36" s="382"/>
      <c r="O36" s="383"/>
      <c r="R36" s="386"/>
    </row>
    <row r="37" spans="1:20" s="326" customFormat="1" ht="18" customHeight="1">
      <c r="A37" s="372"/>
      <c r="D37" s="382"/>
      <c r="E37" s="383"/>
      <c r="H37" s="383"/>
      <c r="J37" s="382"/>
      <c r="K37" s="383"/>
      <c r="N37" s="382"/>
      <c r="O37" s="383"/>
      <c r="R37" s="386"/>
    </row>
    <row r="38" spans="1:20" s="326" customFormat="1" ht="18" customHeight="1">
      <c r="A38" s="372"/>
      <c r="D38" s="382"/>
      <c r="E38" s="383"/>
      <c r="H38" s="383"/>
      <c r="J38" s="382"/>
      <c r="K38" s="383"/>
      <c r="N38" s="382"/>
      <c r="O38" s="383"/>
      <c r="R38" s="386"/>
    </row>
    <row r="39" spans="1:20" s="326" customFormat="1" ht="18" customHeight="1">
      <c r="A39" s="372"/>
      <c r="D39" s="382"/>
      <c r="E39" s="383"/>
      <c r="H39" s="383"/>
      <c r="J39" s="382"/>
      <c r="K39" s="383"/>
      <c r="N39" s="382"/>
      <c r="O39" s="383"/>
      <c r="R39" s="386"/>
    </row>
    <row r="40" spans="1:20" s="326" customFormat="1" ht="18" customHeight="1">
      <c r="A40" s="372"/>
      <c r="D40" s="382"/>
      <c r="E40" s="383"/>
      <c r="H40" s="383"/>
      <c r="J40" s="382"/>
      <c r="K40" s="383"/>
      <c r="N40" s="382"/>
      <c r="O40" s="383"/>
      <c r="R40" s="386"/>
    </row>
    <row r="41" spans="1:20" s="326" customFormat="1" ht="18" customHeight="1">
      <c r="A41" s="372"/>
      <c r="D41" s="382"/>
      <c r="E41" s="383"/>
      <c r="H41" s="318"/>
      <c r="I41" s="227"/>
      <c r="J41" s="235"/>
      <c r="K41" s="318"/>
      <c r="N41" s="382"/>
      <c r="O41" s="318"/>
      <c r="R41" s="386"/>
    </row>
    <row r="42" spans="1:20" s="326" customFormat="1" ht="18" customHeight="1">
      <c r="A42" s="372"/>
      <c r="D42" s="382"/>
      <c r="E42" s="383"/>
      <c r="H42" s="318"/>
      <c r="I42" s="227"/>
      <c r="J42" s="235"/>
      <c r="K42" s="383"/>
      <c r="N42" s="382"/>
      <c r="O42" s="383"/>
      <c r="R42" s="386"/>
    </row>
    <row r="43" spans="1:20" s="326" customFormat="1" ht="18" customHeight="1" thickBot="1">
      <c r="A43" s="398"/>
      <c r="B43" s="389"/>
      <c r="C43" s="389"/>
      <c r="D43" s="478"/>
      <c r="E43" s="336"/>
      <c r="F43" s="389"/>
      <c r="G43" s="389"/>
      <c r="H43" s="563"/>
      <c r="I43" s="389"/>
      <c r="J43" s="478"/>
      <c r="K43" s="336"/>
      <c r="L43" s="389"/>
      <c r="M43" s="389"/>
      <c r="N43" s="478"/>
      <c r="O43" s="336"/>
      <c r="P43" s="389"/>
      <c r="Q43" s="389"/>
      <c r="R43" s="403"/>
    </row>
    <row r="44" spans="1:20" s="371" customFormat="1" ht="18" customHeight="1">
      <c r="A44" s="326"/>
      <c r="B44" s="326"/>
      <c r="C44" s="326"/>
      <c r="D44" s="326"/>
      <c r="E44" s="326"/>
      <c r="F44" s="326"/>
      <c r="G44" s="326"/>
      <c r="H44" s="326"/>
      <c r="I44" s="326"/>
      <c r="J44" s="326"/>
      <c r="K44" s="326"/>
      <c r="L44" s="326"/>
    </row>
    <row r="45" spans="1:20" s="371" customFormat="1" ht="18" customHeight="1">
      <c r="A45" s="390"/>
      <c r="B45" s="390"/>
      <c r="C45" s="390"/>
      <c r="D45" s="390"/>
      <c r="E45" s="390"/>
      <c r="F45" s="390"/>
      <c r="G45" s="390"/>
      <c r="H45" s="390"/>
      <c r="I45" s="390"/>
      <c r="J45" s="390"/>
      <c r="K45" s="390"/>
      <c r="L45" s="390"/>
      <c r="M45" s="370"/>
      <c r="N45" s="370"/>
      <c r="O45" s="370"/>
      <c r="P45" s="370"/>
      <c r="Q45" s="370"/>
      <c r="R45" s="370"/>
      <c r="S45" s="370"/>
      <c r="T45" s="658">
        <v>44</v>
      </c>
    </row>
    <row r="46" spans="1:20" ht="18" customHeight="1"/>
    <row r="47" spans="1:20" ht="18" customHeight="1"/>
    <row r="48" spans="1:20" ht="18" customHeight="1"/>
    <row r="49" ht="18" customHeight="1"/>
  </sheetData>
  <mergeCells count="14">
    <mergeCell ref="A20:D20"/>
    <mergeCell ref="E20:G20"/>
    <mergeCell ref="G2:H2"/>
    <mergeCell ref="K34:N34"/>
    <mergeCell ref="O34:R34"/>
    <mergeCell ref="A34:D34"/>
    <mergeCell ref="E34:G34"/>
    <mergeCell ref="H34:J34"/>
    <mergeCell ref="A2:B2"/>
    <mergeCell ref="C2:D2"/>
    <mergeCell ref="E2:F2"/>
    <mergeCell ref="I2:J2"/>
    <mergeCell ref="A13:E13"/>
    <mergeCell ref="F13:J13"/>
  </mergeCells>
  <printOptions horizontalCentered="1" verticalCentered="1"/>
  <pageMargins left="0.19685039370078741" right="0.19685039370078741" top="0.19685039370078741" bottom="0.19685039370078741" header="0" footer="0"/>
  <pageSetup paperSize="9" scale="54" orientation="landscape" r:id="rId1"/>
  <drawing r:id="rId2"/>
</worksheet>
</file>

<file path=xl/worksheets/sheet52.xml><?xml version="1.0" encoding="utf-8"?>
<worksheet xmlns="http://schemas.openxmlformats.org/spreadsheetml/2006/main" xmlns:r="http://schemas.openxmlformats.org/officeDocument/2006/relationships">
  <sheetPr>
    <tabColor rgb="FF7030A0"/>
  </sheetPr>
  <dimension ref="A1:V47"/>
  <sheetViews>
    <sheetView view="pageBreakPreview" zoomScale="75" zoomScaleNormal="64" zoomScaleSheetLayoutView="75" workbookViewId="0">
      <pane xSplit="30900"/>
      <selection activeCell="M32" sqref="M32"/>
      <selection pane="topRight" activeCell="K29" sqref="K29"/>
    </sheetView>
  </sheetViews>
  <sheetFormatPr defaultColWidth="4.140625" defaultRowHeight="15"/>
  <cols>
    <col min="1" max="20" width="9.85546875" style="126" customWidth="1"/>
    <col min="21" max="16384" width="4.140625" style="126"/>
  </cols>
  <sheetData>
    <row r="1" spans="1:22" s="124" customFormat="1" ht="120" customHeight="1">
      <c r="B1" s="105"/>
      <c r="C1" s="105"/>
      <c r="D1" s="120"/>
      <c r="E1" s="120"/>
      <c r="F1" s="274" t="s">
        <v>323</v>
      </c>
      <c r="G1" s="121"/>
      <c r="H1" s="121"/>
      <c r="I1" s="121"/>
      <c r="J1" s="121"/>
      <c r="L1" s="139"/>
      <c r="M1" s="121"/>
      <c r="N1" s="121"/>
      <c r="O1" s="121"/>
      <c r="P1" s="121"/>
      <c r="Q1" s="121"/>
      <c r="R1" s="121"/>
      <c r="S1" s="121"/>
      <c r="T1" s="121"/>
    </row>
    <row r="2" spans="1:22" s="326" customFormat="1" ht="18" customHeight="1">
      <c r="B2" s="358"/>
      <c r="D2" s="359"/>
      <c r="E2" s="359"/>
      <c r="F2" s="359"/>
      <c r="G2" s="359"/>
      <c r="H2" s="359"/>
      <c r="I2" s="227"/>
      <c r="J2" s="227"/>
      <c r="K2" s="227"/>
      <c r="L2" s="227"/>
      <c r="M2" s="227"/>
      <c r="N2" s="227"/>
      <c r="O2" s="227"/>
      <c r="P2" s="227"/>
      <c r="Q2" s="227"/>
      <c r="R2" s="227"/>
      <c r="S2" s="227"/>
      <c r="T2" s="227"/>
    </row>
    <row r="3" spans="1:22" s="326" customFormat="1" ht="18" customHeight="1" thickBot="1">
      <c r="B3" s="358"/>
      <c r="C3" s="359"/>
      <c r="D3" s="359"/>
      <c r="E3" s="359"/>
      <c r="F3" s="359"/>
      <c r="G3" s="359"/>
      <c r="H3" s="359"/>
      <c r="I3" s="227"/>
      <c r="J3" s="227"/>
      <c r="K3" s="227"/>
      <c r="L3" s="227"/>
      <c r="M3" s="227"/>
      <c r="N3" s="227"/>
      <c r="O3" s="227"/>
      <c r="P3" s="227"/>
      <c r="Q3" s="227"/>
      <c r="R3" s="227"/>
      <c r="S3" s="227"/>
      <c r="T3" s="227"/>
      <c r="V3" s="718">
        <f>1.03*1.08</f>
        <v>1.1124000000000001</v>
      </c>
    </row>
    <row r="4" spans="1:22" s="326" customFormat="1" ht="18" customHeight="1">
      <c r="B4" s="358"/>
      <c r="C4" s="359"/>
      <c r="D4" s="359"/>
      <c r="E4" s="359"/>
      <c r="F4" s="359"/>
      <c r="G4" s="359"/>
      <c r="H4" s="359"/>
      <c r="I4" s="227"/>
      <c r="J4" s="227"/>
      <c r="K4" s="227"/>
      <c r="L4" s="227"/>
      <c r="M4" s="227"/>
      <c r="N4" s="410" t="s">
        <v>191</v>
      </c>
      <c r="O4" s="404" t="s">
        <v>99</v>
      </c>
      <c r="P4" s="361"/>
      <c r="Q4" s="361"/>
      <c r="R4" s="361"/>
      <c r="S4" s="362"/>
      <c r="T4" s="411" t="s">
        <v>182</v>
      </c>
    </row>
    <row r="5" spans="1:22" s="326" customFormat="1" ht="18" customHeight="1">
      <c r="B5" s="358"/>
      <c r="C5" s="359"/>
      <c r="D5" s="359"/>
      <c r="E5" s="359"/>
      <c r="F5" s="359"/>
      <c r="G5" s="359"/>
      <c r="H5" s="359"/>
      <c r="I5" s="227"/>
      <c r="J5" s="227"/>
      <c r="K5" s="227"/>
      <c r="L5" s="227"/>
      <c r="M5" s="227"/>
      <c r="N5" s="1292" t="s">
        <v>324</v>
      </c>
      <c r="O5" s="1289" t="s">
        <v>432</v>
      </c>
      <c r="P5" s="1059"/>
      <c r="Q5" s="1059"/>
      <c r="R5" s="1059"/>
      <c r="S5" s="1290"/>
      <c r="T5" s="1287">
        <f>(618*V3)*1.11</f>
        <v>763.08415200000013</v>
      </c>
    </row>
    <row r="6" spans="1:22" s="326" customFormat="1" ht="18" customHeight="1" thickBot="1">
      <c r="D6" s="277"/>
      <c r="E6" s="277"/>
      <c r="F6" s="277"/>
      <c r="G6" s="277"/>
      <c r="H6" s="277"/>
      <c r="N6" s="1293"/>
      <c r="O6" s="1087"/>
      <c r="P6" s="1063"/>
      <c r="Q6" s="1063"/>
      <c r="R6" s="1063"/>
      <c r="S6" s="1291"/>
      <c r="T6" s="1288"/>
    </row>
    <row r="7" spans="1:22" s="326" customFormat="1" ht="18" customHeight="1">
      <c r="C7" s="277"/>
      <c r="D7" s="277"/>
      <c r="E7" s="277"/>
      <c r="F7" s="277"/>
      <c r="G7" s="277"/>
      <c r="H7" s="277"/>
    </row>
    <row r="8" spans="1:22" s="326" customFormat="1" ht="18" customHeight="1">
      <c r="N8" s="326" t="s">
        <v>325</v>
      </c>
    </row>
    <row r="9" spans="1:22" s="326" customFormat="1" ht="18" customHeight="1">
      <c r="N9" s="326" t="s">
        <v>326</v>
      </c>
    </row>
    <row r="10" spans="1:22" s="326" customFormat="1" ht="18" customHeight="1">
      <c r="N10" s="326" t="s">
        <v>327</v>
      </c>
    </row>
    <row r="11" spans="1:22" s="326" customFormat="1" ht="18" customHeight="1">
      <c r="N11" s="326" t="s">
        <v>328</v>
      </c>
    </row>
    <row r="12" spans="1:22" s="326" customFormat="1" ht="18" customHeight="1">
      <c r="N12" s="326" t="s">
        <v>329</v>
      </c>
    </row>
    <row r="13" spans="1:22" s="326" customFormat="1" ht="18" customHeight="1">
      <c r="N13" s="326" t="s">
        <v>330</v>
      </c>
    </row>
    <row r="14" spans="1:22" s="326" customFormat="1" ht="18" customHeight="1">
      <c r="N14" s="326" t="s">
        <v>331</v>
      </c>
    </row>
    <row r="15" spans="1:22" s="326" customFormat="1" ht="18" customHeight="1"/>
    <row r="16" spans="1:22" s="346" customFormat="1" ht="18" customHeight="1">
      <c r="A16" s="370"/>
      <c r="B16" s="370"/>
      <c r="C16" s="370"/>
      <c r="D16" s="370"/>
      <c r="E16" s="370"/>
      <c r="F16" s="370"/>
      <c r="G16" s="370"/>
      <c r="H16" s="370"/>
      <c r="I16" s="370"/>
      <c r="J16" s="370"/>
      <c r="K16" s="370"/>
      <c r="L16" s="370"/>
      <c r="M16" s="370"/>
      <c r="N16" s="370"/>
      <c r="O16" s="370"/>
      <c r="P16" s="370"/>
      <c r="Q16" s="370"/>
      <c r="R16" s="370"/>
      <c r="S16" s="370"/>
      <c r="T16" s="370"/>
    </row>
    <row r="17" spans="1:20" s="326" customFormat="1" ht="18" customHeight="1">
      <c r="A17" s="1294" t="s">
        <v>293</v>
      </c>
      <c r="B17" s="1294"/>
      <c r="C17" s="1294"/>
      <c r="D17" s="1294"/>
      <c r="E17" s="1294"/>
      <c r="F17" s="1294"/>
      <c r="G17" s="1294"/>
      <c r="H17" s="1294"/>
      <c r="I17" s="1294"/>
      <c r="J17" s="1294"/>
      <c r="K17" s="1294"/>
      <c r="L17" s="1294"/>
      <c r="M17" s="1294"/>
      <c r="N17" s="1294"/>
      <c r="O17" s="1294"/>
      <c r="P17" s="1294"/>
      <c r="Q17" s="1294"/>
      <c r="R17" s="1294"/>
      <c r="S17" s="1294"/>
      <c r="T17" s="1294"/>
    </row>
    <row r="18" spans="1:20" s="326" customFormat="1" ht="18" customHeight="1">
      <c r="A18" s="1294"/>
      <c r="B18" s="1294"/>
      <c r="C18" s="1294"/>
      <c r="D18" s="1294"/>
      <c r="E18" s="1294"/>
      <c r="F18" s="1294"/>
      <c r="G18" s="1294"/>
      <c r="H18" s="1294"/>
      <c r="I18" s="1294"/>
      <c r="J18" s="1294"/>
      <c r="K18" s="1294"/>
      <c r="L18" s="1294"/>
      <c r="M18" s="1294"/>
      <c r="N18" s="1294"/>
      <c r="O18" s="1294"/>
      <c r="P18" s="1294"/>
      <c r="Q18" s="1294"/>
      <c r="R18" s="1294"/>
      <c r="S18" s="1294"/>
      <c r="T18" s="1294"/>
    </row>
    <row r="19" spans="1:20" s="326" customFormat="1" ht="18" customHeight="1">
      <c r="A19" s="1294"/>
      <c r="B19" s="1294"/>
      <c r="C19" s="1294"/>
      <c r="D19" s="1294"/>
      <c r="E19" s="1294"/>
      <c r="F19" s="1294"/>
      <c r="G19" s="1294"/>
      <c r="H19" s="1294"/>
      <c r="I19" s="1294"/>
      <c r="J19" s="1294"/>
      <c r="K19" s="1294"/>
      <c r="L19" s="1294"/>
      <c r="M19" s="1294"/>
      <c r="N19" s="1294"/>
      <c r="O19" s="1294"/>
      <c r="P19" s="1294"/>
      <c r="Q19" s="1294"/>
      <c r="R19" s="1294"/>
      <c r="S19" s="1294"/>
      <c r="T19" s="1294"/>
    </row>
    <row r="20" spans="1:20" s="346" customFormat="1" ht="15.75" thickBot="1">
      <c r="A20" s="1294"/>
      <c r="B20" s="1294"/>
      <c r="C20" s="1294"/>
      <c r="D20" s="1294"/>
      <c r="E20" s="1294"/>
      <c r="F20" s="1294"/>
      <c r="G20" s="1294"/>
      <c r="H20" s="1294"/>
      <c r="I20" s="1294"/>
      <c r="J20" s="1294"/>
      <c r="K20" s="1294"/>
      <c r="L20" s="1294"/>
      <c r="M20" s="1294"/>
      <c r="N20" s="1294"/>
      <c r="O20" s="1294"/>
      <c r="P20" s="1294"/>
      <c r="Q20" s="1294"/>
      <c r="R20" s="1294"/>
      <c r="S20" s="1294"/>
      <c r="T20" s="1294"/>
    </row>
    <row r="21" spans="1:20" s="326" customFormat="1" ht="18" customHeight="1">
      <c r="M21" s="360" t="s">
        <v>191</v>
      </c>
      <c r="N21" s="362"/>
      <c r="O21" s="404" t="s">
        <v>99</v>
      </c>
      <c r="P21" s="361"/>
      <c r="Q21" s="361"/>
      <c r="R21" s="361"/>
      <c r="S21" s="362"/>
      <c r="T21" s="411" t="s">
        <v>182</v>
      </c>
    </row>
    <row r="22" spans="1:20" s="326" customFormat="1" ht="18" customHeight="1">
      <c r="M22" s="505" t="s">
        <v>230</v>
      </c>
      <c r="N22" s="506">
        <v>2024</v>
      </c>
      <c r="O22" s="1295" t="s">
        <v>461</v>
      </c>
      <c r="P22" s="1295"/>
      <c r="Q22" s="509" t="s">
        <v>457</v>
      </c>
      <c r="R22" s="1284" t="s">
        <v>460</v>
      </c>
      <c r="S22" s="1284"/>
      <c r="T22" s="343">
        <v>68.405925600000003</v>
      </c>
    </row>
    <row r="23" spans="1:20" s="346" customFormat="1">
      <c r="M23" s="416" t="s">
        <v>230</v>
      </c>
      <c r="N23" s="507">
        <v>2048</v>
      </c>
      <c r="O23" s="1282" t="s">
        <v>461</v>
      </c>
      <c r="P23" s="1282"/>
      <c r="Q23" s="510" t="s">
        <v>458</v>
      </c>
      <c r="R23" s="1285" t="s">
        <v>459</v>
      </c>
      <c r="S23" s="1285"/>
      <c r="T23" s="261">
        <v>68.405925600000003</v>
      </c>
    </row>
    <row r="24" spans="1:20" s="346" customFormat="1" ht="18" customHeight="1">
      <c r="M24" s="416" t="s">
        <v>230</v>
      </c>
      <c r="N24" s="507">
        <v>5024</v>
      </c>
      <c r="O24" s="1282" t="s">
        <v>461</v>
      </c>
      <c r="P24" s="1282"/>
      <c r="Q24" s="510" t="s">
        <v>457</v>
      </c>
      <c r="R24" s="1285" t="s">
        <v>460</v>
      </c>
      <c r="S24" s="1285"/>
      <c r="T24" s="261">
        <v>69.887642400000004</v>
      </c>
    </row>
    <row r="25" spans="1:20" s="346" customFormat="1" ht="18" customHeight="1">
      <c r="M25" s="416" t="s">
        <v>230</v>
      </c>
      <c r="N25" s="507">
        <v>5048</v>
      </c>
      <c r="O25" s="1282" t="s">
        <v>461</v>
      </c>
      <c r="P25" s="1282"/>
      <c r="Q25" s="510" t="s">
        <v>458</v>
      </c>
      <c r="R25" s="1285" t="s">
        <v>459</v>
      </c>
      <c r="S25" s="1285"/>
      <c r="T25" s="261">
        <v>69.887642400000004</v>
      </c>
    </row>
    <row r="26" spans="1:20" s="346" customFormat="1" ht="18" customHeight="1">
      <c r="M26" s="416" t="s">
        <v>231</v>
      </c>
      <c r="N26" s="507">
        <v>2024</v>
      </c>
      <c r="O26" s="1282" t="s">
        <v>462</v>
      </c>
      <c r="P26" s="1282"/>
      <c r="Q26" s="510" t="s">
        <v>457</v>
      </c>
      <c r="R26" s="1285" t="s">
        <v>460</v>
      </c>
      <c r="S26" s="1285"/>
      <c r="T26" s="261">
        <v>90.261248400000014</v>
      </c>
    </row>
    <row r="27" spans="1:20" s="346" customFormat="1" ht="18" customHeight="1">
      <c r="M27" s="416" t="s">
        <v>231</v>
      </c>
      <c r="N27" s="507">
        <v>2048</v>
      </c>
      <c r="O27" s="1282" t="s">
        <v>462</v>
      </c>
      <c r="P27" s="1282"/>
      <c r="Q27" s="510" t="s">
        <v>458</v>
      </c>
      <c r="R27" s="1285" t="s">
        <v>460</v>
      </c>
      <c r="S27" s="1285"/>
      <c r="T27" s="261">
        <v>90.261248400000014</v>
      </c>
    </row>
    <row r="28" spans="1:20" s="346" customFormat="1" ht="18" customHeight="1">
      <c r="M28" s="416" t="s">
        <v>231</v>
      </c>
      <c r="N28" s="507">
        <v>5024</v>
      </c>
      <c r="O28" s="1282" t="s">
        <v>462</v>
      </c>
      <c r="P28" s="1282"/>
      <c r="Q28" s="510" t="s">
        <v>457</v>
      </c>
      <c r="R28" s="1285" t="s">
        <v>459</v>
      </c>
      <c r="S28" s="1285"/>
      <c r="T28" s="261">
        <v>92.977729200000013</v>
      </c>
    </row>
    <row r="29" spans="1:20" s="346" customFormat="1" ht="18" customHeight="1" thickBot="1">
      <c r="M29" s="419" t="s">
        <v>231</v>
      </c>
      <c r="N29" s="508">
        <v>5048</v>
      </c>
      <c r="O29" s="1283" t="s">
        <v>462</v>
      </c>
      <c r="P29" s="1283"/>
      <c r="Q29" s="511" t="s">
        <v>458</v>
      </c>
      <c r="R29" s="1286" t="s">
        <v>459</v>
      </c>
      <c r="S29" s="1286"/>
      <c r="T29" s="263">
        <v>92.977729200000013</v>
      </c>
    </row>
    <row r="30" spans="1:20" s="346" customFormat="1" ht="18" customHeight="1"/>
    <row r="31" spans="1:20" s="346" customFormat="1" ht="18" customHeight="1">
      <c r="A31" s="346" t="s">
        <v>577</v>
      </c>
    </row>
    <row r="32" spans="1:20" s="346" customFormat="1" ht="18" customHeight="1">
      <c r="M32" s="995"/>
    </row>
    <row r="33" spans="1:20" s="326" customFormat="1" ht="18" customHeight="1"/>
    <row r="34" spans="1:20" s="346" customFormat="1" ht="18" customHeight="1"/>
    <row r="35" spans="1:20" s="346" customFormat="1" ht="18" customHeight="1">
      <c r="A35" s="370"/>
      <c r="B35" s="370"/>
      <c r="C35" s="370"/>
      <c r="D35" s="370"/>
      <c r="E35" s="370"/>
      <c r="F35" s="370"/>
      <c r="G35" s="370"/>
      <c r="H35" s="370"/>
      <c r="I35" s="370"/>
      <c r="J35" s="370"/>
      <c r="K35" s="370"/>
      <c r="L35" s="370"/>
      <c r="M35" s="370"/>
      <c r="N35" s="370"/>
      <c r="O35" s="370"/>
      <c r="P35" s="370"/>
      <c r="Q35" s="370"/>
      <c r="R35" s="370"/>
      <c r="S35" s="370"/>
      <c r="T35" s="658">
        <v>45</v>
      </c>
    </row>
    <row r="36" spans="1:20" s="346" customFormat="1" ht="18" customHeight="1"/>
    <row r="37" spans="1:20" s="346" customFormat="1" ht="18" customHeight="1"/>
    <row r="38" spans="1:20" s="346" customFormat="1" ht="18" customHeight="1"/>
    <row r="39" spans="1:20" s="346" customFormat="1" ht="18" customHeight="1"/>
    <row r="40" spans="1:20" s="346" customFormat="1" ht="18" customHeight="1"/>
    <row r="41" spans="1:20" s="346" customFormat="1" ht="18" customHeight="1"/>
    <row r="42" spans="1:20" s="346" customFormat="1" ht="18" customHeight="1"/>
    <row r="43" spans="1:20" s="346" customFormat="1" ht="18" customHeight="1"/>
    <row r="44" spans="1:20" ht="18" customHeight="1"/>
    <row r="45" spans="1:20" ht="18" customHeight="1"/>
    <row r="46" spans="1:20" ht="18" customHeight="1"/>
    <row r="47" spans="1:20" s="127" customFormat="1" ht="18" customHeight="1"/>
  </sheetData>
  <mergeCells count="20">
    <mergeCell ref="T5:T6"/>
    <mergeCell ref="O5:S6"/>
    <mergeCell ref="N5:N6"/>
    <mergeCell ref="A17:T20"/>
    <mergeCell ref="O22:P22"/>
    <mergeCell ref="O28:P28"/>
    <mergeCell ref="O29:P29"/>
    <mergeCell ref="R22:S22"/>
    <mergeCell ref="R23:S23"/>
    <mergeCell ref="R24:S24"/>
    <mergeCell ref="R25:S25"/>
    <mergeCell ref="R26:S26"/>
    <mergeCell ref="R27:S27"/>
    <mergeCell ref="R28:S28"/>
    <mergeCell ref="R29:S29"/>
    <mergeCell ref="O23:P23"/>
    <mergeCell ref="O24:P24"/>
    <mergeCell ref="O25:P25"/>
    <mergeCell ref="O26:P26"/>
    <mergeCell ref="O27:P27"/>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53.xml><?xml version="1.0" encoding="utf-8"?>
<worksheet xmlns="http://schemas.openxmlformats.org/spreadsheetml/2006/main" xmlns:r="http://schemas.openxmlformats.org/officeDocument/2006/relationships">
  <sheetPr>
    <tabColor rgb="FF7030A0"/>
  </sheetPr>
  <dimension ref="A1:X47"/>
  <sheetViews>
    <sheetView view="pageBreakPreview" zoomScale="75" zoomScaleNormal="100" zoomScaleSheetLayoutView="75" zoomScalePageLayoutView="50" workbookViewId="0">
      <pane xSplit="27300"/>
      <selection activeCell="V24" sqref="V24"/>
      <selection pane="topRight" activeCell="K29" sqref="K29"/>
    </sheetView>
  </sheetViews>
  <sheetFormatPr defaultColWidth="4.140625" defaultRowHeight="15"/>
  <cols>
    <col min="1" max="4" width="9.5703125" style="126" customWidth="1"/>
    <col min="5" max="5" width="3" style="126" customWidth="1"/>
    <col min="6" max="9" width="9.5703125" style="126" customWidth="1"/>
    <col min="10" max="10" width="3" style="126" customWidth="1"/>
    <col min="11" max="12" width="9.5703125" style="126" customWidth="1"/>
    <col min="13" max="14" width="9.5703125" style="198" customWidth="1"/>
    <col min="15" max="15" width="3" style="198" customWidth="1"/>
    <col min="16" max="19" width="9.5703125" style="126" customWidth="1"/>
    <col min="20" max="20" width="3" style="126" customWidth="1"/>
    <col min="21" max="23" width="9.5703125" style="198" customWidth="1"/>
    <col min="24" max="24" width="5.85546875" style="126" bestFit="1" customWidth="1"/>
    <col min="25" max="16384" width="4.140625" style="126"/>
  </cols>
  <sheetData>
    <row r="1" spans="1:23" s="124" customFormat="1" ht="84.95" customHeight="1">
      <c r="B1" s="105"/>
      <c r="C1" s="105"/>
      <c r="E1" s="274"/>
      <c r="F1" s="121"/>
      <c r="G1" s="883" t="s">
        <v>651</v>
      </c>
      <c r="H1" s="121"/>
      <c r="I1" s="121"/>
      <c r="J1" s="121"/>
      <c r="K1" s="121"/>
      <c r="L1" s="121"/>
      <c r="M1" s="121"/>
      <c r="N1" s="121"/>
      <c r="O1" s="121"/>
      <c r="U1" s="203"/>
      <c r="V1" s="203"/>
      <c r="W1" s="203"/>
    </row>
    <row r="2" spans="1:23" s="326" customFormat="1" ht="18" customHeight="1">
      <c r="A2" s="1296"/>
      <c r="B2" s="1296"/>
      <c r="C2" s="1296"/>
      <c r="D2" s="1296"/>
      <c r="E2" s="401"/>
      <c r="F2" s="1296"/>
      <c r="G2" s="1296"/>
      <c r="H2" s="1296"/>
      <c r="I2" s="1296"/>
      <c r="K2" s="1296"/>
      <c r="L2" s="1296"/>
      <c r="M2" s="1296"/>
      <c r="N2" s="1296"/>
      <c r="P2" s="1296"/>
      <c r="Q2" s="1296"/>
      <c r="R2" s="1296"/>
      <c r="S2" s="1296"/>
      <c r="U2" s="1296"/>
      <c r="V2" s="1296"/>
      <c r="W2" s="1296"/>
    </row>
    <row r="3" spans="1:23" s="326" customFormat="1" ht="18" customHeight="1">
      <c r="A3" s="1296"/>
      <c r="B3" s="1296"/>
      <c r="C3" s="1296"/>
      <c r="D3" s="1296"/>
      <c r="E3" s="401"/>
      <c r="F3" s="1296"/>
      <c r="G3" s="1296"/>
      <c r="H3" s="1296"/>
      <c r="I3" s="1296"/>
      <c r="K3" s="1296"/>
      <c r="L3" s="1296"/>
      <c r="M3" s="1296"/>
      <c r="N3" s="1296"/>
      <c r="P3" s="1296"/>
      <c r="Q3" s="1296"/>
      <c r="R3" s="1296"/>
      <c r="S3" s="1296"/>
      <c r="U3" s="1296"/>
      <c r="V3" s="1296"/>
      <c r="W3" s="1296"/>
    </row>
    <row r="4" spans="1:23" s="326" customFormat="1" ht="18" customHeight="1">
      <c r="B4" s="358"/>
      <c r="C4" s="224"/>
      <c r="D4" s="224"/>
      <c r="E4" s="401"/>
      <c r="F4" s="224"/>
      <c r="G4" s="224"/>
      <c r="H4" s="224"/>
      <c r="I4" s="224"/>
      <c r="P4" s="224"/>
      <c r="Q4" s="224"/>
      <c r="R4" s="224"/>
      <c r="S4" s="224"/>
    </row>
    <row r="5" spans="1:23" s="326" customFormat="1" ht="18" customHeight="1">
      <c r="B5" s="358"/>
      <c r="C5" s="224"/>
      <c r="D5" s="224"/>
      <c r="E5" s="401"/>
      <c r="F5" s="224"/>
      <c r="G5" s="224"/>
      <c r="H5" s="224"/>
      <c r="I5" s="224"/>
      <c r="P5" s="224"/>
      <c r="Q5" s="224"/>
      <c r="R5" s="224"/>
      <c r="S5" s="224"/>
    </row>
    <row r="6" spans="1:23" s="326" customFormat="1" ht="18" customHeight="1">
      <c r="B6" s="358"/>
      <c r="C6" s="358"/>
      <c r="D6" s="227"/>
      <c r="E6" s="227"/>
      <c r="F6" s="227"/>
      <c r="G6" s="227"/>
      <c r="H6" s="227"/>
      <c r="I6" s="227"/>
      <c r="P6" s="227"/>
      <c r="Q6" s="227"/>
      <c r="R6" s="227"/>
      <c r="S6" s="227"/>
    </row>
    <row r="7" spans="1:23" s="326" customFormat="1" ht="18" customHeight="1">
      <c r="B7" s="358"/>
      <c r="C7" s="358"/>
      <c r="D7" s="227"/>
      <c r="E7" s="227"/>
      <c r="F7" s="227"/>
      <c r="G7" s="227"/>
      <c r="H7" s="227"/>
      <c r="I7" s="227"/>
      <c r="K7" s="227"/>
      <c r="L7" s="227"/>
      <c r="M7" s="227"/>
      <c r="N7" s="227"/>
      <c r="P7" s="227"/>
      <c r="Q7" s="227"/>
      <c r="R7" s="227"/>
      <c r="S7" s="227"/>
      <c r="U7" s="227"/>
      <c r="V7" s="227"/>
      <c r="W7" s="227"/>
    </row>
    <row r="8" spans="1:23" s="326" customFormat="1" ht="18" customHeight="1">
      <c r="F8" s="227"/>
      <c r="G8" s="227"/>
      <c r="H8" s="227"/>
      <c r="I8" s="227"/>
      <c r="K8" s="227"/>
      <c r="L8" s="227"/>
      <c r="M8" s="227"/>
      <c r="N8" s="227"/>
      <c r="P8" s="227"/>
      <c r="Q8" s="227"/>
      <c r="R8" s="227"/>
      <c r="S8" s="227"/>
      <c r="U8" s="227"/>
      <c r="V8" s="227"/>
      <c r="W8" s="227"/>
    </row>
    <row r="9" spans="1:23" s="326" customFormat="1" ht="18" customHeight="1">
      <c r="F9" s="227"/>
      <c r="G9" s="227"/>
      <c r="H9" s="227"/>
      <c r="I9" s="227"/>
      <c r="K9" s="227"/>
      <c r="L9" s="227"/>
      <c r="M9" s="227"/>
      <c r="N9" s="227"/>
      <c r="P9" s="227"/>
      <c r="Q9" s="227"/>
      <c r="R9" s="227"/>
      <c r="S9" s="227"/>
      <c r="U9" s="227"/>
      <c r="V9" s="227"/>
      <c r="W9" s="227"/>
    </row>
    <row r="10" spans="1:23" s="326" customFormat="1" ht="18" customHeight="1">
      <c r="E10" s="227"/>
      <c r="F10" s="227"/>
      <c r="G10" s="227"/>
      <c r="H10" s="227"/>
      <c r="I10" s="227"/>
      <c r="K10" s="227"/>
      <c r="L10" s="227"/>
      <c r="M10" s="227"/>
      <c r="N10" s="227"/>
      <c r="P10" s="227"/>
      <c r="Q10" s="227"/>
      <c r="R10" s="227"/>
      <c r="S10" s="227"/>
      <c r="U10" s="227"/>
      <c r="V10" s="227"/>
      <c r="W10" s="227"/>
    </row>
    <row r="11" spans="1:23" s="326" customFormat="1" ht="18" customHeight="1">
      <c r="E11" s="227"/>
      <c r="F11" s="227"/>
      <c r="G11" s="227"/>
      <c r="H11" s="227"/>
      <c r="I11" s="227"/>
      <c r="K11" s="227"/>
      <c r="L11" s="227"/>
      <c r="M11" s="227"/>
      <c r="P11" s="227"/>
      <c r="Q11" s="227"/>
      <c r="R11" s="227"/>
      <c r="S11" s="227"/>
      <c r="U11" s="227"/>
      <c r="V11" s="227"/>
      <c r="W11" s="227"/>
    </row>
    <row r="12" spans="1:23" s="326" customFormat="1" ht="18" customHeight="1">
      <c r="E12" s="227"/>
      <c r="F12" s="712"/>
      <c r="G12" s="227"/>
      <c r="H12" s="227"/>
      <c r="K12" s="227"/>
      <c r="M12" s="227"/>
      <c r="N12" s="227"/>
      <c r="P12" s="712"/>
      <c r="Q12" s="227"/>
      <c r="R12" s="227"/>
      <c r="U12" s="227"/>
      <c r="W12" s="227"/>
    </row>
    <row r="13" spans="1:23" s="326" customFormat="1" ht="18" customHeight="1">
      <c r="E13" s="227"/>
      <c r="F13" s="712"/>
      <c r="G13" s="227"/>
      <c r="H13" s="227"/>
      <c r="K13" s="227"/>
      <c r="M13" s="227"/>
      <c r="N13" s="227"/>
      <c r="P13" s="712"/>
      <c r="Q13" s="227"/>
      <c r="R13" s="227"/>
      <c r="U13" s="227"/>
      <c r="W13" s="227"/>
    </row>
    <row r="14" spans="1:23" s="326" customFormat="1" ht="18" customHeight="1">
      <c r="E14" s="227"/>
      <c r="F14" s="712"/>
      <c r="G14" s="227"/>
      <c r="H14" s="227"/>
      <c r="K14" s="227"/>
      <c r="M14" s="227"/>
      <c r="N14" s="227"/>
      <c r="P14" s="713"/>
      <c r="U14" s="227"/>
      <c r="W14" s="227"/>
    </row>
    <row r="15" spans="1:23" s="326" customFormat="1" ht="18" customHeight="1">
      <c r="F15" s="227"/>
      <c r="G15" s="227"/>
      <c r="H15" s="227"/>
      <c r="I15" s="227"/>
      <c r="M15" s="227"/>
      <c r="N15" s="227"/>
      <c r="P15" s="713"/>
      <c r="W15" s="227"/>
    </row>
    <row r="16" spans="1:23" s="326" customFormat="1" ht="18" customHeight="1">
      <c r="B16" s="358"/>
      <c r="C16" s="358"/>
      <c r="D16" s="227"/>
      <c r="F16" s="227"/>
      <c r="M16" s="227"/>
      <c r="N16" s="227"/>
      <c r="P16" s="713"/>
      <c r="W16" s="227"/>
    </row>
    <row r="17" spans="1:24" s="326" customFormat="1" ht="18" customHeight="1">
      <c r="B17" s="358"/>
      <c r="D17" s="227"/>
      <c r="E17" s="227"/>
      <c r="K17" s="227"/>
      <c r="M17" s="227"/>
      <c r="N17" s="227"/>
      <c r="P17" s="713"/>
      <c r="U17" s="712"/>
      <c r="W17" s="227"/>
    </row>
    <row r="18" spans="1:24" s="326" customFormat="1" ht="18" customHeight="1">
      <c r="B18" s="358"/>
      <c r="D18" s="227"/>
      <c r="E18" s="227"/>
      <c r="K18" s="712"/>
      <c r="N18" s="227"/>
      <c r="P18" s="713"/>
      <c r="U18" s="712"/>
    </row>
    <row r="19" spans="1:24" s="326" customFormat="1" ht="18" customHeight="1">
      <c r="B19" s="358"/>
      <c r="D19" s="227"/>
      <c r="E19" s="227"/>
      <c r="K19" s="712"/>
      <c r="N19" s="227"/>
      <c r="P19" s="713"/>
      <c r="U19" s="712"/>
    </row>
    <row r="20" spans="1:24" s="326" customFormat="1" ht="18" customHeight="1">
      <c r="B20" s="358"/>
      <c r="D20" s="227"/>
      <c r="E20" s="227"/>
      <c r="K20" s="712"/>
      <c r="M20" s="227"/>
      <c r="N20" s="227"/>
      <c r="P20" s="227"/>
      <c r="Q20" s="227"/>
      <c r="R20" s="227"/>
      <c r="S20" s="227"/>
      <c r="U20" s="712"/>
      <c r="W20" s="227"/>
    </row>
    <row r="21" spans="1:24" s="326" customFormat="1" ht="18" customHeight="1">
      <c r="B21" s="358"/>
      <c r="D21" s="227"/>
      <c r="E21" s="227"/>
      <c r="K21" s="712"/>
      <c r="M21" s="227"/>
      <c r="N21" s="227"/>
      <c r="P21" s="227"/>
      <c r="Q21" s="227"/>
      <c r="R21" s="227"/>
      <c r="S21" s="227"/>
      <c r="U21" s="713"/>
      <c r="W21" s="227"/>
    </row>
    <row r="22" spans="1:24" s="326" customFormat="1" ht="18" customHeight="1">
      <c r="B22" s="358"/>
      <c r="C22" s="358"/>
      <c r="D22" s="227"/>
      <c r="E22" s="227"/>
      <c r="K22" s="712"/>
      <c r="N22" s="227"/>
      <c r="U22" s="227"/>
      <c r="V22" s="227"/>
      <c r="W22" s="227"/>
    </row>
    <row r="23" spans="1:24" s="326" customFormat="1" ht="18" customHeight="1">
      <c r="B23" s="358"/>
      <c r="C23" s="358"/>
      <c r="D23" s="227"/>
      <c r="E23" s="227"/>
      <c r="K23" s="227"/>
      <c r="L23" s="227"/>
      <c r="M23" s="227"/>
    </row>
    <row r="24" spans="1:24" s="326" customFormat="1" ht="18" customHeight="1">
      <c r="B24" s="358"/>
      <c r="C24" s="358"/>
      <c r="D24" s="227"/>
      <c r="E24" s="227"/>
      <c r="K24" s="227"/>
      <c r="L24" s="227"/>
      <c r="M24" s="227"/>
      <c r="N24" s="227"/>
      <c r="V24" s="994"/>
      <c r="X24" s="720"/>
    </row>
    <row r="25" spans="1:24" s="326" customFormat="1" ht="18" customHeight="1">
      <c r="C25" s="358"/>
      <c r="D25" s="227"/>
      <c r="E25" s="227"/>
      <c r="K25" s="346"/>
      <c r="L25" s="227"/>
      <c r="M25" s="227"/>
      <c r="N25" s="227"/>
      <c r="W25" s="718">
        <f>1.03*1.08</f>
        <v>1.1124000000000001</v>
      </c>
    </row>
    <row r="26" spans="1:24" s="326" customFormat="1" ht="18" customHeight="1">
      <c r="C26" s="358"/>
      <c r="D26" s="227"/>
      <c r="E26" s="227"/>
      <c r="L26" s="227"/>
      <c r="M26" s="227"/>
      <c r="N26" s="227"/>
    </row>
    <row r="27" spans="1:24" s="326" customFormat="1" ht="18" customHeight="1">
      <c r="C27" s="358"/>
      <c r="D27" s="227"/>
      <c r="E27" s="227"/>
      <c r="H27" s="358"/>
      <c r="I27" s="358"/>
      <c r="O27" s="227"/>
    </row>
    <row r="28" spans="1:24" s="326" customFormat="1" ht="18" customHeight="1" thickBot="1">
      <c r="C28" s="358"/>
      <c r="D28" s="820" t="s">
        <v>232</v>
      </c>
      <c r="E28" s="227"/>
      <c r="H28" s="358"/>
      <c r="I28" s="358"/>
      <c r="J28" s="227"/>
      <c r="O28" s="227"/>
    </row>
    <row r="29" spans="1:24" s="326" customFormat="1" ht="18" customHeight="1">
      <c r="C29" s="358"/>
      <c r="D29" s="227"/>
      <c r="E29" s="227"/>
      <c r="H29" s="358"/>
      <c r="I29" s="358"/>
      <c r="J29" s="227"/>
      <c r="M29" s="878" t="s">
        <v>233</v>
      </c>
      <c r="N29" s="879"/>
      <c r="O29" s="404" t="s">
        <v>99</v>
      </c>
      <c r="P29" s="361"/>
      <c r="Q29" s="361"/>
      <c r="R29" s="361"/>
      <c r="S29" s="361"/>
      <c r="T29" s="361"/>
      <c r="U29" s="361"/>
      <c r="V29" s="362"/>
      <c r="W29" s="405" t="s">
        <v>100</v>
      </c>
    </row>
    <row r="30" spans="1:24" s="326" customFormat="1" ht="18" customHeight="1">
      <c r="B30" s="358"/>
      <c r="C30" s="358"/>
      <c r="D30" s="227"/>
      <c r="E30" s="227"/>
      <c r="H30" s="885" t="s">
        <v>547</v>
      </c>
      <c r="I30" s="889"/>
      <c r="J30" s="886"/>
      <c r="K30" s="888"/>
      <c r="L30" s="346"/>
      <c r="M30" s="876" t="s">
        <v>232</v>
      </c>
      <c r="N30" s="877"/>
      <c r="O30" s="406" t="s">
        <v>433</v>
      </c>
      <c r="P30" s="407"/>
      <c r="Q30" s="407"/>
      <c r="R30" s="407"/>
      <c r="S30" s="407"/>
      <c r="T30" s="407"/>
      <c r="U30" s="407"/>
      <c r="V30" s="408"/>
      <c r="W30" s="332">
        <v>209.90988000000002</v>
      </c>
    </row>
    <row r="31" spans="1:24" s="326" customFormat="1" ht="18" customHeight="1">
      <c r="A31" s="346"/>
      <c r="B31" s="346"/>
      <c r="C31" s="346"/>
      <c r="D31" s="346"/>
      <c r="E31" s="227"/>
      <c r="H31" s="885" t="s">
        <v>548</v>
      </c>
      <c r="I31" s="887"/>
      <c r="J31" s="887"/>
      <c r="K31" s="888"/>
      <c r="L31" s="346"/>
      <c r="M31" s="876" t="s">
        <v>578</v>
      </c>
      <c r="N31" s="877"/>
      <c r="O31" s="406" t="s">
        <v>607</v>
      </c>
      <c r="P31" s="407"/>
      <c r="Q31" s="407"/>
      <c r="R31" s="407"/>
      <c r="S31" s="407"/>
      <c r="T31" s="407"/>
      <c r="U31" s="407"/>
      <c r="V31" s="408"/>
      <c r="W31" s="332">
        <v>333.26640000000003</v>
      </c>
    </row>
    <row r="32" spans="1:24" s="326" customFormat="1" ht="18" customHeight="1">
      <c r="E32" s="227"/>
      <c r="H32" s="885" t="s">
        <v>549</v>
      </c>
      <c r="I32" s="887"/>
      <c r="J32" s="887"/>
      <c r="K32" s="888"/>
      <c r="L32" s="346"/>
      <c r="M32" s="876" t="s">
        <v>579</v>
      </c>
      <c r="N32" s="877"/>
      <c r="O32" s="406" t="s">
        <v>608</v>
      </c>
      <c r="P32" s="407"/>
      <c r="Q32" s="407"/>
      <c r="R32" s="407"/>
      <c r="S32" s="407"/>
      <c r="T32" s="407"/>
      <c r="U32" s="407"/>
      <c r="V32" s="408"/>
      <c r="W32" s="332">
        <v>392.00760000000008</v>
      </c>
    </row>
    <row r="33" spans="1:23" s="326" customFormat="1" ht="18" customHeight="1">
      <c r="A33" s="346"/>
      <c r="B33" s="346"/>
      <c r="C33" s="346"/>
      <c r="D33" s="346"/>
      <c r="E33" s="227"/>
      <c r="H33" s="885" t="s">
        <v>550</v>
      </c>
      <c r="I33" s="887"/>
      <c r="J33" s="887"/>
      <c r="K33" s="888"/>
      <c r="L33" s="346"/>
      <c r="M33" s="876" t="s">
        <v>580</v>
      </c>
      <c r="N33" s="877"/>
      <c r="O33" s="406" t="s">
        <v>609</v>
      </c>
      <c r="P33" s="407"/>
      <c r="Q33" s="407"/>
      <c r="R33" s="407"/>
      <c r="S33" s="407"/>
      <c r="T33" s="407"/>
      <c r="U33" s="407"/>
      <c r="V33" s="408"/>
      <c r="W33" s="332">
        <v>843.9552000000001</v>
      </c>
    </row>
    <row r="34" spans="1:23" s="346" customFormat="1" ht="18" customHeight="1" thickBot="1">
      <c r="E34" s="227"/>
      <c r="F34" s="326"/>
      <c r="G34" s="326"/>
      <c r="H34" s="885" t="s">
        <v>551</v>
      </c>
      <c r="I34" s="887"/>
      <c r="J34" s="887"/>
      <c r="K34" s="888"/>
      <c r="M34" s="723" t="s">
        <v>581</v>
      </c>
      <c r="N34" s="724"/>
      <c r="O34" s="725" t="s">
        <v>610</v>
      </c>
      <c r="P34" s="726"/>
      <c r="Q34" s="726"/>
      <c r="R34" s="726"/>
      <c r="S34" s="726"/>
      <c r="T34" s="726"/>
      <c r="U34" s="726"/>
      <c r="V34" s="727"/>
      <c r="W34" s="335">
        <v>322.4772000000001</v>
      </c>
    </row>
    <row r="35" spans="1:23" s="371" customFormat="1" ht="18" customHeight="1">
      <c r="A35" s="346"/>
      <c r="B35" s="346"/>
      <c r="C35" s="346"/>
      <c r="D35" s="346"/>
      <c r="E35" s="346"/>
      <c r="F35" s="346"/>
      <c r="G35" s="346"/>
      <c r="H35" s="346"/>
      <c r="I35" s="346"/>
      <c r="J35" s="346"/>
      <c r="K35" s="346"/>
      <c r="L35" s="346"/>
      <c r="M35" s="346"/>
      <c r="N35" s="346"/>
      <c r="O35" s="346"/>
      <c r="P35" s="326"/>
      <c r="Q35" s="326"/>
      <c r="R35" s="326"/>
      <c r="S35" s="326"/>
      <c r="T35" s="346"/>
      <c r="U35" s="346"/>
      <c r="V35" s="346"/>
      <c r="W35" s="346"/>
    </row>
    <row r="36" spans="1:23" s="346" customFormat="1">
      <c r="A36" s="370"/>
      <c r="B36" s="370"/>
      <c r="C36" s="370"/>
      <c r="D36" s="370"/>
      <c r="E36" s="370"/>
      <c r="F36" s="370"/>
      <c r="G36" s="370"/>
      <c r="H36" s="370"/>
      <c r="I36" s="370"/>
      <c r="J36" s="370"/>
      <c r="K36" s="370"/>
      <c r="L36" s="370"/>
      <c r="M36" s="370"/>
      <c r="N36" s="370"/>
      <c r="O36" s="370"/>
      <c r="P36" s="370"/>
      <c r="Q36" s="370"/>
      <c r="R36" s="370"/>
      <c r="S36" s="370"/>
      <c r="T36" s="370"/>
      <c r="U36" s="370"/>
      <c r="V36" s="370"/>
      <c r="W36" s="884">
        <v>46</v>
      </c>
    </row>
    <row r="37" spans="1:23" s="346" customFormat="1">
      <c r="P37" s="326"/>
      <c r="Q37" s="326"/>
      <c r="R37" s="326"/>
      <c r="S37" s="326"/>
    </row>
    <row r="38" spans="1:23" s="346" customFormat="1"/>
    <row r="39" spans="1:23" s="346" customFormat="1">
      <c r="F39" s="126"/>
      <c r="G39" s="126"/>
      <c r="H39" s="126"/>
      <c r="I39" s="126"/>
    </row>
    <row r="40" spans="1:23" s="346" customFormat="1">
      <c r="F40" s="126"/>
      <c r="G40" s="126"/>
      <c r="H40" s="126"/>
      <c r="I40" s="126"/>
    </row>
    <row r="41" spans="1:23" s="346" customFormat="1">
      <c r="F41" s="126"/>
      <c r="G41" s="126"/>
      <c r="H41" s="126"/>
      <c r="I41" s="126"/>
    </row>
    <row r="42" spans="1:23" s="346" customFormat="1">
      <c r="A42" s="126"/>
      <c r="B42" s="126"/>
      <c r="C42" s="126"/>
      <c r="D42" s="126"/>
      <c r="F42" s="126"/>
      <c r="G42" s="126"/>
      <c r="H42" s="126"/>
      <c r="I42" s="126"/>
      <c r="K42" s="126"/>
      <c r="L42" s="126"/>
      <c r="M42" s="198"/>
    </row>
    <row r="43" spans="1:23" s="346" customFormat="1">
      <c r="A43" s="126"/>
      <c r="B43" s="126"/>
      <c r="C43" s="126"/>
      <c r="D43" s="126"/>
      <c r="F43" s="126"/>
      <c r="G43" s="126"/>
      <c r="H43" s="126"/>
      <c r="I43" s="126"/>
      <c r="K43" s="126"/>
      <c r="L43" s="126"/>
      <c r="M43" s="198"/>
      <c r="N43" s="198"/>
    </row>
    <row r="44" spans="1:23">
      <c r="E44" s="346"/>
      <c r="J44" s="346"/>
      <c r="O44" s="346"/>
      <c r="P44" s="346"/>
      <c r="Q44" s="346"/>
      <c r="R44" s="346"/>
      <c r="S44" s="346"/>
      <c r="T44" s="346"/>
      <c r="U44" s="346"/>
      <c r="V44" s="346"/>
      <c r="W44" s="346"/>
    </row>
    <row r="45" spans="1:23">
      <c r="P45" s="346"/>
      <c r="Q45" s="346"/>
      <c r="R45" s="346"/>
      <c r="S45" s="346"/>
    </row>
    <row r="46" spans="1:23">
      <c r="P46" s="346"/>
      <c r="Q46" s="346"/>
      <c r="R46" s="346"/>
      <c r="S46" s="346"/>
    </row>
    <row r="47" spans="1:23">
      <c r="P47" s="346"/>
      <c r="Q47" s="346"/>
      <c r="R47" s="346"/>
      <c r="S47" s="346"/>
    </row>
  </sheetData>
  <mergeCells count="5">
    <mergeCell ref="A2:D3"/>
    <mergeCell ref="F2:I3"/>
    <mergeCell ref="K2:N3"/>
    <mergeCell ref="P2:S3"/>
    <mergeCell ref="U2:W3"/>
  </mergeCells>
  <printOptions horizontalCentered="1" verticalCentered="1"/>
  <pageMargins left="0.7" right="0.7" top="0.75" bottom="0.75" header="0.3" footer="0.3"/>
  <pageSetup paperSize="9" scale="65" fitToWidth="0" fitToHeight="0" orientation="landscape" r:id="rId1"/>
  <drawing r:id="rId2"/>
</worksheet>
</file>

<file path=xl/worksheets/sheet54.xml><?xml version="1.0" encoding="utf-8"?>
<worksheet xmlns="http://schemas.openxmlformats.org/spreadsheetml/2006/main" xmlns:r="http://schemas.openxmlformats.org/officeDocument/2006/relationships">
  <sheetPr>
    <tabColor rgb="FF7030A0"/>
  </sheetPr>
  <dimension ref="A1:AB44"/>
  <sheetViews>
    <sheetView view="pageBreakPreview" zoomScale="75" zoomScaleNormal="70" zoomScaleSheetLayoutView="75" workbookViewId="0">
      <pane xSplit="30975"/>
      <selection activeCell="G36" sqref="G36"/>
      <selection pane="topRight" activeCell="K29" sqref="K29"/>
    </sheetView>
  </sheetViews>
  <sheetFormatPr defaultColWidth="4.140625" defaultRowHeight="15"/>
  <cols>
    <col min="1" max="2" width="9.85546875" style="126" customWidth="1"/>
    <col min="3" max="3" width="9.85546875" style="198" customWidth="1"/>
    <col min="4" max="8" width="9.85546875" style="126" customWidth="1"/>
    <col min="9" max="9" width="9.85546875" style="198" customWidth="1"/>
    <col min="10" max="12" width="9.85546875" style="126" customWidth="1"/>
    <col min="13" max="13" width="9.85546875" style="198" customWidth="1"/>
    <col min="14" max="16" width="9.85546875" style="126" customWidth="1"/>
    <col min="17" max="17" width="9.85546875" style="198" customWidth="1"/>
    <col min="18" max="18" width="9.85546875" style="126" customWidth="1"/>
    <col min="19" max="19" width="9.85546875" style="198" customWidth="1"/>
    <col min="20" max="22" width="9.85546875" style="126" customWidth="1"/>
    <col min="23" max="23" width="5.85546875" style="126" bestFit="1" customWidth="1"/>
    <col min="24" max="25" width="4.140625" style="126"/>
    <col min="26" max="26" width="4.140625" style="198"/>
    <col min="27" max="27" width="4.140625" style="126"/>
    <col min="28" max="28" width="4.140625" style="198"/>
    <col min="29" max="16384" width="4.140625" style="126"/>
  </cols>
  <sheetData>
    <row r="1" spans="2:28" s="124" customFormat="1" ht="120" customHeight="1" thickBot="1">
      <c r="B1" s="105"/>
      <c r="C1" s="105"/>
      <c r="D1" s="105"/>
      <c r="F1" s="274" t="s">
        <v>122</v>
      </c>
      <c r="G1" s="121"/>
      <c r="H1" s="121"/>
      <c r="I1" s="121"/>
      <c r="J1" s="121"/>
      <c r="K1" s="121"/>
      <c r="L1" s="121"/>
      <c r="M1" s="121"/>
      <c r="N1" s="121"/>
      <c r="O1" s="121"/>
      <c r="P1" s="203"/>
      <c r="Q1" s="203"/>
      <c r="R1" s="203"/>
      <c r="S1" s="203"/>
      <c r="T1" s="203"/>
      <c r="U1" s="203"/>
      <c r="V1" s="203"/>
      <c r="Z1" s="203"/>
      <c r="AB1" s="203"/>
    </row>
    <row r="2" spans="2:28" s="326" customFormat="1" ht="18" customHeight="1">
      <c r="B2" s="1250" t="s">
        <v>234</v>
      </c>
      <c r="C2" s="1251"/>
      <c r="D2" s="1251"/>
      <c r="E2" s="1252"/>
      <c r="F2" s="1250" t="s">
        <v>235</v>
      </c>
      <c r="G2" s="1251"/>
      <c r="H2" s="1251"/>
      <c r="I2" s="1251"/>
      <c r="J2" s="1250" t="s">
        <v>237</v>
      </c>
      <c r="K2" s="1251"/>
      <c r="L2" s="1251"/>
      <c r="M2" s="1252"/>
      <c r="N2" s="1250" t="s">
        <v>238</v>
      </c>
      <c r="O2" s="1251"/>
      <c r="P2" s="1251"/>
      <c r="Q2" s="1252"/>
      <c r="R2" s="1250" t="s">
        <v>245</v>
      </c>
      <c r="S2" s="1251"/>
      <c r="T2" s="1251"/>
      <c r="U2" s="1252"/>
    </row>
    <row r="3" spans="2:28" s="326" customFormat="1" ht="18" customHeight="1">
      <c r="B3" s="1253"/>
      <c r="C3" s="1208"/>
      <c r="D3" s="1208"/>
      <c r="E3" s="1254"/>
      <c r="F3" s="1253"/>
      <c r="G3" s="1208"/>
      <c r="H3" s="1208"/>
      <c r="I3" s="1208"/>
      <c r="J3" s="1253"/>
      <c r="K3" s="1208"/>
      <c r="L3" s="1208"/>
      <c r="M3" s="1254"/>
      <c r="N3" s="1253"/>
      <c r="O3" s="1208"/>
      <c r="P3" s="1208"/>
      <c r="Q3" s="1254"/>
      <c r="R3" s="1253"/>
      <c r="S3" s="1208"/>
      <c r="T3" s="1208"/>
      <c r="U3" s="1254"/>
      <c r="V3" s="718">
        <f>1.03*1.08</f>
        <v>1.1124000000000001</v>
      </c>
    </row>
    <row r="4" spans="2:28" s="326" customFormat="1" ht="18" customHeight="1">
      <c r="B4" s="372"/>
      <c r="C4" s="358"/>
      <c r="D4" s="358"/>
      <c r="E4" s="324"/>
      <c r="F4" s="372"/>
      <c r="H4" s="227"/>
      <c r="I4" s="227"/>
      <c r="J4" s="319"/>
      <c r="K4" s="227"/>
      <c r="L4" s="227"/>
      <c r="M4" s="324"/>
      <c r="N4" s="319"/>
      <c r="O4" s="227"/>
      <c r="Q4" s="324"/>
      <c r="R4" s="372"/>
      <c r="T4" s="358"/>
      <c r="U4" s="391"/>
    </row>
    <row r="5" spans="2:28" s="326" customFormat="1" ht="18" customHeight="1">
      <c r="B5" s="372"/>
      <c r="C5" s="358"/>
      <c r="D5" s="358"/>
      <c r="E5" s="324"/>
      <c r="F5" s="319"/>
      <c r="G5" s="227"/>
      <c r="H5" s="227"/>
      <c r="I5" s="227"/>
      <c r="J5" s="319"/>
      <c r="K5" s="227"/>
      <c r="L5" s="227"/>
      <c r="M5" s="324"/>
      <c r="N5" s="319"/>
      <c r="O5" s="227"/>
      <c r="Q5" s="324"/>
      <c r="R5" s="372"/>
      <c r="T5" s="358"/>
      <c r="U5" s="391"/>
    </row>
    <row r="6" spans="2:28" s="326" customFormat="1" ht="18" customHeight="1">
      <c r="B6" s="372"/>
      <c r="C6" s="358"/>
      <c r="D6" s="358"/>
      <c r="E6" s="324"/>
      <c r="F6" s="319"/>
      <c r="G6" s="227"/>
      <c r="H6" s="227"/>
      <c r="I6" s="227"/>
      <c r="J6" s="319"/>
      <c r="K6" s="227"/>
      <c r="L6" s="227"/>
      <c r="M6" s="324"/>
      <c r="N6" s="319"/>
      <c r="O6" s="227"/>
      <c r="Q6" s="324"/>
      <c r="R6" s="372"/>
      <c r="T6" s="358"/>
      <c r="U6" s="391"/>
    </row>
    <row r="7" spans="2:28" s="326" customFormat="1" ht="18" customHeight="1">
      <c r="B7" s="372"/>
      <c r="C7" s="358"/>
      <c r="D7" s="358"/>
      <c r="E7" s="324"/>
      <c r="F7" s="319"/>
      <c r="G7" s="227"/>
      <c r="H7" s="227"/>
      <c r="I7" s="227"/>
      <c r="J7" s="319"/>
      <c r="K7" s="227"/>
      <c r="L7" s="227"/>
      <c r="M7" s="324"/>
      <c r="N7" s="319"/>
      <c r="O7" s="227"/>
      <c r="Q7" s="324"/>
      <c r="R7" s="372"/>
      <c r="T7" s="358"/>
      <c r="U7" s="391"/>
    </row>
    <row r="8" spans="2:28" s="326" customFormat="1" ht="18" customHeight="1">
      <c r="B8" s="372"/>
      <c r="C8" s="358"/>
      <c r="D8" s="358"/>
      <c r="E8" s="324"/>
      <c r="F8" s="319"/>
      <c r="G8" s="227"/>
      <c r="H8" s="227"/>
      <c r="I8" s="227"/>
      <c r="J8" s="319"/>
      <c r="K8" s="227"/>
      <c r="L8" s="227"/>
      <c r="M8" s="324"/>
      <c r="N8" s="319"/>
      <c r="O8" s="227"/>
      <c r="Q8" s="324"/>
      <c r="R8" s="372"/>
      <c r="T8" s="358"/>
      <c r="U8" s="391"/>
    </row>
    <row r="9" spans="2:28" s="326" customFormat="1" ht="18" customHeight="1">
      <c r="B9" s="372"/>
      <c r="C9" s="358"/>
      <c r="D9" s="358"/>
      <c r="E9" s="324"/>
      <c r="F9" s="319"/>
      <c r="G9" s="227"/>
      <c r="H9" s="227"/>
      <c r="I9" s="227"/>
      <c r="J9" s="319"/>
      <c r="K9" s="227"/>
      <c r="L9" s="227"/>
      <c r="M9" s="324"/>
      <c r="N9" s="319"/>
      <c r="O9" s="227"/>
      <c r="Q9" s="324"/>
      <c r="R9" s="372"/>
      <c r="T9" s="358"/>
      <c r="U9" s="391"/>
    </row>
    <row r="10" spans="2:28" s="326" customFormat="1" ht="18" customHeight="1">
      <c r="B10" s="372"/>
      <c r="C10" s="358"/>
      <c r="D10" s="358"/>
      <c r="E10" s="324"/>
      <c r="F10" s="319"/>
      <c r="G10" s="227"/>
      <c r="H10" s="227"/>
      <c r="I10" s="227"/>
      <c r="J10" s="319"/>
      <c r="K10" s="227"/>
      <c r="L10" s="227"/>
      <c r="M10" s="324"/>
      <c r="N10" s="319"/>
      <c r="O10" s="227"/>
      <c r="P10" s="227"/>
      <c r="Q10" s="324"/>
      <c r="R10" s="372"/>
      <c r="T10" s="358"/>
      <c r="U10" s="391"/>
    </row>
    <row r="11" spans="2:28" s="326" customFormat="1" ht="18" customHeight="1">
      <c r="B11" s="372"/>
      <c r="C11" s="358"/>
      <c r="D11" s="358"/>
      <c r="E11" s="324"/>
      <c r="F11" s="319"/>
      <c r="G11" s="227"/>
      <c r="H11" s="227"/>
      <c r="I11" s="227"/>
      <c r="J11" s="319"/>
      <c r="K11" s="227"/>
      <c r="L11" s="227"/>
      <c r="M11" s="324"/>
      <c r="N11" s="319"/>
      <c r="O11" s="227"/>
      <c r="P11" s="227"/>
      <c r="Q11" s="324"/>
      <c r="R11" s="372"/>
      <c r="T11" s="358"/>
      <c r="U11" s="391"/>
    </row>
    <row r="12" spans="2:28" s="326" customFormat="1" ht="18" customHeight="1">
      <c r="B12" s="372"/>
      <c r="C12" s="358"/>
      <c r="D12" s="358"/>
      <c r="E12" s="324"/>
      <c r="F12" s="319"/>
      <c r="G12" s="227"/>
      <c r="H12" s="227"/>
      <c r="I12" s="227"/>
      <c r="J12" s="319"/>
      <c r="K12" s="227"/>
      <c r="L12" s="227"/>
      <c r="M12" s="324"/>
      <c r="N12" s="319"/>
      <c r="O12" s="227"/>
      <c r="P12" s="227"/>
      <c r="Q12" s="324"/>
      <c r="R12" s="372"/>
      <c r="T12" s="358"/>
      <c r="U12" s="391"/>
    </row>
    <row r="13" spans="2:28" s="326" customFormat="1" ht="18" customHeight="1">
      <c r="B13" s="384"/>
      <c r="C13" s="385"/>
      <c r="D13" s="385"/>
      <c r="E13" s="325"/>
      <c r="F13" s="329"/>
      <c r="G13" s="237"/>
      <c r="H13" s="237"/>
      <c r="I13" s="237"/>
      <c r="J13" s="329"/>
      <c r="K13" s="237"/>
      <c r="L13" s="237"/>
      <c r="M13" s="325"/>
      <c r="N13" s="329"/>
      <c r="O13" s="237"/>
      <c r="P13" s="237"/>
      <c r="Q13" s="325"/>
      <c r="R13" s="384"/>
      <c r="S13" s="375"/>
      <c r="T13" s="385"/>
      <c r="U13" s="392"/>
    </row>
    <row r="14" spans="2:28" s="326" customFormat="1" ht="18" customHeight="1">
      <c r="B14" s="393" t="s">
        <v>99</v>
      </c>
      <c r="C14" s="394"/>
      <c r="D14" s="394"/>
      <c r="E14" s="395" t="s">
        <v>100</v>
      </c>
      <c r="F14" s="393" t="s">
        <v>99</v>
      </c>
      <c r="G14" s="394"/>
      <c r="H14" s="394"/>
      <c r="I14" s="396" t="s">
        <v>100</v>
      </c>
      <c r="J14" s="393" t="s">
        <v>99</v>
      </c>
      <c r="K14" s="394"/>
      <c r="L14" s="394"/>
      <c r="M14" s="395" t="s">
        <v>100</v>
      </c>
      <c r="N14" s="393" t="s">
        <v>99</v>
      </c>
      <c r="O14" s="394"/>
      <c r="P14" s="394"/>
      <c r="Q14" s="395" t="s">
        <v>100</v>
      </c>
      <c r="R14" s="721" t="s">
        <v>99</v>
      </c>
      <c r="S14" s="722"/>
      <c r="T14" s="722"/>
      <c r="U14" s="395" t="s">
        <v>100</v>
      </c>
    </row>
    <row r="15" spans="2:28" s="326" customFormat="1" ht="18" customHeight="1">
      <c r="B15" s="387" t="s">
        <v>234</v>
      </c>
      <c r="C15" s="365" t="s">
        <v>418</v>
      </c>
      <c r="D15" s="365"/>
      <c r="E15" s="330">
        <v>45.748006199999999</v>
      </c>
      <c r="F15" s="397" t="s">
        <v>235</v>
      </c>
      <c r="G15" s="367"/>
      <c r="H15" s="367"/>
      <c r="I15" s="331">
        <v>51.921826200000005</v>
      </c>
      <c r="J15" s="397" t="s">
        <v>237</v>
      </c>
      <c r="K15" s="367" t="s">
        <v>418</v>
      </c>
      <c r="L15" s="367"/>
      <c r="M15" s="332">
        <v>100.3863132</v>
      </c>
      <c r="N15" s="397" t="s">
        <v>238</v>
      </c>
      <c r="O15" s="367"/>
      <c r="P15" s="367"/>
      <c r="Q15" s="332">
        <v>217.2567258</v>
      </c>
      <c r="R15" s="397" t="s">
        <v>245</v>
      </c>
      <c r="S15" s="367"/>
      <c r="T15" s="367"/>
      <c r="U15" s="332">
        <v>109.02966120000001</v>
      </c>
    </row>
    <row r="16" spans="2:28" s="326" customFormat="1" ht="18" customHeight="1" thickBot="1">
      <c r="B16" s="398" t="s">
        <v>417</v>
      </c>
      <c r="C16" s="389"/>
      <c r="D16" s="389"/>
      <c r="E16" s="333">
        <v>57.663478800000014</v>
      </c>
      <c r="F16" s="388" t="s">
        <v>236</v>
      </c>
      <c r="G16" s="369"/>
      <c r="H16" s="369"/>
      <c r="I16" s="334">
        <v>66.30682680000001</v>
      </c>
      <c r="J16" s="397" t="s">
        <v>239</v>
      </c>
      <c r="K16" s="367"/>
      <c r="L16" s="367"/>
      <c r="M16" s="332">
        <v>114.52436100000001</v>
      </c>
      <c r="N16" s="397" t="s">
        <v>240</v>
      </c>
      <c r="O16" s="367"/>
      <c r="P16" s="367"/>
      <c r="Q16" s="332">
        <v>228.18438720000003</v>
      </c>
      <c r="R16" s="397" t="s">
        <v>246</v>
      </c>
      <c r="S16" s="367"/>
      <c r="T16" s="367"/>
      <c r="U16" s="332">
        <v>127.05721560000002</v>
      </c>
    </row>
    <row r="17" spans="1:21" s="326" customFormat="1" ht="18" customHeight="1">
      <c r="J17" s="397" t="s">
        <v>241</v>
      </c>
      <c r="K17" s="367"/>
      <c r="L17" s="367"/>
      <c r="M17" s="332">
        <v>125.76071340000001</v>
      </c>
      <c r="N17" s="397" t="s">
        <v>242</v>
      </c>
      <c r="O17" s="367"/>
      <c r="P17" s="367"/>
      <c r="Q17" s="332">
        <v>243.31024620000005</v>
      </c>
      <c r="R17" s="397" t="s">
        <v>247</v>
      </c>
      <c r="S17" s="367"/>
      <c r="T17" s="367"/>
      <c r="U17" s="332">
        <v>136.19446920000001</v>
      </c>
    </row>
    <row r="18" spans="1:21" s="326" customFormat="1" ht="18" customHeight="1" thickBot="1">
      <c r="J18" s="399" t="s">
        <v>243</v>
      </c>
      <c r="K18" s="400"/>
      <c r="L18" s="369"/>
      <c r="M18" s="335">
        <v>179.04078000000001</v>
      </c>
      <c r="N18" s="388" t="s">
        <v>244</v>
      </c>
      <c r="O18" s="369"/>
      <c r="P18" s="369"/>
      <c r="Q18" s="335">
        <v>296.34336000000002</v>
      </c>
      <c r="R18" s="388" t="s">
        <v>248</v>
      </c>
      <c r="S18" s="369"/>
      <c r="T18" s="369"/>
      <c r="U18" s="335">
        <v>166.69314000000003</v>
      </c>
    </row>
    <row r="19" spans="1:21" s="326" customFormat="1" ht="18" customHeight="1">
      <c r="B19" s="728" t="s">
        <v>339</v>
      </c>
      <c r="C19" s="729"/>
      <c r="D19" s="729"/>
      <c r="E19" s="729"/>
      <c r="F19" s="729"/>
      <c r="G19" s="1250" t="s">
        <v>341</v>
      </c>
      <c r="H19" s="1251"/>
      <c r="I19" s="1251"/>
      <c r="J19" s="1252"/>
      <c r="K19" s="1250" t="s">
        <v>249</v>
      </c>
      <c r="L19" s="1251"/>
      <c r="M19" s="1251"/>
      <c r="N19" s="1252"/>
      <c r="O19" s="1250" t="s">
        <v>249</v>
      </c>
      <c r="P19" s="1251"/>
      <c r="Q19" s="1251"/>
      <c r="R19" s="1252"/>
    </row>
    <row r="20" spans="1:21" s="326" customFormat="1" ht="18" customHeight="1">
      <c r="A20" s="277"/>
      <c r="B20" s="730"/>
      <c r="C20" s="731"/>
      <c r="D20" s="731"/>
      <c r="E20" s="731"/>
      <c r="F20" s="731"/>
      <c r="G20" s="1253"/>
      <c r="H20" s="1208"/>
      <c r="I20" s="1208"/>
      <c r="J20" s="1254"/>
      <c r="K20" s="1253"/>
      <c r="L20" s="1208"/>
      <c r="M20" s="1208"/>
      <c r="N20" s="1254"/>
      <c r="O20" s="1253"/>
      <c r="P20" s="1208"/>
      <c r="Q20" s="1208"/>
      <c r="R20" s="1254"/>
    </row>
    <row r="21" spans="1:21" s="326" customFormat="1" ht="18" customHeight="1">
      <c r="B21" s="372"/>
      <c r="G21" s="372"/>
      <c r="J21" s="386"/>
      <c r="K21" s="372"/>
      <c r="N21" s="386"/>
      <c r="O21" s="372"/>
      <c r="R21" s="386"/>
    </row>
    <row r="22" spans="1:21" s="326" customFormat="1" ht="18" customHeight="1">
      <c r="B22" s="372"/>
      <c r="G22" s="372"/>
      <c r="J22" s="386"/>
      <c r="K22" s="372"/>
      <c r="N22" s="386"/>
      <c r="O22" s="372"/>
      <c r="R22" s="386"/>
    </row>
    <row r="23" spans="1:21" s="326" customFormat="1" ht="18" customHeight="1">
      <c r="B23" s="372"/>
      <c r="G23" s="372"/>
      <c r="J23" s="386"/>
      <c r="K23" s="372"/>
      <c r="N23" s="386"/>
      <c r="O23" s="372"/>
      <c r="R23" s="386"/>
    </row>
    <row r="24" spans="1:21" s="326" customFormat="1" ht="18" customHeight="1">
      <c r="B24" s="372"/>
      <c r="G24" s="372"/>
      <c r="J24" s="386"/>
      <c r="K24" s="372"/>
      <c r="N24" s="386"/>
      <c r="O24" s="372"/>
      <c r="R24" s="386"/>
    </row>
    <row r="25" spans="1:21" s="326" customFormat="1" ht="18" customHeight="1">
      <c r="B25" s="372"/>
      <c r="G25" s="372"/>
      <c r="J25" s="386"/>
      <c r="K25" s="372"/>
      <c r="N25" s="386"/>
      <c r="O25" s="372"/>
      <c r="R25" s="386"/>
    </row>
    <row r="26" spans="1:21" s="326" customFormat="1" ht="18" customHeight="1">
      <c r="B26" s="372"/>
      <c r="G26" s="372"/>
      <c r="J26" s="386"/>
      <c r="K26" s="372"/>
      <c r="N26" s="386"/>
      <c r="O26" s="372"/>
      <c r="R26" s="386"/>
    </row>
    <row r="27" spans="1:21" s="326" customFormat="1" ht="18" customHeight="1">
      <c r="B27" s="372"/>
      <c r="G27" s="372"/>
      <c r="J27" s="386"/>
      <c r="K27" s="372"/>
      <c r="N27" s="386"/>
      <c r="O27" s="372"/>
      <c r="R27" s="386"/>
    </row>
    <row r="28" spans="1:21" s="326" customFormat="1" ht="18" customHeight="1">
      <c r="B28" s="372"/>
      <c r="G28" s="372"/>
      <c r="J28" s="386"/>
      <c r="K28" s="372"/>
      <c r="N28" s="386"/>
      <c r="O28" s="372"/>
      <c r="Q28" s="378"/>
      <c r="R28" s="381"/>
    </row>
    <row r="29" spans="1:21" s="326" customFormat="1" ht="18" customHeight="1">
      <c r="B29" s="372"/>
      <c r="G29" s="372"/>
      <c r="J29" s="386"/>
      <c r="K29" s="372"/>
      <c r="N29" s="386"/>
      <c r="O29" s="372"/>
      <c r="Q29" s="378"/>
      <c r="R29" s="381"/>
    </row>
    <row r="30" spans="1:21" s="326" customFormat="1" ht="18" customHeight="1">
      <c r="B30" s="372"/>
      <c r="G30" s="372"/>
      <c r="J30" s="386"/>
      <c r="K30" s="372"/>
      <c r="N30" s="386"/>
      <c r="O30" s="372"/>
      <c r="Q30" s="378"/>
      <c r="R30" s="381"/>
    </row>
    <row r="31" spans="1:21" s="326" customFormat="1" ht="18" customHeight="1">
      <c r="B31" s="372"/>
      <c r="G31" s="372"/>
      <c r="J31" s="386"/>
      <c r="K31" s="372"/>
      <c r="N31" s="386"/>
      <c r="O31" s="372"/>
      <c r="Q31" s="378"/>
      <c r="R31" s="381"/>
    </row>
    <row r="32" spans="1:21" s="326" customFormat="1" ht="18" customHeight="1">
      <c r="B32" s="732" t="s">
        <v>99</v>
      </c>
      <c r="C32" s="733"/>
      <c r="D32" s="733"/>
      <c r="E32" s="733"/>
      <c r="F32" s="396" t="s">
        <v>100</v>
      </c>
      <c r="G32" s="721" t="s">
        <v>99</v>
      </c>
      <c r="H32" s="722"/>
      <c r="I32" s="722"/>
      <c r="J32" s="395" t="s">
        <v>100</v>
      </c>
      <c r="K32" s="393" t="s">
        <v>99</v>
      </c>
      <c r="L32" s="394"/>
      <c r="M32" s="394"/>
      <c r="N32" s="395" t="s">
        <v>100</v>
      </c>
      <c r="O32" s="393" t="s">
        <v>99</v>
      </c>
      <c r="P32" s="394"/>
      <c r="Q32" s="394"/>
      <c r="R32" s="395" t="s">
        <v>100</v>
      </c>
    </row>
    <row r="33" spans="1:28" s="326" customFormat="1" ht="18" customHeight="1" thickBot="1">
      <c r="B33" s="398" t="s">
        <v>339</v>
      </c>
      <c r="C33" s="389"/>
      <c r="D33" s="389"/>
      <c r="E33" s="389"/>
      <c r="F33" s="336">
        <v>125.76071340000001</v>
      </c>
      <c r="G33" s="388" t="s">
        <v>250</v>
      </c>
      <c r="H33" s="369"/>
      <c r="I33" s="369"/>
      <c r="J33" s="335">
        <v>174.10172400000002</v>
      </c>
      <c r="K33" s="388" t="s">
        <v>606</v>
      </c>
      <c r="L33" s="369"/>
      <c r="M33" s="369"/>
      <c r="N33" s="335">
        <v>320.11256700000001</v>
      </c>
      <c r="O33" s="388" t="s">
        <v>252</v>
      </c>
      <c r="P33" s="369"/>
      <c r="Q33" s="369"/>
      <c r="R33" s="335">
        <v>320.11256700000001</v>
      </c>
    </row>
    <row r="34" spans="1:28" s="326" customFormat="1" ht="18" customHeight="1" thickBot="1">
      <c r="G34" s="388" t="s">
        <v>251</v>
      </c>
      <c r="H34" s="369"/>
      <c r="I34" s="369"/>
      <c r="J34" s="335">
        <v>203.73606000000004</v>
      </c>
    </row>
    <row r="35" spans="1:28" s="326" customFormat="1" ht="18" customHeight="1"/>
    <row r="36" spans="1:28" s="326" customFormat="1" ht="18" customHeight="1">
      <c r="G36" s="994"/>
    </row>
    <row r="37" spans="1:28" s="326" customFormat="1" ht="18" customHeight="1"/>
    <row r="38" spans="1:28" s="326" customFormat="1" ht="18" customHeight="1">
      <c r="A38" s="370"/>
      <c r="B38" s="370"/>
      <c r="C38" s="370"/>
      <c r="D38" s="370"/>
      <c r="E38" s="370"/>
      <c r="F38" s="370"/>
      <c r="G38" s="370"/>
      <c r="H38" s="390"/>
      <c r="I38" s="390"/>
      <c r="J38" s="390"/>
      <c r="K38" s="390"/>
      <c r="L38" s="390"/>
      <c r="M38" s="390"/>
      <c r="N38" s="390"/>
      <c r="O38" s="390"/>
      <c r="P38" s="390"/>
      <c r="Q38" s="390"/>
      <c r="R38" s="390"/>
      <c r="S38" s="390"/>
      <c r="T38" s="390"/>
      <c r="U38" s="390"/>
      <c r="V38" s="660">
        <v>47</v>
      </c>
    </row>
    <row r="39" spans="1:28" s="326" customFormat="1" ht="18" customHeight="1"/>
    <row r="40" spans="1:28" s="326" customFormat="1" ht="18" customHeight="1"/>
    <row r="41" spans="1:28" s="326" customFormat="1" ht="18" customHeight="1"/>
    <row r="42" spans="1:28" s="326" customFormat="1" ht="18" customHeight="1"/>
    <row r="43" spans="1:28" s="326" customFormat="1" ht="18" customHeight="1"/>
    <row r="44" spans="1:28" s="124" customFormat="1">
      <c r="C44" s="203"/>
      <c r="D44" s="126"/>
      <c r="E44" s="126"/>
      <c r="F44" s="126"/>
      <c r="G44" s="126"/>
      <c r="I44" s="203"/>
      <c r="M44" s="203"/>
      <c r="Q44" s="203"/>
      <c r="S44" s="203"/>
      <c r="Z44" s="203"/>
      <c r="AB44" s="203"/>
    </row>
  </sheetData>
  <mergeCells count="8">
    <mergeCell ref="R2:U3"/>
    <mergeCell ref="O19:R20"/>
    <mergeCell ref="G19:J20"/>
    <mergeCell ref="K19:N20"/>
    <mergeCell ref="B2:E3"/>
    <mergeCell ref="F2:I3"/>
    <mergeCell ref="J2:M3"/>
    <mergeCell ref="N2:Q3"/>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55.xml><?xml version="1.0" encoding="utf-8"?>
<worksheet xmlns="http://schemas.openxmlformats.org/spreadsheetml/2006/main" xmlns:r="http://schemas.openxmlformats.org/officeDocument/2006/relationships">
  <dimension ref="A1:AA50"/>
  <sheetViews>
    <sheetView view="pageBreakPreview" zoomScale="75" zoomScaleNormal="60" zoomScaleSheetLayoutView="75" workbookViewId="0">
      <pane xSplit="30915"/>
      <selection activeCell="J37" sqref="J37"/>
      <selection pane="topRight" activeCell="K29" sqref="K29"/>
    </sheetView>
  </sheetViews>
  <sheetFormatPr defaultColWidth="4.140625" defaultRowHeight="15"/>
  <cols>
    <col min="1" max="20" width="11.85546875" style="126" customWidth="1"/>
    <col min="21" max="21" width="5.85546875" style="126" bestFit="1" customWidth="1"/>
    <col min="22" max="22" width="4.140625" style="126"/>
    <col min="23" max="23" width="5.85546875" style="126" bestFit="1" customWidth="1"/>
    <col min="24" max="24" width="4.140625" style="126"/>
    <col min="25" max="25" width="9.28515625" style="126" bestFit="1" customWidth="1"/>
    <col min="26" max="26" width="4.140625" style="126"/>
    <col min="27" max="27" width="9.28515625" style="126" bestFit="1" customWidth="1"/>
    <col min="28" max="16384" width="4.140625" style="126"/>
  </cols>
  <sheetData>
    <row r="1" spans="1:20" s="124" customFormat="1" ht="80.099999999999994" customHeight="1">
      <c r="B1" s="105"/>
      <c r="C1" s="105"/>
      <c r="D1" s="105"/>
      <c r="E1" s="120"/>
      <c r="F1" s="140" t="s">
        <v>253</v>
      </c>
      <c r="G1" s="120"/>
      <c r="H1" s="121"/>
      <c r="I1" s="121"/>
      <c r="J1" s="121"/>
      <c r="K1" s="121"/>
      <c r="L1" s="139" t="s">
        <v>343</v>
      </c>
      <c r="M1" s="139"/>
      <c r="N1" s="139"/>
      <c r="O1" s="139"/>
      <c r="P1" s="139"/>
      <c r="Q1" s="139"/>
      <c r="R1" s="139"/>
      <c r="S1" s="121"/>
      <c r="T1" s="121"/>
    </row>
    <row r="2" spans="1:20" s="326" customFormat="1" ht="18" customHeight="1">
      <c r="B2" s="358"/>
      <c r="D2" s="359"/>
      <c r="E2" s="359"/>
      <c r="F2" s="359"/>
      <c r="G2" s="359"/>
      <c r="H2" s="359"/>
      <c r="I2" s="359"/>
      <c r="J2" s="227"/>
      <c r="K2" s="227"/>
      <c r="L2" s="277"/>
      <c r="M2" s="277"/>
      <c r="N2" s="277"/>
      <c r="O2" s="277"/>
    </row>
    <row r="3" spans="1:20" s="326" customFormat="1" ht="18" customHeight="1">
      <c r="B3" s="358"/>
      <c r="C3" s="359"/>
      <c r="D3" s="359"/>
      <c r="E3" s="359"/>
      <c r="F3" s="359"/>
      <c r="G3" s="359"/>
      <c r="H3" s="359"/>
      <c r="I3" s="359"/>
      <c r="J3" s="227"/>
      <c r="K3" s="227"/>
      <c r="L3" s="227"/>
      <c r="M3" s="227"/>
      <c r="N3" s="227"/>
      <c r="O3" s="227"/>
      <c r="R3" s="718">
        <f>1.03*1.08</f>
        <v>1.1124000000000001</v>
      </c>
    </row>
    <row r="4" spans="1:20" s="326" customFormat="1" ht="18" customHeight="1">
      <c r="B4" s="358"/>
      <c r="C4" s="359"/>
      <c r="D4" s="359"/>
      <c r="E4" s="359"/>
      <c r="F4" s="359"/>
      <c r="G4" s="359"/>
      <c r="H4" s="359"/>
      <c r="I4" s="359"/>
      <c r="J4" s="227"/>
      <c r="K4" s="227"/>
      <c r="L4" s="227"/>
      <c r="M4" s="227"/>
      <c r="N4" s="227"/>
      <c r="O4" s="227"/>
    </row>
    <row r="5" spans="1:20" s="326" customFormat="1" ht="18" customHeight="1">
      <c r="B5" s="358"/>
      <c r="C5" s="359"/>
      <c r="D5" s="359"/>
      <c r="E5" s="359"/>
      <c r="F5" s="359"/>
      <c r="G5" s="359"/>
      <c r="H5" s="359"/>
      <c r="I5" s="359"/>
      <c r="J5" s="227"/>
      <c r="K5" s="227"/>
      <c r="L5" s="227"/>
      <c r="M5" s="227"/>
      <c r="N5" s="227"/>
      <c r="O5" s="227"/>
    </row>
    <row r="6" spans="1:20" s="326" customFormat="1" ht="18" customHeight="1">
      <c r="B6" s="358"/>
      <c r="J6" s="227"/>
      <c r="K6" s="227"/>
      <c r="L6" s="227"/>
      <c r="M6" s="227"/>
      <c r="N6" s="227"/>
      <c r="O6" s="227"/>
    </row>
    <row r="7" spans="1:20" s="326" customFormat="1" ht="18" customHeight="1">
      <c r="B7" s="358"/>
      <c r="J7" s="227"/>
      <c r="K7" s="227"/>
      <c r="L7" s="227"/>
      <c r="M7" s="227"/>
      <c r="N7" s="227"/>
      <c r="O7" s="227"/>
    </row>
    <row r="8" spans="1:20" s="326" customFormat="1" ht="18" customHeight="1">
      <c r="B8" s="358"/>
      <c r="C8" s="358"/>
      <c r="D8" s="358"/>
      <c r="E8" s="227"/>
      <c r="F8" s="227"/>
      <c r="G8" s="227"/>
      <c r="H8" s="227"/>
      <c r="I8" s="227"/>
      <c r="J8" s="227"/>
      <c r="K8" s="227"/>
      <c r="L8" s="227"/>
      <c r="M8" s="227"/>
      <c r="N8" s="227"/>
      <c r="O8" s="227"/>
    </row>
    <row r="9" spans="1:20" s="326" customFormat="1" ht="18" customHeight="1">
      <c r="B9" s="358"/>
      <c r="C9" s="358"/>
      <c r="D9" s="358"/>
      <c r="E9" s="227"/>
      <c r="F9" s="227"/>
      <c r="G9" s="227"/>
      <c r="H9" s="227"/>
      <c r="I9" s="227"/>
      <c r="J9" s="227"/>
      <c r="K9" s="227"/>
      <c r="L9" s="227"/>
      <c r="M9" s="227"/>
      <c r="N9" s="227"/>
      <c r="O9" s="227"/>
    </row>
    <row r="10" spans="1:20" s="326" customFormat="1" ht="18" customHeight="1">
      <c r="A10" s="358"/>
      <c r="B10" s="358"/>
      <c r="C10" s="358"/>
      <c r="D10" s="358"/>
      <c r="E10" s="227"/>
      <c r="F10" s="227"/>
      <c r="G10" s="227"/>
      <c r="H10" s="227"/>
      <c r="I10" s="227"/>
      <c r="J10" s="227"/>
      <c r="K10" s="227"/>
      <c r="L10" s="227"/>
      <c r="M10" s="227"/>
      <c r="N10" s="227"/>
      <c r="O10" s="227"/>
    </row>
    <row r="11" spans="1:20" s="326" customFormat="1" ht="18" customHeight="1">
      <c r="A11" s="358"/>
      <c r="B11" s="358"/>
      <c r="C11" s="358"/>
      <c r="D11" s="358"/>
      <c r="E11" s="227"/>
      <c r="F11" s="227"/>
      <c r="G11" s="227"/>
      <c r="H11" s="227"/>
      <c r="I11" s="227"/>
      <c r="J11" s="227"/>
      <c r="K11" s="227"/>
      <c r="L11" s="227"/>
      <c r="M11" s="227"/>
      <c r="N11" s="227"/>
      <c r="O11" s="227"/>
      <c r="P11" s="227"/>
      <c r="Q11" s="227"/>
      <c r="R11" s="227"/>
      <c r="S11" s="227"/>
      <c r="T11" s="227"/>
    </row>
    <row r="12" spans="1:20" s="326" customFormat="1" ht="18" customHeight="1">
      <c r="A12" s="358"/>
      <c r="B12" s="358"/>
      <c r="C12" s="358"/>
      <c r="D12" s="358"/>
      <c r="E12" s="227"/>
      <c r="F12" s="227"/>
      <c r="G12" s="227"/>
      <c r="H12" s="227"/>
      <c r="I12" s="227"/>
      <c r="J12" s="227"/>
      <c r="K12" s="227"/>
      <c r="L12" s="227"/>
      <c r="M12" s="227"/>
      <c r="N12" s="227"/>
      <c r="O12" s="227"/>
      <c r="P12" s="227"/>
      <c r="Q12" s="227"/>
      <c r="R12" s="227"/>
      <c r="S12" s="227"/>
      <c r="T12" s="227"/>
    </row>
    <row r="13" spans="1:20" s="326" customFormat="1" ht="18" customHeight="1">
      <c r="A13" s="358"/>
      <c r="B13" s="358"/>
      <c r="C13" s="358"/>
      <c r="D13" s="358"/>
      <c r="E13" s="227"/>
      <c r="F13" s="227"/>
      <c r="G13" s="227"/>
      <c r="H13" s="227"/>
      <c r="I13" s="227"/>
      <c r="J13" s="227"/>
      <c r="K13" s="227"/>
      <c r="L13" s="227"/>
      <c r="M13" s="227"/>
      <c r="N13" s="227"/>
      <c r="O13" s="227"/>
      <c r="P13" s="227"/>
      <c r="Q13" s="227"/>
      <c r="R13" s="227"/>
      <c r="S13" s="227"/>
      <c r="T13" s="227"/>
    </row>
    <row r="14" spans="1:20" s="326" customFormat="1" ht="18" customHeight="1">
      <c r="A14" s="358"/>
      <c r="B14" s="358"/>
      <c r="C14" s="358"/>
      <c r="D14" s="358"/>
      <c r="E14" s="227"/>
      <c r="F14" s="227"/>
      <c r="G14" s="227"/>
      <c r="H14" s="227"/>
      <c r="I14" s="227"/>
      <c r="J14" s="227"/>
      <c r="K14" s="227"/>
      <c r="L14" s="227"/>
      <c r="M14" s="227"/>
      <c r="N14" s="227"/>
      <c r="O14" s="227"/>
      <c r="P14" s="227"/>
      <c r="Q14" s="227"/>
      <c r="R14" s="227"/>
      <c r="S14" s="227"/>
      <c r="T14" s="227"/>
    </row>
    <row r="15" spans="1:20" s="326" customFormat="1" ht="18" customHeight="1">
      <c r="B15" s="358"/>
      <c r="C15" s="358"/>
      <c r="D15" s="358"/>
      <c r="E15" s="227"/>
      <c r="F15" s="227"/>
      <c r="G15" s="227"/>
      <c r="H15" s="227"/>
      <c r="I15" s="227"/>
      <c r="J15" s="227"/>
      <c r="K15" s="227"/>
      <c r="L15" s="227"/>
      <c r="M15" s="227"/>
      <c r="N15" s="227"/>
      <c r="O15" s="227"/>
      <c r="P15" s="227"/>
      <c r="Q15" s="227"/>
      <c r="R15" s="227"/>
      <c r="S15" s="227"/>
      <c r="T15" s="227"/>
    </row>
    <row r="16" spans="1:20" s="326" customFormat="1" ht="18" customHeight="1">
      <c r="B16" s="358"/>
      <c r="C16" s="358"/>
      <c r="D16" s="358"/>
      <c r="E16" s="227"/>
      <c r="F16" s="227"/>
      <c r="G16" s="227"/>
      <c r="H16" s="227"/>
      <c r="I16" s="227"/>
      <c r="J16" s="227"/>
      <c r="K16" s="227"/>
      <c r="L16" s="227"/>
      <c r="M16" s="227"/>
      <c r="N16" s="227"/>
      <c r="O16" s="227"/>
      <c r="P16" s="227"/>
      <c r="Q16" s="227"/>
      <c r="R16" s="227"/>
      <c r="S16" s="227"/>
      <c r="T16" s="227"/>
    </row>
    <row r="17" spans="2:20" s="326" customFormat="1" ht="18" customHeight="1">
      <c r="B17" s="358"/>
      <c r="C17" s="358"/>
      <c r="D17" s="358"/>
      <c r="E17" s="227"/>
      <c r="F17" s="227"/>
      <c r="G17" s="227"/>
      <c r="H17" s="227"/>
      <c r="I17" s="227"/>
      <c r="J17" s="227"/>
      <c r="K17" s="227"/>
      <c r="L17" s="227"/>
      <c r="M17" s="227"/>
      <c r="N17" s="227"/>
      <c r="O17" s="227"/>
      <c r="P17" s="227"/>
      <c r="Q17" s="227"/>
      <c r="R17" s="227"/>
      <c r="S17" s="227"/>
      <c r="T17" s="227"/>
    </row>
    <row r="18" spans="2:20" s="326" customFormat="1" ht="18" customHeight="1">
      <c r="B18" s="358"/>
      <c r="C18" s="358"/>
      <c r="D18" s="358"/>
      <c r="E18" s="227"/>
      <c r="F18" s="227"/>
      <c r="G18" s="227"/>
      <c r="H18" s="227"/>
      <c r="I18" s="227"/>
      <c r="J18" s="227"/>
      <c r="K18" s="227"/>
      <c r="L18" s="227"/>
      <c r="M18" s="227"/>
      <c r="N18" s="227"/>
      <c r="O18" s="227"/>
      <c r="P18" s="227"/>
      <c r="Q18" s="227"/>
      <c r="R18" s="227"/>
      <c r="S18" s="227"/>
      <c r="T18" s="227"/>
    </row>
    <row r="19" spans="2:20" s="326" customFormat="1" ht="18" customHeight="1">
      <c r="B19" s="358"/>
      <c r="C19" s="358"/>
      <c r="D19" s="358"/>
      <c r="E19" s="227"/>
      <c r="F19" s="227"/>
      <c r="G19" s="227"/>
      <c r="H19" s="227"/>
      <c r="I19" s="227"/>
      <c r="J19" s="227"/>
      <c r="K19" s="227"/>
      <c r="L19" s="227"/>
      <c r="M19" s="227"/>
      <c r="N19" s="227"/>
      <c r="O19" s="227"/>
      <c r="P19" s="227"/>
      <c r="Q19" s="227"/>
      <c r="R19" s="227"/>
      <c r="S19" s="227"/>
      <c r="T19" s="227"/>
    </row>
    <row r="20" spans="2:20" s="326" customFormat="1" ht="18" customHeight="1">
      <c r="B20" s="358"/>
      <c r="C20" s="358"/>
      <c r="D20" s="358"/>
      <c r="E20" s="227"/>
      <c r="F20" s="227"/>
      <c r="G20" s="227"/>
      <c r="H20" s="227"/>
      <c r="I20" s="227"/>
      <c r="J20" s="227"/>
      <c r="K20" s="227"/>
      <c r="L20" s="227"/>
      <c r="M20" s="227"/>
      <c r="N20" s="227"/>
      <c r="O20" s="227"/>
      <c r="P20" s="227"/>
      <c r="Q20" s="227"/>
      <c r="R20" s="227"/>
      <c r="S20" s="227"/>
      <c r="T20" s="227"/>
    </row>
    <row r="21" spans="2:20" s="326" customFormat="1" ht="18" customHeight="1">
      <c r="B21" s="358"/>
      <c r="C21" s="358"/>
      <c r="D21" s="358"/>
      <c r="E21" s="227"/>
      <c r="F21" s="227"/>
      <c r="G21" s="227"/>
      <c r="H21" s="227"/>
      <c r="I21" s="227"/>
      <c r="J21" s="227"/>
      <c r="K21" s="227"/>
      <c r="L21" s="227"/>
      <c r="M21" s="227"/>
      <c r="N21" s="227"/>
      <c r="O21" s="227"/>
      <c r="P21" s="227"/>
      <c r="Q21" s="227"/>
      <c r="R21" s="227"/>
      <c r="S21" s="227"/>
      <c r="T21" s="227"/>
    </row>
    <row r="22" spans="2:20" s="326" customFormat="1" ht="18" customHeight="1">
      <c r="B22" s="358"/>
      <c r="C22" s="358"/>
      <c r="D22" s="358"/>
      <c r="E22" s="227"/>
      <c r="F22" s="227"/>
      <c r="G22" s="227"/>
      <c r="H22" s="227"/>
      <c r="I22" s="227"/>
      <c r="J22" s="227"/>
      <c r="K22" s="227"/>
      <c r="L22" s="227"/>
      <c r="M22" s="227"/>
      <c r="N22" s="227"/>
      <c r="O22" s="227"/>
      <c r="P22" s="227"/>
      <c r="Q22" s="227"/>
      <c r="R22" s="227"/>
      <c r="S22" s="227"/>
      <c r="T22" s="227"/>
    </row>
    <row r="23" spans="2:20" s="326" customFormat="1" ht="18" customHeight="1">
      <c r="B23" s="358"/>
      <c r="C23" s="358"/>
      <c r="D23" s="358"/>
      <c r="E23" s="227"/>
      <c r="F23" s="227"/>
      <c r="G23" s="227"/>
      <c r="H23" s="227"/>
      <c r="I23" s="227"/>
      <c r="J23" s="227"/>
      <c r="K23" s="227"/>
      <c r="L23" s="227"/>
      <c r="M23" s="227"/>
      <c r="N23" s="227"/>
      <c r="O23" s="227"/>
      <c r="P23" s="227"/>
      <c r="Q23" s="227"/>
      <c r="R23" s="227"/>
      <c r="S23" s="227"/>
      <c r="T23" s="227"/>
    </row>
    <row r="24" spans="2:20" s="326" customFormat="1" ht="18" customHeight="1">
      <c r="B24" s="358"/>
      <c r="C24" s="358"/>
      <c r="D24" s="358"/>
      <c r="E24" s="227"/>
      <c r="F24" s="227"/>
      <c r="G24" s="227"/>
      <c r="H24" s="227"/>
      <c r="I24" s="227"/>
      <c r="J24" s="227"/>
      <c r="K24" s="227"/>
      <c r="L24" s="227"/>
      <c r="M24" s="227"/>
      <c r="N24" s="227"/>
      <c r="O24" s="227"/>
      <c r="P24" s="227"/>
      <c r="Q24" s="227"/>
      <c r="R24" s="227"/>
      <c r="S24" s="227"/>
      <c r="T24" s="227"/>
    </row>
    <row r="25" spans="2:20" s="326" customFormat="1" ht="18" customHeight="1">
      <c r="B25" s="358"/>
      <c r="C25" s="358"/>
      <c r="D25" s="358"/>
      <c r="E25" s="227"/>
      <c r="F25" s="227"/>
      <c r="G25" s="227"/>
      <c r="H25" s="227"/>
      <c r="I25" s="227"/>
      <c r="J25" s="227"/>
      <c r="K25" s="227"/>
      <c r="L25" s="227"/>
      <c r="M25" s="227"/>
      <c r="N25" s="227"/>
      <c r="O25" s="227"/>
    </row>
    <row r="26" spans="2:20" s="326" customFormat="1" ht="18" customHeight="1">
      <c r="B26" s="358"/>
      <c r="C26" s="358"/>
      <c r="D26" s="358"/>
      <c r="E26" s="227"/>
      <c r="F26" s="227"/>
      <c r="G26" s="227"/>
      <c r="H26" s="227"/>
      <c r="I26" s="227"/>
      <c r="J26" s="227"/>
      <c r="K26" s="227"/>
      <c r="L26" s="227"/>
      <c r="M26" s="227"/>
      <c r="N26" s="227"/>
      <c r="O26" s="227"/>
    </row>
    <row r="27" spans="2:20" s="326" customFormat="1" ht="18" customHeight="1">
      <c r="B27" s="358"/>
      <c r="C27" s="358"/>
      <c r="D27" s="358"/>
      <c r="E27" s="227"/>
      <c r="F27" s="227"/>
      <c r="G27" s="227"/>
      <c r="H27" s="227"/>
      <c r="I27" s="227"/>
      <c r="J27" s="227"/>
      <c r="K27" s="227"/>
      <c r="L27" s="227"/>
      <c r="M27" s="227"/>
      <c r="N27" s="227"/>
      <c r="O27" s="227"/>
    </row>
    <row r="28" spans="2:20" s="326" customFormat="1" ht="18" customHeight="1">
      <c r="B28" s="358"/>
      <c r="C28" s="358"/>
      <c r="D28" s="358"/>
      <c r="E28" s="227"/>
      <c r="F28" s="227"/>
      <c r="G28" s="227"/>
      <c r="H28" s="227"/>
      <c r="I28" s="227"/>
      <c r="J28" s="227"/>
      <c r="K28" s="227"/>
      <c r="L28" s="227"/>
      <c r="M28" s="227"/>
      <c r="N28" s="227"/>
      <c r="O28" s="227"/>
    </row>
    <row r="29" spans="2:20" s="326" customFormat="1" ht="18" customHeight="1">
      <c r="B29" s="358"/>
      <c r="C29" s="358"/>
      <c r="D29" s="358"/>
      <c r="E29" s="227"/>
      <c r="F29" s="227"/>
      <c r="G29" s="227"/>
      <c r="H29" s="227"/>
      <c r="I29" s="227"/>
      <c r="J29" s="227"/>
      <c r="K29" s="227"/>
      <c r="L29" s="227"/>
      <c r="M29" s="227"/>
      <c r="N29" s="227"/>
      <c r="O29" s="227"/>
    </row>
    <row r="30" spans="2:20" s="326" customFormat="1" ht="18" customHeight="1">
      <c r="B30" s="358"/>
      <c r="C30" s="358"/>
      <c r="D30" s="358"/>
      <c r="E30" s="227"/>
      <c r="F30" s="227"/>
      <c r="G30" s="227"/>
      <c r="H30" s="227"/>
      <c r="I30" s="227"/>
      <c r="J30" s="227"/>
      <c r="K30" s="227"/>
      <c r="L30" s="227"/>
      <c r="M30" s="227"/>
      <c r="N30" s="227"/>
      <c r="O30" s="227"/>
    </row>
    <row r="31" spans="2:20" s="326" customFormat="1" ht="18" customHeight="1">
      <c r="B31" s="358"/>
      <c r="C31" s="358"/>
      <c r="D31" s="358"/>
      <c r="E31" s="227"/>
      <c r="F31" s="227"/>
      <c r="G31" s="227"/>
      <c r="H31" s="227"/>
      <c r="I31" s="227"/>
      <c r="J31" s="227"/>
      <c r="K31" s="227"/>
      <c r="L31" s="227"/>
      <c r="M31" s="227"/>
      <c r="N31" s="227"/>
      <c r="O31" s="227"/>
    </row>
    <row r="32" spans="2:20" s="326" customFormat="1" ht="18" customHeight="1" thickBot="1">
      <c r="B32" s="358"/>
      <c r="C32" s="358"/>
      <c r="D32" s="358"/>
      <c r="E32" s="227"/>
      <c r="F32" s="227"/>
      <c r="G32" s="227"/>
      <c r="H32" s="227"/>
      <c r="I32" s="227"/>
      <c r="J32" s="227"/>
      <c r="K32" s="227"/>
      <c r="L32" s="227"/>
      <c r="M32" s="227"/>
      <c r="N32" s="227"/>
      <c r="O32" s="227"/>
    </row>
    <row r="33" spans="1:27" s="326" customFormat="1" ht="18" customHeight="1">
      <c r="B33" s="358"/>
      <c r="C33" s="358"/>
      <c r="D33" s="358"/>
      <c r="E33" s="227"/>
      <c r="F33" s="227"/>
      <c r="G33" s="227"/>
      <c r="H33" s="227"/>
      <c r="I33" s="227"/>
      <c r="J33" s="227"/>
      <c r="K33" s="227"/>
      <c r="L33" s="227"/>
      <c r="M33" s="360" t="s">
        <v>99</v>
      </c>
      <c r="N33" s="361"/>
      <c r="O33" s="361"/>
      <c r="P33" s="361"/>
      <c r="Q33" s="362"/>
      <c r="R33" s="363" t="s">
        <v>100</v>
      </c>
    </row>
    <row r="34" spans="1:27" s="326" customFormat="1" ht="18" customHeight="1">
      <c r="B34" s="358"/>
      <c r="C34" s="358"/>
      <c r="D34" s="358"/>
      <c r="E34" s="227"/>
      <c r="F34" s="227"/>
      <c r="G34" s="227"/>
      <c r="H34" s="227"/>
      <c r="I34" s="227"/>
      <c r="J34" s="227"/>
      <c r="K34" s="227"/>
      <c r="L34" s="227"/>
      <c r="M34" s="364" t="s">
        <v>254</v>
      </c>
      <c r="N34" s="365"/>
      <c r="O34" s="365"/>
      <c r="P34" s="365"/>
      <c r="Q34" s="320"/>
      <c r="R34" s="321">
        <v>2265.7919400000005</v>
      </c>
    </row>
    <row r="35" spans="1:27">
      <c r="M35" s="683" t="s">
        <v>572</v>
      </c>
      <c r="N35" s="436"/>
      <c r="O35" s="436"/>
      <c r="P35" s="436"/>
      <c r="Q35" s="434"/>
      <c r="R35" s="682">
        <v>4074.7212000000004</v>
      </c>
      <c r="Y35" s="646"/>
      <c r="AA35" s="646"/>
    </row>
    <row r="36" spans="1:27" s="198" customFormat="1">
      <c r="M36" s="366" t="s">
        <v>255</v>
      </c>
      <c r="N36" s="367"/>
      <c r="O36" s="367"/>
      <c r="P36" s="367"/>
      <c r="Q36" s="260"/>
      <c r="R36" s="322">
        <v>4611.8435400000008</v>
      </c>
      <c r="Y36" s="646"/>
      <c r="AA36" s="646"/>
    </row>
    <row r="37" spans="1:27" s="326" customFormat="1" ht="18" customHeight="1">
      <c r="B37" s="358"/>
      <c r="C37" s="358"/>
      <c r="D37" s="358"/>
      <c r="E37" s="227"/>
      <c r="F37" s="227"/>
      <c r="G37" s="227"/>
      <c r="H37" s="227"/>
      <c r="I37" s="227"/>
      <c r="J37" s="996"/>
      <c r="K37" s="227"/>
      <c r="L37" s="227"/>
      <c r="M37" s="366" t="s">
        <v>256</v>
      </c>
      <c r="N37" s="367"/>
      <c r="O37" s="367"/>
      <c r="P37" s="367"/>
      <c r="Q37" s="260"/>
      <c r="R37" s="322">
        <v>4611.8435400000008</v>
      </c>
    </row>
    <row r="38" spans="1:27" s="326" customFormat="1" ht="18" customHeight="1">
      <c r="B38" s="358"/>
      <c r="C38" s="358"/>
      <c r="D38" s="358"/>
      <c r="E38" s="227"/>
      <c r="F38" s="227"/>
      <c r="G38" s="227"/>
      <c r="H38" s="227"/>
      <c r="I38" s="227"/>
      <c r="J38" s="227"/>
      <c r="K38" s="227"/>
      <c r="L38" s="227"/>
      <c r="M38" s="366" t="s">
        <v>257</v>
      </c>
      <c r="N38" s="367"/>
      <c r="O38" s="367"/>
      <c r="P38" s="367"/>
      <c r="Q38" s="260"/>
      <c r="R38" s="322">
        <v>149.40644400000002</v>
      </c>
    </row>
    <row r="39" spans="1:27" s="326" customFormat="1" ht="18" customHeight="1">
      <c r="B39" s="358"/>
      <c r="C39" s="358"/>
      <c r="D39" s="358"/>
      <c r="E39" s="227"/>
      <c r="F39" s="227"/>
      <c r="G39" s="227"/>
      <c r="H39" s="227"/>
      <c r="I39" s="227"/>
      <c r="J39" s="227"/>
      <c r="K39" s="227"/>
      <c r="L39" s="227"/>
      <c r="M39" s="366" t="s">
        <v>258</v>
      </c>
      <c r="N39" s="367"/>
      <c r="O39" s="367"/>
      <c r="P39" s="367"/>
      <c r="Q39" s="260"/>
      <c r="R39" s="322">
        <v>67.912020000000012</v>
      </c>
    </row>
    <row r="40" spans="1:27" s="326" customFormat="1" ht="18" customHeight="1">
      <c r="B40" s="358"/>
      <c r="C40" s="358"/>
      <c r="D40" s="358"/>
      <c r="E40" s="227"/>
      <c r="F40" s="227"/>
      <c r="G40" s="227"/>
      <c r="H40" s="227"/>
      <c r="I40" s="227"/>
      <c r="J40" s="227"/>
      <c r="K40" s="227"/>
      <c r="L40" s="227"/>
      <c r="M40" s="366" t="s">
        <v>259</v>
      </c>
      <c r="N40" s="367"/>
      <c r="O40" s="367"/>
      <c r="P40" s="367"/>
      <c r="Q40" s="260"/>
      <c r="R40" s="322">
        <v>46.921032000000004</v>
      </c>
    </row>
    <row r="41" spans="1:27" s="326" customFormat="1" ht="18" customHeight="1">
      <c r="B41" s="358"/>
      <c r="C41" s="358"/>
      <c r="D41" s="358"/>
      <c r="E41" s="227"/>
      <c r="F41" s="227"/>
      <c r="G41" s="227"/>
      <c r="H41" s="227"/>
      <c r="I41" s="227"/>
      <c r="J41" s="227"/>
      <c r="K41" s="227"/>
      <c r="L41" s="227"/>
      <c r="M41" s="366" t="s">
        <v>260</v>
      </c>
      <c r="N41" s="367"/>
      <c r="O41" s="367"/>
      <c r="P41" s="367"/>
      <c r="Q41" s="260"/>
      <c r="R41" s="322">
        <v>405.00259200000005</v>
      </c>
    </row>
    <row r="42" spans="1:27" s="326" customFormat="1" ht="18" customHeight="1" thickBot="1">
      <c r="B42" s="358"/>
      <c r="C42" s="358"/>
      <c r="D42" s="358"/>
      <c r="E42" s="227"/>
      <c r="F42" s="227"/>
      <c r="G42" s="227"/>
      <c r="H42" s="227"/>
      <c r="I42" s="227"/>
      <c r="J42" s="227"/>
      <c r="K42" s="227"/>
      <c r="L42" s="227"/>
      <c r="M42" s="368" t="s">
        <v>261</v>
      </c>
      <c r="N42" s="369"/>
      <c r="O42" s="369"/>
      <c r="P42" s="369"/>
      <c r="Q42" s="262"/>
      <c r="R42" s="323">
        <v>633.43393200000003</v>
      </c>
    </row>
    <row r="43" spans="1:27" s="326" customFormat="1" ht="18" customHeight="1">
      <c r="B43" s="358"/>
      <c r="C43" s="358"/>
      <c r="D43" s="358"/>
      <c r="E43" s="227"/>
      <c r="F43" s="227"/>
      <c r="G43" s="227"/>
      <c r="H43" s="227"/>
      <c r="I43" s="227"/>
      <c r="J43" s="227"/>
      <c r="K43" s="227"/>
      <c r="L43" s="227"/>
      <c r="M43" s="227"/>
      <c r="N43" s="227"/>
      <c r="O43" s="227"/>
    </row>
    <row r="44" spans="1:27" s="326" customFormat="1" ht="18" customHeight="1">
      <c r="B44" s="358"/>
      <c r="C44" s="358"/>
      <c r="D44" s="358"/>
      <c r="E44" s="227"/>
      <c r="F44" s="227"/>
      <c r="G44" s="227"/>
      <c r="H44" s="227"/>
      <c r="I44" s="227"/>
      <c r="J44" s="227"/>
      <c r="K44" s="227"/>
      <c r="L44" s="227"/>
      <c r="M44" s="227"/>
      <c r="N44" s="227"/>
    </row>
    <row r="45" spans="1:27" s="371" customFormat="1" ht="18" customHeight="1">
      <c r="A45" s="370"/>
      <c r="B45" s="370"/>
      <c r="C45" s="370"/>
      <c r="D45" s="370"/>
      <c r="E45" s="370"/>
      <c r="F45" s="370"/>
      <c r="G45" s="370"/>
      <c r="H45" s="370"/>
      <c r="I45" s="370"/>
      <c r="J45" s="370"/>
      <c r="K45" s="370"/>
      <c r="L45" s="370"/>
      <c r="M45" s="370"/>
      <c r="N45" s="370"/>
      <c r="O45" s="370"/>
      <c r="P45" s="370"/>
      <c r="Q45" s="370"/>
      <c r="R45" s="882">
        <v>48</v>
      </c>
      <c r="T45" s="881"/>
    </row>
    <row r="46" spans="1:27" s="124" customFormat="1" ht="15.75">
      <c r="B46" s="105"/>
      <c r="C46" s="105"/>
      <c r="D46" s="105"/>
      <c r="E46" s="120"/>
      <c r="F46" s="120"/>
      <c r="G46" s="120"/>
      <c r="H46" s="121"/>
      <c r="I46" s="121"/>
      <c r="J46" s="121"/>
      <c r="K46" s="121"/>
      <c r="L46" s="121"/>
      <c r="M46" s="121"/>
      <c r="N46" s="121"/>
      <c r="O46" s="121"/>
      <c r="P46" s="121"/>
      <c r="Q46" s="121"/>
      <c r="R46" s="121"/>
      <c r="S46" s="121"/>
      <c r="T46" s="121"/>
    </row>
    <row r="47" spans="1:27" s="124" customFormat="1" ht="15.75">
      <c r="B47" s="105"/>
      <c r="C47" s="105"/>
      <c r="D47" s="105"/>
      <c r="E47" s="120"/>
      <c r="F47" s="120"/>
      <c r="G47" s="120"/>
      <c r="H47" s="121"/>
      <c r="I47" s="121"/>
      <c r="J47" s="121"/>
      <c r="K47" s="121"/>
      <c r="L47" s="121"/>
      <c r="M47" s="121"/>
      <c r="N47" s="121"/>
      <c r="O47" s="126"/>
      <c r="P47" s="126"/>
      <c r="Q47" s="126"/>
      <c r="R47" s="126"/>
      <c r="S47" s="126"/>
      <c r="T47" s="126"/>
    </row>
    <row r="48" spans="1:27" ht="15.75">
      <c r="O48" s="121"/>
      <c r="P48" s="121"/>
      <c r="Q48" s="121"/>
      <c r="R48" s="121"/>
      <c r="S48" s="121"/>
      <c r="T48" s="121"/>
    </row>
    <row r="49" spans="2:20" s="124" customFormat="1" ht="15.75">
      <c r="B49" s="105"/>
      <c r="C49" s="105"/>
      <c r="D49" s="105"/>
      <c r="E49" s="120"/>
      <c r="F49" s="120"/>
      <c r="G49" s="120"/>
      <c r="H49" s="121"/>
      <c r="I49" s="121"/>
      <c r="J49" s="121"/>
      <c r="K49" s="121"/>
      <c r="L49" s="121"/>
      <c r="M49" s="121"/>
      <c r="N49" s="121"/>
      <c r="O49" s="121"/>
      <c r="P49" s="121"/>
      <c r="Q49" s="121"/>
      <c r="R49" s="121"/>
      <c r="S49" s="121"/>
      <c r="T49" s="121"/>
    </row>
    <row r="50" spans="2:20" s="124" customFormat="1" ht="15.75">
      <c r="B50" s="105"/>
      <c r="C50" s="105"/>
      <c r="D50" s="105"/>
      <c r="E50" s="120"/>
      <c r="F50" s="120"/>
      <c r="G50" s="120"/>
      <c r="H50" s="121"/>
      <c r="I50" s="121"/>
      <c r="J50" s="121"/>
      <c r="K50" s="121"/>
      <c r="L50" s="121"/>
      <c r="M50" s="121"/>
      <c r="N50" s="121"/>
      <c r="O50" s="126"/>
      <c r="P50" s="126"/>
      <c r="Q50" s="126"/>
      <c r="R50" s="126"/>
      <c r="S50" s="126"/>
      <c r="T50" s="126"/>
    </row>
  </sheetData>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56.xml><?xml version="1.0" encoding="utf-8"?>
<worksheet xmlns="http://schemas.openxmlformats.org/spreadsheetml/2006/main" xmlns:r="http://schemas.openxmlformats.org/officeDocument/2006/relationships">
  <dimension ref="A1:T48"/>
  <sheetViews>
    <sheetView tabSelected="1" view="pageBreakPreview" topLeftCell="A19" zoomScale="75" zoomScaleNormal="70" zoomScaleSheetLayoutView="75" workbookViewId="0">
      <pane xSplit="30825"/>
      <selection activeCell="B29" sqref="B29"/>
      <selection pane="topRight" activeCell="K29" sqref="K29"/>
    </sheetView>
  </sheetViews>
  <sheetFormatPr defaultColWidth="4.140625" defaultRowHeight="15"/>
  <cols>
    <col min="1" max="1" width="11.85546875" style="198" customWidth="1"/>
    <col min="2" max="2" width="7.85546875" style="198" customWidth="1"/>
    <col min="3" max="19" width="11.85546875" style="198" customWidth="1"/>
    <col min="20" max="20" width="4.85546875" style="198" customWidth="1"/>
    <col min="21" max="16384" width="4.140625" style="198"/>
  </cols>
  <sheetData>
    <row r="1" spans="2:19" s="203" customFormat="1" ht="80.099999999999994" customHeight="1" thickBot="1">
      <c r="B1" s="105"/>
      <c r="C1" s="105"/>
      <c r="D1" s="105"/>
      <c r="E1" s="105"/>
      <c r="F1" s="274" t="s">
        <v>294</v>
      </c>
      <c r="G1" s="120"/>
      <c r="H1" s="120"/>
      <c r="I1" s="120"/>
      <c r="J1" s="121"/>
      <c r="K1" s="121"/>
      <c r="L1" s="121"/>
      <c r="M1" s="121"/>
      <c r="N1" s="121"/>
      <c r="O1" s="121"/>
      <c r="P1" s="121"/>
      <c r="Q1" s="121"/>
      <c r="R1" s="121"/>
      <c r="S1" s="121"/>
    </row>
    <row r="2" spans="2:19" s="326" customFormat="1" ht="18" customHeight="1">
      <c r="D2" s="1297" t="s">
        <v>435</v>
      </c>
      <c r="E2" s="1298"/>
      <c r="F2" s="1298"/>
      <c r="G2" s="1298"/>
      <c r="H2" s="1298"/>
      <c r="I2" s="1298"/>
      <c r="J2" s="1298"/>
      <c r="K2" s="1298"/>
      <c r="L2" s="1298"/>
      <c r="M2" s="1298"/>
      <c r="N2" s="1298"/>
      <c r="O2" s="1298"/>
      <c r="P2" s="1298"/>
      <c r="Q2" s="1299"/>
    </row>
    <row r="3" spans="2:19" s="326" customFormat="1" ht="18" customHeight="1">
      <c r="D3" s="1307" t="s">
        <v>295</v>
      </c>
      <c r="E3" s="1305"/>
      <c r="F3" s="1304" t="s">
        <v>296</v>
      </c>
      <c r="G3" s="1305"/>
      <c r="H3" s="1304" t="s">
        <v>297</v>
      </c>
      <c r="I3" s="1305"/>
      <c r="J3" s="1304" t="s">
        <v>298</v>
      </c>
      <c r="K3" s="1305"/>
      <c r="L3" s="1304" t="s">
        <v>299</v>
      </c>
      <c r="M3" s="1305"/>
      <c r="N3" s="1304" t="s">
        <v>300</v>
      </c>
      <c r="O3" s="1305"/>
      <c r="P3" s="1304" t="s">
        <v>301</v>
      </c>
      <c r="Q3" s="1306"/>
      <c r="R3" s="718">
        <f>1.03*1.08</f>
        <v>1.1124000000000001</v>
      </c>
    </row>
    <row r="4" spans="2:19" s="326" customFormat="1" ht="18" customHeight="1">
      <c r="D4" s="372"/>
      <c r="E4" s="382"/>
      <c r="F4" s="383"/>
      <c r="G4" s="382"/>
      <c r="H4" s="383"/>
      <c r="I4" s="382"/>
      <c r="J4" s="383"/>
      <c r="K4" s="382"/>
      <c r="L4" s="383"/>
      <c r="M4" s="382"/>
      <c r="N4" s="383"/>
      <c r="O4" s="382"/>
      <c r="P4" s="383"/>
      <c r="Q4" s="386"/>
    </row>
    <row r="5" spans="2:19" s="326" customFormat="1" ht="18" customHeight="1">
      <c r="D5" s="372"/>
      <c r="E5" s="382"/>
      <c r="F5" s="383"/>
      <c r="G5" s="382"/>
      <c r="H5" s="383"/>
      <c r="I5" s="382"/>
      <c r="J5" s="383"/>
      <c r="K5" s="382"/>
      <c r="L5" s="383"/>
      <c r="M5" s="382"/>
      <c r="N5" s="383"/>
      <c r="O5" s="382"/>
      <c r="P5" s="383"/>
      <c r="Q5" s="386"/>
    </row>
    <row r="6" spans="2:19" s="326" customFormat="1" ht="18" customHeight="1">
      <c r="D6" s="372"/>
      <c r="E6" s="382"/>
      <c r="F6" s="383"/>
      <c r="G6" s="382"/>
      <c r="H6" s="383"/>
      <c r="I6" s="382"/>
      <c r="J6" s="383"/>
      <c r="K6" s="382"/>
      <c r="L6" s="383"/>
      <c r="M6" s="382"/>
      <c r="N6" s="383"/>
      <c r="O6" s="382"/>
      <c r="P6" s="383"/>
      <c r="Q6" s="386"/>
    </row>
    <row r="7" spans="2:19" s="326" customFormat="1" ht="18" customHeight="1">
      <c r="D7" s="372"/>
      <c r="E7" s="382"/>
      <c r="F7" s="383"/>
      <c r="G7" s="382"/>
      <c r="H7" s="383"/>
      <c r="I7" s="382"/>
      <c r="J7" s="383"/>
      <c r="K7" s="382"/>
      <c r="L7" s="383"/>
      <c r="M7" s="382"/>
      <c r="N7" s="383"/>
      <c r="O7" s="382"/>
      <c r="P7" s="383"/>
      <c r="Q7" s="386"/>
    </row>
    <row r="8" spans="2:19" s="326" customFormat="1" ht="18" customHeight="1">
      <c r="D8" s="372"/>
      <c r="E8" s="382"/>
      <c r="F8" s="383"/>
      <c r="G8" s="382"/>
      <c r="H8" s="383"/>
      <c r="I8" s="382"/>
      <c r="J8" s="383"/>
      <c r="K8" s="382"/>
      <c r="L8" s="383"/>
      <c r="M8" s="382"/>
      <c r="N8" s="383"/>
      <c r="O8" s="382"/>
      <c r="P8" s="383"/>
      <c r="Q8" s="386"/>
    </row>
    <row r="9" spans="2:19" s="326" customFormat="1" ht="18" customHeight="1" thickBot="1">
      <c r="D9" s="564" t="s">
        <v>434</v>
      </c>
      <c r="E9" s="568">
        <f>(20.7*R3)*1.11</f>
        <v>25.559614800000002</v>
      </c>
      <c r="F9" s="567" t="s">
        <v>434</v>
      </c>
      <c r="G9" s="568">
        <f>(29.7*R3)*1.11</f>
        <v>36.672490800000006</v>
      </c>
      <c r="H9" s="567" t="s">
        <v>434</v>
      </c>
      <c r="I9" s="568">
        <f>(55*R3)*1.11</f>
        <v>67.912020000000012</v>
      </c>
      <c r="J9" s="567" t="s">
        <v>434</v>
      </c>
      <c r="K9" s="568">
        <f>(49.6*R3)*1.11</f>
        <v>61.244294400000008</v>
      </c>
      <c r="L9" s="567" t="s">
        <v>434</v>
      </c>
      <c r="M9" s="568">
        <f>(48.3*R3)*1.11</f>
        <v>59.639101200000006</v>
      </c>
      <c r="N9" s="567" t="s">
        <v>434</v>
      </c>
      <c r="O9" s="568">
        <f>(49.2*R3)*1.11</f>
        <v>60.750388800000017</v>
      </c>
      <c r="P9" s="567" t="s">
        <v>434</v>
      </c>
      <c r="Q9" s="565">
        <f>(49.6*R3)*1.11</f>
        <v>61.244294400000008</v>
      </c>
    </row>
    <row r="10" spans="2:19" s="326" customFormat="1" ht="18" customHeight="1" thickBot="1">
      <c r="E10" s="530"/>
      <c r="F10" s="530"/>
      <c r="G10" s="530"/>
      <c r="H10" s="530"/>
      <c r="I10" s="530"/>
      <c r="J10" s="530"/>
      <c r="K10" s="530"/>
      <c r="L10" s="530"/>
      <c r="M10" s="530"/>
      <c r="N10" s="530"/>
      <c r="O10" s="530"/>
      <c r="P10" s="530"/>
      <c r="Q10" s="530"/>
    </row>
    <row r="11" spans="2:19" s="326" customFormat="1" ht="18" customHeight="1">
      <c r="D11" s="1301" t="s">
        <v>479</v>
      </c>
      <c r="E11" s="1302"/>
      <c r="F11" s="1302"/>
      <c r="G11" s="1302"/>
      <c r="H11" s="1302"/>
      <c r="I11" s="1302"/>
      <c r="J11" s="1302"/>
      <c r="K11" s="1302"/>
      <c r="L11" s="1302"/>
      <c r="M11" s="1302"/>
      <c r="N11" s="1302"/>
      <c r="O11" s="1302"/>
      <c r="P11" s="1302"/>
      <c r="Q11" s="1303"/>
    </row>
    <row r="12" spans="2:19" s="326" customFormat="1" ht="18" customHeight="1">
      <c r="D12" s="529" t="s">
        <v>305</v>
      </c>
      <c r="E12" s="527"/>
      <c r="F12" s="1279" t="s">
        <v>304</v>
      </c>
      <c r="G12" s="1281"/>
      <c r="H12" s="1279" t="s">
        <v>306</v>
      </c>
      <c r="I12" s="1281"/>
      <c r="J12" s="1279" t="s">
        <v>307</v>
      </c>
      <c r="K12" s="1281"/>
      <c r="L12" s="1279" t="s">
        <v>308</v>
      </c>
      <c r="M12" s="1281"/>
      <c r="N12" s="1279" t="s">
        <v>532</v>
      </c>
      <c r="O12" s="1281"/>
      <c r="P12" s="1279" t="s">
        <v>309</v>
      </c>
      <c r="Q12" s="1300"/>
    </row>
    <row r="13" spans="2:19" s="326" customFormat="1" ht="18" customHeight="1">
      <c r="D13" s="319"/>
      <c r="E13" s="235"/>
      <c r="F13" s="318"/>
      <c r="G13" s="235"/>
      <c r="H13" s="318"/>
      <c r="I13" s="235"/>
      <c r="J13" s="318"/>
      <c r="K13" s="235"/>
      <c r="L13" s="318"/>
      <c r="M13" s="235"/>
      <c r="N13" s="383"/>
      <c r="O13" s="235"/>
      <c r="P13" s="318"/>
      <c r="Q13" s="324"/>
    </row>
    <row r="14" spans="2:19" s="326" customFormat="1" ht="18" customHeight="1">
      <c r="D14" s="319"/>
      <c r="E14" s="235"/>
      <c r="F14" s="318"/>
      <c r="G14" s="235"/>
      <c r="H14" s="318"/>
      <c r="I14" s="235"/>
      <c r="J14" s="318"/>
      <c r="K14" s="235"/>
      <c r="L14" s="318"/>
      <c r="M14" s="235"/>
      <c r="N14" s="383"/>
      <c r="O14" s="235"/>
      <c r="P14" s="318"/>
      <c r="Q14" s="324"/>
    </row>
    <row r="15" spans="2:19" s="326" customFormat="1" ht="18" customHeight="1">
      <c r="D15" s="319"/>
      <c r="E15" s="235"/>
      <c r="F15" s="318"/>
      <c r="G15" s="235"/>
      <c r="H15" s="318"/>
      <c r="I15" s="235"/>
      <c r="J15" s="318"/>
      <c r="K15" s="235"/>
      <c r="L15" s="318"/>
      <c r="M15" s="235"/>
      <c r="N15" s="383"/>
      <c r="O15" s="235"/>
      <c r="P15" s="318"/>
      <c r="Q15" s="324"/>
    </row>
    <row r="16" spans="2:19" s="326" customFormat="1" ht="18" customHeight="1">
      <c r="D16" s="319"/>
      <c r="E16" s="235"/>
      <c r="F16" s="318"/>
      <c r="G16" s="235"/>
      <c r="H16" s="318"/>
      <c r="I16" s="235"/>
      <c r="J16" s="318"/>
      <c r="K16" s="235"/>
      <c r="L16" s="318"/>
      <c r="M16" s="235"/>
      <c r="N16" s="383"/>
      <c r="O16" s="235"/>
      <c r="P16" s="318"/>
      <c r="Q16" s="324"/>
    </row>
    <row r="17" spans="1:19" s="326" customFormat="1" ht="18" customHeight="1">
      <c r="D17" s="319"/>
      <c r="E17" s="235"/>
      <c r="F17" s="318"/>
      <c r="G17" s="235"/>
      <c r="H17" s="318"/>
      <c r="I17" s="235"/>
      <c r="J17" s="318"/>
      <c r="K17" s="235"/>
      <c r="L17" s="318"/>
      <c r="M17" s="235"/>
      <c r="N17" s="383"/>
      <c r="O17" s="235"/>
      <c r="P17" s="318"/>
      <c r="Q17" s="324"/>
    </row>
    <row r="18" spans="1:19" s="326" customFormat="1" ht="18" customHeight="1">
      <c r="D18" s="319"/>
      <c r="E18" s="235"/>
      <c r="F18" s="318"/>
      <c r="G18" s="235"/>
      <c r="H18" s="318"/>
      <c r="I18" s="235"/>
      <c r="J18" s="318"/>
      <c r="K18" s="235"/>
      <c r="L18" s="318"/>
      <c r="M18" s="235"/>
      <c r="N18" s="383"/>
      <c r="O18" s="382"/>
      <c r="P18" s="383"/>
      <c r="Q18" s="386"/>
    </row>
    <row r="19" spans="1:19" s="326" customFormat="1" ht="18" customHeight="1" thickBot="1">
      <c r="D19" s="566" t="s">
        <v>434</v>
      </c>
      <c r="E19" s="568">
        <f>(8.6*R3)*1.11</f>
        <v>10.6189704</v>
      </c>
      <c r="F19" s="569" t="s">
        <v>434</v>
      </c>
      <c r="G19" s="568">
        <f>(9.3*R3)*1.11</f>
        <v>11.483305200000002</v>
      </c>
      <c r="H19" s="569" t="s">
        <v>434</v>
      </c>
      <c r="I19" s="568">
        <f>(10.8*R3)*1.11</f>
        <v>13.335451200000001</v>
      </c>
      <c r="J19" s="569" t="s">
        <v>434</v>
      </c>
      <c r="K19" s="568">
        <f>(14.3*R3)*1.11</f>
        <v>17.657125200000003</v>
      </c>
      <c r="L19" s="569" t="s">
        <v>434</v>
      </c>
      <c r="M19" s="568">
        <f>(85*R3)*1.11</f>
        <v>104.95494000000001</v>
      </c>
      <c r="N19" s="567" t="s">
        <v>434</v>
      </c>
      <c r="O19" s="568">
        <f>(77.3*R3)*1.11</f>
        <v>95.447257199999996</v>
      </c>
      <c r="P19" s="567" t="s">
        <v>434</v>
      </c>
      <c r="Q19" s="565">
        <f>(85.5*R3)*1.11</f>
        <v>105.57232200000001</v>
      </c>
    </row>
    <row r="20" spans="1:19" s="326" customFormat="1" ht="18" customHeight="1" thickBot="1"/>
    <row r="21" spans="1:19" s="326" customFormat="1" ht="18" customHeight="1">
      <c r="E21" s="1308" t="s">
        <v>436</v>
      </c>
      <c r="F21" s="1309"/>
      <c r="G21" s="1309"/>
      <c r="H21" s="1309"/>
      <c r="I21" s="1309"/>
      <c r="J21" s="1309"/>
      <c r="K21" s="1309"/>
      <c r="L21" s="1309"/>
      <c r="M21" s="1309"/>
      <c r="N21" s="1309"/>
      <c r="O21" s="1309"/>
      <c r="P21" s="1310"/>
    </row>
    <row r="22" spans="1:19" s="326" customFormat="1" ht="18" customHeight="1">
      <c r="E22" s="529" t="s">
        <v>310</v>
      </c>
      <c r="F22" s="527"/>
      <c r="G22" s="526" t="s">
        <v>311</v>
      </c>
      <c r="H22" s="527"/>
      <c r="I22" s="526" t="s">
        <v>312</v>
      </c>
      <c r="J22" s="527"/>
      <c r="K22" s="526" t="s">
        <v>313</v>
      </c>
      <c r="L22" s="527"/>
      <c r="M22" s="526" t="s">
        <v>314</v>
      </c>
      <c r="N22" s="527"/>
      <c r="O22" s="526" t="s">
        <v>315</v>
      </c>
      <c r="P22" s="528"/>
    </row>
    <row r="23" spans="1:19" s="326" customFormat="1" ht="18" customHeight="1">
      <c r="E23" s="372"/>
      <c r="F23" s="373"/>
      <c r="G23" s="318"/>
      <c r="H23" s="235"/>
      <c r="I23" s="318"/>
      <c r="J23" s="235"/>
      <c r="K23" s="318"/>
      <c r="L23" s="235"/>
      <c r="M23" s="318"/>
      <c r="N23" s="235"/>
      <c r="O23" s="318"/>
      <c r="P23" s="324"/>
    </row>
    <row r="24" spans="1:19" s="326" customFormat="1" ht="18" customHeight="1">
      <c r="E24" s="372"/>
      <c r="F24" s="373"/>
      <c r="G24" s="318"/>
      <c r="H24" s="235"/>
      <c r="I24" s="318"/>
      <c r="J24" s="235"/>
      <c r="K24" s="318"/>
      <c r="L24" s="235"/>
      <c r="M24" s="318"/>
      <c r="N24" s="235"/>
      <c r="O24" s="318"/>
      <c r="P24" s="324"/>
    </row>
    <row r="25" spans="1:19" s="326" customFormat="1" ht="18" customHeight="1">
      <c r="E25" s="372"/>
      <c r="F25" s="373"/>
      <c r="G25" s="318"/>
      <c r="H25" s="235"/>
      <c r="I25" s="318"/>
      <c r="J25" s="235"/>
      <c r="K25" s="318"/>
      <c r="L25" s="235"/>
      <c r="M25" s="318"/>
      <c r="N25" s="235"/>
      <c r="O25" s="318"/>
      <c r="P25" s="324"/>
    </row>
    <row r="26" spans="1:19" s="326" customFormat="1" ht="18" customHeight="1">
      <c r="E26" s="372"/>
      <c r="F26" s="373"/>
      <c r="G26" s="374"/>
      <c r="H26" s="373"/>
      <c r="I26" s="318"/>
      <c r="J26" s="235"/>
      <c r="K26" s="318"/>
      <c r="L26" s="235"/>
      <c r="M26" s="318"/>
      <c r="N26" s="235"/>
      <c r="O26" s="318"/>
      <c r="P26" s="324"/>
    </row>
    <row r="27" spans="1:19" s="326" customFormat="1" ht="18" customHeight="1">
      <c r="E27" s="372"/>
      <c r="F27" s="373"/>
      <c r="G27" s="374"/>
      <c r="H27" s="373"/>
      <c r="I27" s="318"/>
      <c r="J27" s="235"/>
      <c r="K27" s="318"/>
      <c r="L27" s="235"/>
      <c r="M27" s="318"/>
      <c r="N27" s="235"/>
      <c r="O27" s="318"/>
      <c r="P27" s="324"/>
    </row>
    <row r="28" spans="1:19" s="326" customFormat="1" ht="18" customHeight="1">
      <c r="E28" s="372"/>
      <c r="F28" s="373"/>
      <c r="G28" s="374"/>
      <c r="H28" s="373"/>
      <c r="I28" s="318"/>
      <c r="J28" s="235"/>
      <c r="K28" s="318"/>
      <c r="L28" s="235"/>
      <c r="M28" s="318"/>
      <c r="N28" s="235"/>
      <c r="O28" s="318"/>
      <c r="P28" s="324"/>
    </row>
    <row r="29" spans="1:19" s="326" customFormat="1" ht="18" customHeight="1">
      <c r="A29" s="198"/>
      <c r="B29" s="198"/>
      <c r="C29" s="198"/>
      <c r="E29" s="372"/>
      <c r="F29" s="373"/>
      <c r="G29" s="374"/>
      <c r="H29" s="373"/>
      <c r="I29" s="318"/>
      <c r="J29" s="235"/>
      <c r="K29" s="318"/>
      <c r="L29" s="235"/>
      <c r="M29" s="318"/>
      <c r="N29" s="235"/>
      <c r="O29" s="318"/>
      <c r="P29" s="324"/>
    </row>
    <row r="30" spans="1:19" ht="18" customHeight="1" thickBot="1">
      <c r="E30" s="564" t="s">
        <v>434</v>
      </c>
      <c r="F30" s="568">
        <v>23.707468800000004</v>
      </c>
      <c r="G30" s="567" t="s">
        <v>434</v>
      </c>
      <c r="H30" s="568">
        <v>24.324850800000004</v>
      </c>
      <c r="I30" s="567" t="s">
        <v>434</v>
      </c>
      <c r="J30" s="568">
        <v>30.251718000000004</v>
      </c>
      <c r="K30" s="567" t="s">
        <v>434</v>
      </c>
      <c r="L30" s="568">
        <v>34.202962800000002</v>
      </c>
      <c r="M30" s="567" t="s">
        <v>434</v>
      </c>
      <c r="N30" s="568">
        <v>15.804979200000002</v>
      </c>
      <c r="O30" s="567" t="s">
        <v>434</v>
      </c>
      <c r="P30" s="565">
        <v>110.14094880000002</v>
      </c>
      <c r="Q30" s="326"/>
      <c r="R30" s="326"/>
      <c r="S30" s="116"/>
    </row>
    <row r="31" spans="1:19" ht="18" customHeight="1" thickBot="1">
      <c r="R31" s="116"/>
      <c r="S31" s="116"/>
    </row>
    <row r="32" spans="1:19" ht="18" customHeight="1">
      <c r="D32" s="1311" t="s">
        <v>437</v>
      </c>
      <c r="E32" s="1312"/>
      <c r="F32" s="1312"/>
      <c r="G32" s="1312"/>
      <c r="H32" s="1312"/>
      <c r="I32" s="1312"/>
      <c r="J32" s="1312"/>
      <c r="K32" s="1313"/>
      <c r="M32" s="1297" t="s">
        <v>478</v>
      </c>
      <c r="N32" s="1298"/>
      <c r="O32" s="1298"/>
      <c r="P32" s="1298"/>
      <c r="Q32" s="1298"/>
      <c r="R32" s="1299"/>
      <c r="S32" s="116"/>
    </row>
    <row r="33" spans="1:20" ht="18" customHeight="1">
      <c r="D33" s="1314" t="s">
        <v>316</v>
      </c>
      <c r="E33" s="1281"/>
      <c r="F33" s="1279" t="s">
        <v>317</v>
      </c>
      <c r="G33" s="1281"/>
      <c r="H33" s="1279" t="s">
        <v>318</v>
      </c>
      <c r="I33" s="1281"/>
      <c r="J33" s="1279" t="s">
        <v>319</v>
      </c>
      <c r="K33" s="1300"/>
      <c r="M33" s="1253" t="s">
        <v>302</v>
      </c>
      <c r="N33" s="1208"/>
      <c r="O33" s="1315"/>
      <c r="P33" s="1316" t="s">
        <v>303</v>
      </c>
      <c r="Q33" s="1208"/>
      <c r="R33" s="1254"/>
      <c r="S33" s="530"/>
    </row>
    <row r="34" spans="1:20" ht="18" customHeight="1">
      <c r="D34" s="377"/>
      <c r="E34" s="379"/>
      <c r="F34" s="380"/>
      <c r="G34" s="379"/>
      <c r="H34" s="380"/>
      <c r="I34" s="379"/>
      <c r="J34" s="380"/>
      <c r="K34" s="381"/>
      <c r="M34" s="372"/>
      <c r="N34" s="116"/>
      <c r="O34" s="373"/>
      <c r="P34" s="374"/>
      <c r="Q34" s="116"/>
      <c r="R34" s="391"/>
    </row>
    <row r="35" spans="1:20" ht="18" customHeight="1">
      <c r="D35" s="377"/>
      <c r="E35" s="379"/>
      <c r="F35" s="380"/>
      <c r="G35" s="379"/>
      <c r="H35" s="380"/>
      <c r="I35" s="379"/>
      <c r="J35" s="380"/>
      <c r="K35" s="381"/>
      <c r="M35" s="372"/>
      <c r="N35" s="116"/>
      <c r="O35" s="373"/>
      <c r="P35" s="374"/>
      <c r="Q35" s="116"/>
      <c r="R35" s="391"/>
    </row>
    <row r="36" spans="1:20" ht="18" customHeight="1">
      <c r="D36" s="377"/>
      <c r="E36" s="379"/>
      <c r="F36" s="380"/>
      <c r="G36" s="379"/>
      <c r="H36" s="380"/>
      <c r="I36" s="379"/>
      <c r="J36" s="380"/>
      <c r="K36" s="381"/>
      <c r="M36" s="372"/>
      <c r="N36" s="116"/>
      <c r="O36" s="373"/>
      <c r="P36" s="374"/>
      <c r="Q36" s="116"/>
      <c r="R36" s="391"/>
    </row>
    <row r="37" spans="1:20" ht="18" customHeight="1">
      <c r="D37" s="377"/>
      <c r="E37" s="379"/>
      <c r="F37" s="380"/>
      <c r="G37" s="379"/>
      <c r="H37" s="380"/>
      <c r="I37" s="379"/>
      <c r="J37" s="380"/>
      <c r="K37" s="381"/>
      <c r="M37" s="372"/>
      <c r="N37" s="116"/>
      <c r="O37" s="373"/>
      <c r="P37" s="374"/>
      <c r="Q37" s="116"/>
      <c r="R37" s="391"/>
    </row>
    <row r="38" spans="1:20" ht="18" customHeight="1">
      <c r="D38" s="377"/>
      <c r="E38" s="379"/>
      <c r="F38" s="380"/>
      <c r="G38" s="379"/>
      <c r="H38" s="380"/>
      <c r="I38" s="379"/>
      <c r="J38" s="380"/>
      <c r="K38" s="381"/>
      <c r="M38" s="372"/>
      <c r="N38" s="116"/>
      <c r="O38" s="373"/>
      <c r="P38" s="374"/>
      <c r="Q38" s="116"/>
      <c r="R38" s="391"/>
    </row>
    <row r="39" spans="1:20" ht="18" customHeight="1">
      <c r="D39" s="377"/>
      <c r="E39" s="379"/>
      <c r="F39" s="380"/>
      <c r="G39" s="379"/>
      <c r="H39" s="380"/>
      <c r="I39" s="379"/>
      <c r="J39" s="380"/>
      <c r="K39" s="381"/>
      <c r="M39" s="372"/>
      <c r="N39" s="116"/>
      <c r="O39" s="373"/>
      <c r="P39" s="374"/>
      <c r="Q39" s="116"/>
      <c r="R39" s="391"/>
    </row>
    <row r="40" spans="1:20" ht="18" customHeight="1">
      <c r="D40" s="377"/>
      <c r="E40" s="379"/>
      <c r="F40" s="380"/>
      <c r="G40" s="379"/>
      <c r="H40" s="380"/>
      <c r="I40" s="379"/>
      <c r="J40" s="380"/>
      <c r="K40" s="381"/>
      <c r="M40" s="372"/>
      <c r="N40" s="116"/>
      <c r="O40" s="382"/>
      <c r="P40" s="383"/>
      <c r="Q40" s="116"/>
      <c r="R40" s="386"/>
    </row>
    <row r="41" spans="1:20" ht="18" customHeight="1">
      <c r="D41" s="377"/>
      <c r="E41" s="379"/>
      <c r="F41" s="380"/>
      <c r="G41" s="379"/>
      <c r="H41" s="380"/>
      <c r="I41" s="379"/>
      <c r="J41" s="380"/>
      <c r="K41" s="381"/>
      <c r="M41" s="372"/>
      <c r="N41" s="203"/>
      <c r="O41" s="582"/>
      <c r="P41" s="583"/>
      <c r="Q41" s="203"/>
      <c r="R41" s="584"/>
    </row>
    <row r="42" spans="1:20" ht="18" customHeight="1" thickBot="1">
      <c r="D42" s="564" t="s">
        <v>434</v>
      </c>
      <c r="E42" s="568">
        <v>39.327233400000004</v>
      </c>
      <c r="F42" s="567" t="s">
        <v>434</v>
      </c>
      <c r="G42" s="568">
        <v>24.13</v>
      </c>
      <c r="H42" s="567" t="s">
        <v>434</v>
      </c>
      <c r="I42" s="568">
        <v>35.375988599999999</v>
      </c>
      <c r="J42" s="567" t="s">
        <v>434</v>
      </c>
      <c r="K42" s="565">
        <v>12.347640000000002</v>
      </c>
      <c r="M42" s="585" t="s">
        <v>434</v>
      </c>
      <c r="N42" s="586" t="s">
        <v>515</v>
      </c>
      <c r="O42" s="580">
        <v>23.707468800000004</v>
      </c>
      <c r="P42" s="589" t="s">
        <v>434</v>
      </c>
      <c r="Q42" s="586" t="s">
        <v>516</v>
      </c>
      <c r="R42" s="581">
        <v>78.284037600000005</v>
      </c>
    </row>
    <row r="43" spans="1:20" ht="18" customHeight="1" thickBot="1">
      <c r="M43" s="587" t="s">
        <v>434</v>
      </c>
      <c r="N43" s="588" t="s">
        <v>514</v>
      </c>
      <c r="O43" s="568">
        <v>43.957598400000009</v>
      </c>
      <c r="P43" s="590" t="s">
        <v>434</v>
      </c>
      <c r="Q43" s="588" t="s">
        <v>517</v>
      </c>
      <c r="R43" s="565">
        <v>98.781120000000016</v>
      </c>
    </row>
    <row r="44" spans="1:20" ht="18" customHeight="1"/>
    <row r="45" spans="1:20" ht="18" customHeight="1">
      <c r="A45" s="123"/>
      <c r="B45" s="123"/>
      <c r="C45" s="123"/>
      <c r="D45" s="123"/>
      <c r="E45" s="123"/>
      <c r="F45" s="123"/>
      <c r="G45" s="123"/>
      <c r="H45" s="123"/>
      <c r="I45" s="123"/>
      <c r="J45" s="123"/>
      <c r="K45" s="123"/>
      <c r="L45" s="123"/>
      <c r="M45" s="123"/>
      <c r="N45" s="123"/>
      <c r="O45" s="123"/>
      <c r="P45" s="123"/>
      <c r="Q45" s="123"/>
      <c r="R45" s="123"/>
      <c r="S45" s="123"/>
      <c r="T45" s="123">
        <v>49</v>
      </c>
    </row>
    <row r="48" spans="1:20" ht="15" customHeight="1"/>
  </sheetData>
  <mergeCells count="24">
    <mergeCell ref="J33:K33"/>
    <mergeCell ref="D3:E3"/>
    <mergeCell ref="F3:G3"/>
    <mergeCell ref="H3:I3"/>
    <mergeCell ref="J3:K3"/>
    <mergeCell ref="F33:G33"/>
    <mergeCell ref="E21:P21"/>
    <mergeCell ref="F12:G12"/>
    <mergeCell ref="H12:I12"/>
    <mergeCell ref="D32:K32"/>
    <mergeCell ref="D33:E33"/>
    <mergeCell ref="H33:I33"/>
    <mergeCell ref="M33:O33"/>
    <mergeCell ref="P33:R33"/>
    <mergeCell ref="M32:R32"/>
    <mergeCell ref="J12:K12"/>
    <mergeCell ref="L12:M12"/>
    <mergeCell ref="D2:Q2"/>
    <mergeCell ref="N12:O12"/>
    <mergeCell ref="P12:Q12"/>
    <mergeCell ref="D11:Q11"/>
    <mergeCell ref="L3:M3"/>
    <mergeCell ref="N3:O3"/>
    <mergeCell ref="P3:Q3"/>
  </mergeCells>
  <printOptions horizontalCentered="1" verticalCentered="1"/>
  <pageMargins left="0.19685039370078741" right="0.19685039370078741" top="0.19685039370078741" bottom="0.19685039370078741" header="0" footer="0"/>
  <pageSetup paperSize="9" scale="63" fitToWidth="0" fitToHeight="0" orientation="landscape" r:id="rId1"/>
  <drawing r:id="rId2"/>
</worksheet>
</file>

<file path=xl/worksheets/sheet57.xml><?xml version="1.0" encoding="utf-8"?>
<worksheet xmlns="http://schemas.openxmlformats.org/spreadsheetml/2006/main" xmlns:r="http://schemas.openxmlformats.org/officeDocument/2006/relationships">
  <sheetPr>
    <pageSetUpPr fitToPage="1"/>
  </sheetPr>
  <dimension ref="A1:M39"/>
  <sheetViews>
    <sheetView zoomScale="75" zoomScaleNormal="75" workbookViewId="0">
      <selection activeCell="B29" sqref="B29:L29"/>
    </sheetView>
  </sheetViews>
  <sheetFormatPr defaultColWidth="11.42578125" defaultRowHeight="15"/>
  <cols>
    <col min="1" max="16384" width="11.42578125" style="126"/>
  </cols>
  <sheetData>
    <row r="1" spans="1:13">
      <c r="A1" s="743"/>
      <c r="B1" s="743"/>
      <c r="C1" s="743"/>
      <c r="D1" s="743"/>
      <c r="E1" s="743"/>
      <c r="F1" s="743"/>
      <c r="G1" s="743"/>
      <c r="H1" s="743"/>
      <c r="I1" s="743"/>
      <c r="J1" s="743"/>
      <c r="K1" s="743"/>
      <c r="L1" s="743"/>
      <c r="M1" s="743"/>
    </row>
    <row r="2" spans="1:13">
      <c r="A2" s="743"/>
      <c r="B2" s="743"/>
      <c r="C2" s="743"/>
      <c r="D2" s="743"/>
      <c r="E2" s="743"/>
      <c r="F2" s="743"/>
      <c r="G2" s="743"/>
      <c r="H2" s="743"/>
      <c r="I2" s="743"/>
      <c r="J2" s="743"/>
      <c r="K2" s="743"/>
      <c r="L2" s="743"/>
      <c r="M2" s="743"/>
    </row>
    <row r="3" spans="1:13">
      <c r="A3" s="743"/>
      <c r="B3" s="743"/>
      <c r="C3" s="743"/>
      <c r="D3" s="743"/>
      <c r="E3" s="743"/>
      <c r="F3" s="743"/>
      <c r="G3" s="743"/>
      <c r="H3" s="743"/>
      <c r="I3" s="743"/>
      <c r="J3" s="743"/>
      <c r="K3" s="743"/>
      <c r="L3" s="743"/>
      <c r="M3" s="743"/>
    </row>
    <row r="4" spans="1:13">
      <c r="A4" s="743"/>
      <c r="B4" s="743"/>
      <c r="C4" s="743"/>
      <c r="D4" s="743"/>
      <c r="E4" s="743"/>
      <c r="F4" s="743"/>
      <c r="G4" s="743"/>
      <c r="H4" s="743"/>
      <c r="I4" s="743"/>
      <c r="J4" s="743"/>
      <c r="K4" s="743"/>
      <c r="L4" s="743"/>
      <c r="M4" s="743"/>
    </row>
    <row r="5" spans="1:13">
      <c r="A5" s="743"/>
      <c r="B5" s="743"/>
      <c r="C5" s="743"/>
      <c r="D5" s="743"/>
      <c r="E5" s="743"/>
      <c r="F5" s="743"/>
      <c r="G5" s="743"/>
      <c r="H5" s="743"/>
      <c r="I5" s="743"/>
      <c r="J5" s="743"/>
      <c r="K5" s="743"/>
      <c r="L5" s="743"/>
      <c r="M5" s="743"/>
    </row>
    <row r="6" spans="1:13">
      <c r="A6" s="743"/>
      <c r="B6" s="743"/>
      <c r="C6" s="743"/>
      <c r="D6" s="743"/>
      <c r="E6" s="743"/>
      <c r="F6" s="743"/>
      <c r="G6" s="743"/>
      <c r="H6" s="743"/>
      <c r="I6" s="743"/>
      <c r="J6" s="743"/>
      <c r="K6" s="743"/>
      <c r="L6" s="743"/>
      <c r="M6" s="743"/>
    </row>
    <row r="7" spans="1:13">
      <c r="A7" s="743"/>
      <c r="B7" s="743"/>
      <c r="C7" s="743"/>
      <c r="D7" s="743"/>
      <c r="E7" s="743"/>
      <c r="F7" s="743"/>
      <c r="G7" s="743"/>
      <c r="H7" s="743"/>
      <c r="I7" s="743"/>
      <c r="J7" s="743"/>
      <c r="K7" s="743"/>
      <c r="L7" s="743"/>
      <c r="M7" s="743"/>
    </row>
    <row r="8" spans="1:13">
      <c r="A8" s="743"/>
      <c r="B8" s="743"/>
      <c r="C8" s="743"/>
      <c r="D8" s="743"/>
      <c r="E8" s="743"/>
      <c r="F8" s="743"/>
      <c r="G8" s="743"/>
      <c r="H8" s="743"/>
      <c r="I8" s="743"/>
      <c r="J8" s="743"/>
      <c r="K8" s="743"/>
      <c r="L8" s="743"/>
      <c r="M8" s="743"/>
    </row>
    <row r="9" spans="1:13">
      <c r="A9" s="743"/>
      <c r="B9" s="743"/>
      <c r="C9" s="743"/>
      <c r="D9" s="743"/>
      <c r="E9" s="743"/>
      <c r="F9" s="743"/>
      <c r="G9" s="743"/>
      <c r="H9" s="743"/>
      <c r="I9" s="743"/>
      <c r="J9" s="743"/>
      <c r="K9" s="743"/>
      <c r="L9" s="743"/>
      <c r="M9" s="743"/>
    </row>
    <row r="10" spans="1:13">
      <c r="A10" s="743"/>
      <c r="B10" s="743"/>
      <c r="C10" s="743"/>
      <c r="D10" s="743"/>
      <c r="E10" s="743"/>
      <c r="F10" s="743"/>
      <c r="G10" s="743"/>
      <c r="H10" s="743"/>
      <c r="I10" s="743"/>
      <c r="J10" s="743"/>
      <c r="K10" s="743"/>
      <c r="L10" s="743"/>
      <c r="M10" s="743"/>
    </row>
    <row r="11" spans="1:13">
      <c r="A11" s="743"/>
      <c r="B11" s="743"/>
      <c r="C11" s="743"/>
      <c r="D11" s="743"/>
      <c r="E11" s="743"/>
      <c r="F11" s="743"/>
      <c r="G11" s="743"/>
      <c r="H11" s="743"/>
      <c r="I11" s="743"/>
      <c r="J11" s="743"/>
      <c r="K11" s="743"/>
      <c r="L11" s="743"/>
      <c r="M11" s="743"/>
    </row>
    <row r="12" spans="1:13">
      <c r="A12" s="743"/>
      <c r="B12" s="743"/>
      <c r="C12" s="743"/>
      <c r="D12" s="743"/>
      <c r="E12" s="743"/>
      <c r="F12" s="743"/>
      <c r="G12" s="743"/>
      <c r="H12" s="743"/>
      <c r="I12" s="743"/>
      <c r="J12" s="743"/>
      <c r="K12" s="743"/>
      <c r="L12" s="743"/>
      <c r="M12" s="743"/>
    </row>
    <row r="13" spans="1:13" s="198" customFormat="1">
      <c r="A13" s="1317"/>
      <c r="B13" s="1317"/>
      <c r="C13" s="1317"/>
      <c r="D13" s="1317"/>
      <c r="E13" s="743"/>
      <c r="F13" s="743"/>
      <c r="G13" s="743"/>
      <c r="H13" s="743"/>
      <c r="I13" s="743"/>
      <c r="J13" s="743"/>
      <c r="K13" s="743"/>
      <c r="L13" s="743"/>
      <c r="M13" s="743"/>
    </row>
    <row r="14" spans="1:13">
      <c r="A14" s="743"/>
      <c r="B14" s="743"/>
      <c r="C14" s="743"/>
      <c r="D14" s="743"/>
      <c r="E14" s="743"/>
      <c r="F14" s="743"/>
      <c r="G14" s="743"/>
      <c r="H14" s="743"/>
      <c r="I14" s="743"/>
      <c r="J14" s="743"/>
      <c r="K14" s="743"/>
      <c r="L14" s="743"/>
      <c r="M14" s="743"/>
    </row>
    <row r="15" spans="1:13" ht="15" customHeight="1">
      <c r="A15" s="743"/>
      <c r="B15" s="743"/>
      <c r="C15" s="743"/>
      <c r="D15" s="743"/>
      <c r="E15" s="743"/>
      <c r="F15" s="743"/>
      <c r="G15" s="743"/>
      <c r="H15" s="743"/>
      <c r="I15" s="743"/>
      <c r="J15" s="743"/>
      <c r="K15" s="743"/>
      <c r="L15" s="743"/>
      <c r="M15" s="743"/>
    </row>
    <row r="16" spans="1:13" ht="15" customHeight="1">
      <c r="A16" s="743"/>
      <c r="B16" s="743"/>
      <c r="C16" s="743"/>
      <c r="D16" s="743"/>
      <c r="E16" s="743"/>
      <c r="F16" s="743"/>
      <c r="G16" s="743"/>
      <c r="H16" s="743"/>
      <c r="I16" s="743"/>
      <c r="J16" s="743"/>
      <c r="K16" s="743"/>
      <c r="L16" s="743"/>
      <c r="M16" s="743"/>
    </row>
    <row r="17" spans="1:13" ht="15" customHeight="1">
      <c r="A17" s="743"/>
      <c r="B17" s="743"/>
      <c r="C17" s="743"/>
      <c r="D17" s="743"/>
      <c r="E17" s="743"/>
      <c r="F17" s="743"/>
      <c r="G17" s="743"/>
      <c r="H17" s="743"/>
      <c r="I17" s="743"/>
      <c r="J17" s="743"/>
      <c r="K17" s="743"/>
      <c r="L17" s="743"/>
      <c r="M17" s="743"/>
    </row>
    <row r="18" spans="1:13" ht="15" customHeight="1">
      <c r="A18" s="743"/>
      <c r="B18" s="743"/>
      <c r="C18" s="743"/>
      <c r="D18" s="743"/>
      <c r="E18" s="743"/>
      <c r="F18" s="743"/>
      <c r="G18" s="743"/>
      <c r="H18" s="743"/>
      <c r="I18" s="743"/>
      <c r="J18" s="743"/>
      <c r="K18" s="743"/>
      <c r="L18" s="743"/>
      <c r="M18" s="743"/>
    </row>
    <row r="19" spans="1:13" ht="15" customHeight="1">
      <c r="A19" s="743"/>
      <c r="B19" s="743"/>
      <c r="C19" s="743"/>
      <c r="D19" s="743"/>
      <c r="E19" s="743"/>
      <c r="F19" s="743"/>
      <c r="G19" s="743"/>
      <c r="H19" s="743"/>
      <c r="I19" s="743"/>
      <c r="J19" s="743"/>
      <c r="K19" s="743"/>
      <c r="L19" s="743"/>
      <c r="M19" s="743"/>
    </row>
    <row r="20" spans="1:13" ht="15" customHeight="1">
      <c r="A20" s="743"/>
      <c r="B20" s="743"/>
      <c r="C20" s="743"/>
      <c r="D20" s="743"/>
      <c r="E20" s="743"/>
      <c r="F20" s="743"/>
      <c r="G20" s="743"/>
      <c r="H20" s="743"/>
      <c r="I20" s="743"/>
      <c r="J20" s="743"/>
      <c r="K20" s="743"/>
      <c r="L20" s="743"/>
      <c r="M20" s="743"/>
    </row>
    <row r="21" spans="1:13" ht="15" customHeight="1">
      <c r="A21" s="747"/>
      <c r="B21" s="747"/>
      <c r="C21" s="747"/>
      <c r="D21" s="747"/>
      <c r="E21" s="747"/>
      <c r="F21" s="747"/>
      <c r="G21" s="747"/>
      <c r="H21" s="747"/>
      <c r="I21" s="747"/>
      <c r="J21" s="747"/>
      <c r="K21" s="747"/>
      <c r="L21" s="747"/>
      <c r="M21" s="747"/>
    </row>
    <row r="22" spans="1:13" ht="15" customHeight="1">
      <c r="A22" s="747"/>
      <c r="B22" s="747"/>
      <c r="C22" s="747"/>
      <c r="D22" s="747"/>
      <c r="E22" s="747"/>
      <c r="F22" s="747"/>
      <c r="G22" s="747"/>
      <c r="H22" s="747"/>
      <c r="I22" s="747"/>
      <c r="J22" s="747"/>
      <c r="K22" s="747"/>
      <c r="L22" s="747"/>
      <c r="M22" s="747"/>
    </row>
    <row r="23" spans="1:13">
      <c r="A23" s="747"/>
      <c r="B23" s="747"/>
      <c r="C23" s="747"/>
      <c r="D23" s="747"/>
      <c r="E23" s="747"/>
      <c r="F23" s="747"/>
      <c r="G23" s="747"/>
      <c r="H23" s="747"/>
      <c r="I23" s="747"/>
      <c r="J23" s="747"/>
      <c r="K23" s="747"/>
      <c r="L23" s="747"/>
      <c r="M23" s="747"/>
    </row>
    <row r="24" spans="1:13">
      <c r="A24" s="747"/>
      <c r="B24" s="747"/>
      <c r="C24" s="747"/>
      <c r="D24" s="747"/>
      <c r="E24" s="747"/>
      <c r="F24" s="747"/>
      <c r="G24" s="747"/>
      <c r="H24" s="747"/>
      <c r="I24" s="747"/>
      <c r="J24" s="747"/>
      <c r="K24" s="747"/>
      <c r="L24" s="747"/>
      <c r="M24" s="747"/>
    </row>
    <row r="25" spans="1:13">
      <c r="A25" s="747"/>
      <c r="B25" s="747"/>
      <c r="C25" s="747"/>
      <c r="D25" s="747"/>
      <c r="E25" s="747"/>
      <c r="F25" s="747"/>
      <c r="G25" s="747"/>
      <c r="H25" s="747"/>
      <c r="I25" s="747"/>
      <c r="J25" s="747"/>
      <c r="K25" s="747"/>
      <c r="L25" s="747"/>
      <c r="M25" s="747"/>
    </row>
    <row r="26" spans="1:13">
      <c r="A26" s="747"/>
      <c r="B26" s="1318" t="s">
        <v>262</v>
      </c>
      <c r="C26" s="1318"/>
      <c r="D26" s="1318"/>
      <c r="E26" s="1318"/>
      <c r="F26" s="1318"/>
      <c r="G26" s="1318"/>
      <c r="H26" s="1318"/>
      <c r="I26" s="1318"/>
      <c r="J26" s="1318"/>
      <c r="K26" s="1318"/>
      <c r="L26" s="1318"/>
      <c r="M26" s="747"/>
    </row>
    <row r="27" spans="1:13">
      <c r="A27" s="747"/>
      <c r="B27" s="1318" t="s">
        <v>263</v>
      </c>
      <c r="C27" s="1318"/>
      <c r="D27" s="1318"/>
      <c r="E27" s="1318" t="s">
        <v>264</v>
      </c>
      <c r="F27" s="1318"/>
      <c r="G27" s="1318"/>
      <c r="H27" s="1318"/>
      <c r="I27" s="1318"/>
      <c r="J27" s="1318"/>
      <c r="K27" s="1318"/>
      <c r="L27" s="1318"/>
      <c r="M27" s="747"/>
    </row>
    <row r="28" spans="1:13">
      <c r="A28" s="747"/>
      <c r="B28" s="1318" t="s">
        <v>264</v>
      </c>
      <c r="C28" s="1318"/>
      <c r="D28" s="1318"/>
      <c r="E28" s="1318"/>
      <c r="F28" s="1318"/>
      <c r="G28" s="1318"/>
      <c r="H28" s="1318"/>
      <c r="I28" s="1318"/>
      <c r="J28" s="1318"/>
      <c r="K28" s="1318"/>
      <c r="L28" s="1318"/>
      <c r="M28" s="747"/>
    </row>
    <row r="29" spans="1:13">
      <c r="A29" s="747"/>
      <c r="B29" s="1318"/>
      <c r="C29" s="1318"/>
      <c r="D29" s="1318"/>
      <c r="E29" s="1318" t="s">
        <v>265</v>
      </c>
      <c r="F29" s="1318"/>
      <c r="G29" s="1318"/>
      <c r="H29" s="1318"/>
      <c r="I29" s="1318"/>
      <c r="J29" s="1318"/>
      <c r="K29" s="1318"/>
      <c r="L29" s="1318"/>
      <c r="M29" s="747"/>
    </row>
    <row r="30" spans="1:13">
      <c r="A30" s="747"/>
      <c r="B30" s="1318" t="s">
        <v>265</v>
      </c>
      <c r="C30" s="1318"/>
      <c r="D30" s="1318"/>
      <c r="E30" s="1318" t="s">
        <v>266</v>
      </c>
      <c r="F30" s="1318"/>
      <c r="G30" s="1318"/>
      <c r="H30" s="1318"/>
      <c r="I30" s="1318"/>
      <c r="J30" s="1318"/>
      <c r="K30" s="1318"/>
      <c r="L30" s="1318"/>
      <c r="M30" s="747"/>
    </row>
    <row r="31" spans="1:13">
      <c r="A31" s="747"/>
      <c r="B31" s="1318" t="s">
        <v>266</v>
      </c>
      <c r="C31" s="1318"/>
      <c r="D31" s="1318"/>
      <c r="E31" s="1318"/>
      <c r="F31" s="1318"/>
      <c r="G31" s="1318"/>
      <c r="H31" s="1318"/>
      <c r="I31" s="1318"/>
      <c r="J31" s="1318"/>
      <c r="K31" s="1318"/>
      <c r="L31" s="1318"/>
      <c r="M31" s="747"/>
    </row>
    <row r="32" spans="1:13" ht="23.25">
      <c r="A32" s="747"/>
      <c r="B32" s="747"/>
      <c r="C32" s="747"/>
      <c r="D32" s="747"/>
      <c r="E32" s="747"/>
      <c r="F32" s="747"/>
      <c r="G32" s="1000" t="s">
        <v>692</v>
      </c>
      <c r="H32" s="747"/>
      <c r="I32" s="747"/>
      <c r="J32" s="747"/>
      <c r="K32" s="747"/>
      <c r="L32" s="747"/>
      <c r="M32" s="747"/>
    </row>
    <row r="33" spans="1:13" ht="18.75">
      <c r="A33" s="747"/>
      <c r="B33" s="747"/>
      <c r="C33" s="747"/>
      <c r="D33" s="747"/>
      <c r="E33" s="747"/>
      <c r="F33" s="747"/>
      <c r="G33" s="1001" t="s">
        <v>693</v>
      </c>
      <c r="H33" s="747"/>
      <c r="I33" s="747"/>
      <c r="J33" s="747"/>
      <c r="K33" s="747"/>
      <c r="L33" s="747"/>
      <c r="M33" s="747"/>
    </row>
    <row r="34" spans="1:13">
      <c r="A34" s="747"/>
      <c r="B34" s="747"/>
      <c r="C34" s="747"/>
      <c r="D34" s="747"/>
      <c r="E34" s="747"/>
      <c r="F34" s="747"/>
      <c r="G34" s="747"/>
      <c r="H34" s="747"/>
      <c r="I34" s="747"/>
      <c r="J34" s="747"/>
      <c r="K34" s="747"/>
      <c r="L34" s="747"/>
      <c r="M34" s="747"/>
    </row>
    <row r="35" spans="1:13">
      <c r="A35" s="747"/>
      <c r="B35" s="747"/>
      <c r="C35" s="747"/>
      <c r="D35" s="747"/>
      <c r="E35" s="747"/>
      <c r="F35" s="747"/>
      <c r="G35" s="747"/>
      <c r="H35" s="747"/>
      <c r="I35" s="747"/>
      <c r="J35" s="747"/>
      <c r="K35" s="747"/>
      <c r="L35" s="747"/>
      <c r="M35" s="747"/>
    </row>
    <row r="36" spans="1:13">
      <c r="A36" s="747"/>
      <c r="B36" s="747"/>
      <c r="C36" s="747"/>
      <c r="D36" s="747"/>
      <c r="E36" s="747"/>
      <c r="F36" s="747"/>
      <c r="G36" s="747"/>
      <c r="H36" s="747"/>
      <c r="I36" s="747"/>
      <c r="J36" s="747"/>
      <c r="K36" s="747"/>
      <c r="L36" s="747"/>
      <c r="M36" s="747"/>
    </row>
    <row r="37" spans="1:13">
      <c r="A37" s="747"/>
      <c r="B37" s="747"/>
      <c r="C37" s="747"/>
      <c r="D37" s="747"/>
      <c r="E37" s="747"/>
      <c r="F37" s="747"/>
      <c r="G37" s="747"/>
      <c r="H37" s="747"/>
      <c r="I37" s="747"/>
      <c r="J37" s="747"/>
      <c r="K37" s="747"/>
      <c r="L37" s="747"/>
      <c r="M37" s="747"/>
    </row>
    <row r="38" spans="1:13">
      <c r="A38" s="747"/>
      <c r="B38" s="747"/>
      <c r="C38" s="747"/>
      <c r="D38" s="747"/>
      <c r="E38" s="747"/>
      <c r="F38" s="747"/>
      <c r="G38" s="747"/>
      <c r="H38" s="747"/>
      <c r="I38" s="747"/>
      <c r="J38" s="747"/>
      <c r="K38" s="747"/>
      <c r="L38" s="747"/>
      <c r="M38" s="747"/>
    </row>
    <row r="39" spans="1:13">
      <c r="A39" s="747"/>
      <c r="B39" s="747"/>
      <c r="C39" s="747"/>
      <c r="D39" s="747"/>
      <c r="E39" s="747"/>
      <c r="F39" s="747"/>
      <c r="G39" s="747"/>
      <c r="H39" s="747"/>
      <c r="I39" s="747"/>
      <c r="J39" s="747"/>
      <c r="K39" s="747"/>
      <c r="L39" s="747"/>
      <c r="M39" s="747"/>
    </row>
  </sheetData>
  <mergeCells count="7">
    <mergeCell ref="A13:D13"/>
    <mergeCell ref="B31:L31"/>
    <mergeCell ref="B26:L26"/>
    <mergeCell ref="B27:L27"/>
    <mergeCell ref="B28:L28"/>
    <mergeCell ref="B29:L29"/>
    <mergeCell ref="B30:L30"/>
  </mergeCells>
  <hyperlinks>
    <hyperlink ref="G32" r:id="rId1"/>
  </hyperlinks>
  <printOptions horizontalCentered="1" verticalCentered="1"/>
  <pageMargins left="0.19685039370078741" right="0.19685039370078741" top="0.19685039370078741" bottom="0.19685039370078741" header="0" footer="0"/>
  <pageSetup paperSize="9" scale="96" orientation="landscape" r:id="rId2"/>
  <drawing r:id="rId3"/>
</worksheet>
</file>

<file path=xl/worksheets/sheet6.xml><?xml version="1.0" encoding="utf-8"?>
<worksheet xmlns="http://schemas.openxmlformats.org/spreadsheetml/2006/main" xmlns:r="http://schemas.openxmlformats.org/officeDocument/2006/relationships">
  <sheetPr>
    <tabColor rgb="FFE64F0C"/>
  </sheetPr>
  <dimension ref="A1:AO41"/>
  <sheetViews>
    <sheetView view="pageBreakPreview" zoomScale="75" zoomScaleNormal="60" zoomScaleSheetLayoutView="75" workbookViewId="0">
      <pane xSplit="31095"/>
      <selection activeCell="A35" sqref="A35:C40"/>
      <selection pane="topRight" activeCell="K29" sqref="K29"/>
    </sheetView>
  </sheetViews>
  <sheetFormatPr defaultColWidth="4.140625" defaultRowHeight="15"/>
  <cols>
    <col min="1" max="1" width="4.85546875" style="3" customWidth="1"/>
    <col min="2" max="3" width="9.85546875" style="198" customWidth="1"/>
    <col min="4" max="4" width="9.85546875" style="3" customWidth="1"/>
    <col min="5" max="5" width="9.85546875" style="198" customWidth="1"/>
    <col min="6" max="8" width="9.85546875" style="3" customWidth="1"/>
    <col min="9" max="12" width="9.85546875" style="126" customWidth="1"/>
    <col min="13" max="13" width="9.85546875" style="3" customWidth="1"/>
    <col min="14" max="14" width="9.85546875" style="126" customWidth="1"/>
    <col min="15" max="16" width="9.85546875" style="3" customWidth="1"/>
    <col min="17" max="21" width="9.85546875" style="126" customWidth="1"/>
    <col min="22" max="22" width="15.140625" style="3" customWidth="1"/>
    <col min="23" max="16384" width="4.140625" style="3"/>
  </cols>
  <sheetData>
    <row r="1" spans="1:41" ht="120" customHeight="1" thickBot="1">
      <c r="A1" s="1102" t="s">
        <v>367</v>
      </c>
      <c r="B1" s="1102"/>
      <c r="C1" s="1102"/>
      <c r="D1" s="1102"/>
      <c r="E1" s="1102"/>
      <c r="F1" s="1103"/>
      <c r="G1" s="636" t="s">
        <v>590</v>
      </c>
      <c r="H1" s="636" t="s">
        <v>588</v>
      </c>
      <c r="I1" s="636" t="s">
        <v>589</v>
      </c>
      <c r="J1" s="636" t="s">
        <v>603</v>
      </c>
      <c r="K1" s="636" t="s">
        <v>594</v>
      </c>
      <c r="L1" s="636" t="s">
        <v>604</v>
      </c>
      <c r="M1" s="636" t="s">
        <v>3</v>
      </c>
      <c r="N1" s="636" t="s">
        <v>4</v>
      </c>
      <c r="O1" s="636" t="s">
        <v>5</v>
      </c>
      <c r="P1" s="636" t="s">
        <v>6</v>
      </c>
      <c r="Q1" s="636" t="s">
        <v>7</v>
      </c>
      <c r="R1" s="636" t="s">
        <v>9</v>
      </c>
      <c r="S1" s="636" t="s">
        <v>10</v>
      </c>
      <c r="T1" s="636" t="s">
        <v>11</v>
      </c>
      <c r="U1" s="637" t="s">
        <v>12</v>
      </c>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1104" t="s">
        <v>354</v>
      </c>
      <c r="B2" s="1105"/>
      <c r="C2" s="1105"/>
      <c r="D2" s="1105"/>
      <c r="E2" s="1105"/>
      <c r="F2" s="1105"/>
      <c r="G2" s="88"/>
      <c r="H2" s="88"/>
      <c r="I2" s="88"/>
      <c r="J2" s="88"/>
      <c r="K2" s="88"/>
      <c r="L2" s="88"/>
      <c r="M2" s="88"/>
      <c r="N2" s="88"/>
      <c r="O2" s="88"/>
      <c r="P2" s="88"/>
      <c r="Q2" s="88"/>
      <c r="R2" s="160" t="s">
        <v>14</v>
      </c>
      <c r="S2" s="160" t="s">
        <v>14</v>
      </c>
      <c r="T2" s="160" t="s">
        <v>14</v>
      </c>
      <c r="U2" s="165" t="s">
        <v>14</v>
      </c>
    </row>
    <row r="3" spans="1:41" ht="33.75" customHeight="1">
      <c r="A3" s="700">
        <v>45</v>
      </c>
      <c r="B3" s="701" t="s">
        <v>15</v>
      </c>
      <c r="C3" s="105"/>
      <c r="D3" s="702"/>
      <c r="E3" s="120"/>
      <c r="F3" s="702"/>
      <c r="G3" s="703">
        <v>39.388971600000005</v>
      </c>
      <c r="H3" s="703">
        <v>39.512448000000006</v>
      </c>
      <c r="I3" s="905" t="s">
        <v>347</v>
      </c>
      <c r="J3" s="905" t="s">
        <v>347</v>
      </c>
      <c r="K3" s="905" t="s">
        <v>347</v>
      </c>
      <c r="L3" s="905" t="s">
        <v>347</v>
      </c>
      <c r="M3" s="703">
        <v>43.587169199999998</v>
      </c>
      <c r="N3" s="703">
        <v>44.945409600000005</v>
      </c>
      <c r="O3" s="703">
        <v>113.47481160000002</v>
      </c>
      <c r="P3" s="703">
        <v>50.378371200000004</v>
      </c>
      <c r="Q3" s="703">
        <v>60.00953040000001</v>
      </c>
      <c r="R3" s="897" t="s">
        <v>125</v>
      </c>
      <c r="S3" s="897" t="s">
        <v>125</v>
      </c>
      <c r="T3" s="1111" t="s">
        <v>347</v>
      </c>
      <c r="U3" s="1114" t="s">
        <v>347</v>
      </c>
      <c r="W3" s="715">
        <f>1.03*1.08</f>
        <v>1.1124000000000001</v>
      </c>
    </row>
    <row r="4" spans="1:41" ht="18" customHeight="1">
      <c r="A4" s="143">
        <v>45</v>
      </c>
      <c r="B4" s="535" t="s">
        <v>16</v>
      </c>
      <c r="C4" s="544"/>
      <c r="D4" s="535"/>
      <c r="E4" s="535"/>
      <c r="F4" s="535"/>
      <c r="G4" s="536">
        <v>39.512448000000006</v>
      </c>
      <c r="H4" s="536">
        <v>39.635924400000007</v>
      </c>
      <c r="I4" s="906"/>
      <c r="J4" s="906"/>
      <c r="K4" s="906"/>
      <c r="L4" s="906"/>
      <c r="M4" s="536">
        <v>44.69845680000001</v>
      </c>
      <c r="N4" s="536">
        <v>46.056697200000002</v>
      </c>
      <c r="O4" s="536">
        <v>113.59828800000001</v>
      </c>
      <c r="P4" s="536">
        <v>51.73043778000001</v>
      </c>
      <c r="Q4" s="536">
        <v>61.36777080000001</v>
      </c>
      <c r="R4" s="898"/>
      <c r="S4" s="898"/>
      <c r="T4" s="1112"/>
      <c r="U4" s="1115"/>
    </row>
    <row r="5" spans="1:41" ht="18" customHeight="1">
      <c r="A5" s="143">
        <v>45</v>
      </c>
      <c r="B5" s="535" t="s">
        <v>17</v>
      </c>
      <c r="C5" s="544"/>
      <c r="D5" s="535"/>
      <c r="E5" s="535"/>
      <c r="F5" s="535"/>
      <c r="G5" s="536">
        <v>43.587169199999998</v>
      </c>
      <c r="H5" s="536">
        <v>43.710645600000007</v>
      </c>
      <c r="I5" s="906"/>
      <c r="J5" s="906"/>
      <c r="K5" s="906"/>
      <c r="L5" s="906"/>
      <c r="M5" s="536">
        <v>48.773178000000001</v>
      </c>
      <c r="N5" s="536">
        <v>50.131418400000001</v>
      </c>
      <c r="O5" s="204"/>
      <c r="P5" s="536">
        <v>55.81441971000001</v>
      </c>
      <c r="Q5" s="536">
        <v>65.442492000000001</v>
      </c>
      <c r="R5" s="898"/>
      <c r="S5" s="898"/>
      <c r="T5" s="1112"/>
      <c r="U5" s="1115"/>
    </row>
    <row r="6" spans="1:41" ht="18" customHeight="1">
      <c r="A6" s="143">
        <v>45</v>
      </c>
      <c r="B6" s="535" t="s">
        <v>18</v>
      </c>
      <c r="C6" s="544"/>
      <c r="D6" s="535"/>
      <c r="E6" s="535"/>
      <c r="F6" s="535"/>
      <c r="G6" s="536">
        <v>47.414937600000009</v>
      </c>
      <c r="H6" s="536">
        <v>47.53841400000001</v>
      </c>
      <c r="I6" s="906"/>
      <c r="J6" s="906"/>
      <c r="K6" s="906"/>
      <c r="L6" s="906"/>
      <c r="M6" s="536">
        <v>51.613135200000002</v>
      </c>
      <c r="N6" s="536">
        <v>52.971375600000009</v>
      </c>
      <c r="O6" s="204"/>
      <c r="P6" s="536">
        <v>58.404337200000008</v>
      </c>
      <c r="Q6" s="536">
        <v>68.035496400000014</v>
      </c>
      <c r="R6" s="898"/>
      <c r="S6" s="898"/>
      <c r="T6" s="1112"/>
      <c r="U6" s="1115"/>
    </row>
    <row r="7" spans="1:41" s="198" customFormat="1" ht="18" customHeight="1">
      <c r="A7" s="143">
        <v>45</v>
      </c>
      <c r="B7" s="535" t="s">
        <v>19</v>
      </c>
      <c r="C7" s="544"/>
      <c r="D7" s="535"/>
      <c r="E7" s="535"/>
      <c r="F7" s="535"/>
      <c r="G7" s="536">
        <v>45.315838800000002</v>
      </c>
      <c r="H7" s="536">
        <v>45.439315200000003</v>
      </c>
      <c r="I7" s="906"/>
      <c r="J7" s="906"/>
      <c r="K7" s="906"/>
      <c r="L7" s="906"/>
      <c r="M7" s="536">
        <v>50.501847600000005</v>
      </c>
      <c r="N7" s="536">
        <v>51.860088000000005</v>
      </c>
      <c r="O7" s="536">
        <v>119.40167880000001</v>
      </c>
      <c r="P7" s="536">
        <v>56.3052384</v>
      </c>
      <c r="Q7" s="536">
        <v>65.936397600000006</v>
      </c>
      <c r="R7" s="909">
        <v>6.1715999999999998</v>
      </c>
      <c r="S7" s="909">
        <v>7.3815000000000008</v>
      </c>
      <c r="T7" s="1112"/>
      <c r="U7" s="1115"/>
    </row>
    <row r="8" spans="1:41" ht="15.75">
      <c r="A8" s="143">
        <v>45</v>
      </c>
      <c r="B8" s="696" t="s">
        <v>20</v>
      </c>
      <c r="C8" s="544"/>
      <c r="D8" s="535"/>
      <c r="E8" s="535"/>
      <c r="F8" s="535"/>
      <c r="G8" s="536">
        <v>49.143607200000005</v>
      </c>
      <c r="H8" s="536">
        <v>49.267083600000007</v>
      </c>
      <c r="I8" s="906"/>
      <c r="J8" s="906"/>
      <c r="K8" s="906"/>
      <c r="L8" s="906"/>
      <c r="M8" s="536">
        <v>53.341804799999998</v>
      </c>
      <c r="N8" s="536">
        <v>54.700045200000005</v>
      </c>
      <c r="O8" s="204"/>
      <c r="P8" s="536">
        <v>60.133006800000004</v>
      </c>
      <c r="Q8" s="536">
        <v>69.764166000000003</v>
      </c>
      <c r="R8" s="909"/>
      <c r="S8" s="909"/>
      <c r="T8" s="1112"/>
      <c r="U8" s="1115"/>
    </row>
    <row r="9" spans="1:41" s="198" customFormat="1" ht="18" customHeight="1">
      <c r="A9" s="695">
        <v>45</v>
      </c>
      <c r="B9" s="535" t="s">
        <v>34</v>
      </c>
      <c r="C9" s="697"/>
      <c r="D9" s="696"/>
      <c r="E9" s="696"/>
      <c r="F9" s="696"/>
      <c r="G9" s="698">
        <v>46.056697200000002</v>
      </c>
      <c r="H9" s="698">
        <v>46.180173600000003</v>
      </c>
      <c r="I9" s="906"/>
      <c r="J9" s="906"/>
      <c r="K9" s="906"/>
      <c r="L9" s="906"/>
      <c r="M9" s="536">
        <v>51.242706000000005</v>
      </c>
      <c r="N9" s="536">
        <v>52.600946399999998</v>
      </c>
      <c r="O9" s="536">
        <v>120.14253720000001</v>
      </c>
      <c r="P9" s="204"/>
      <c r="Q9" s="204"/>
      <c r="R9" s="909"/>
      <c r="S9" s="909"/>
      <c r="T9" s="1112"/>
      <c r="U9" s="1115"/>
    </row>
    <row r="10" spans="1:41" s="198" customFormat="1" ht="18" customHeight="1">
      <c r="A10" s="695">
        <v>45</v>
      </c>
      <c r="B10" s="535" t="s">
        <v>543</v>
      </c>
      <c r="C10" s="697"/>
      <c r="D10" s="696"/>
      <c r="E10" s="696"/>
      <c r="F10" s="696"/>
      <c r="G10" s="698">
        <v>47.785366800000013</v>
      </c>
      <c r="H10" s="698">
        <v>47.908843200000014</v>
      </c>
      <c r="I10" s="906"/>
      <c r="J10" s="906"/>
      <c r="K10" s="906"/>
      <c r="L10" s="906"/>
      <c r="M10" s="536">
        <v>52.971375600000016</v>
      </c>
      <c r="N10" s="536">
        <v>54.329616000000009</v>
      </c>
      <c r="O10" s="204"/>
      <c r="P10" s="204"/>
      <c r="Q10" s="204"/>
      <c r="R10" s="909"/>
      <c r="S10" s="909"/>
      <c r="T10" s="1112"/>
      <c r="U10" s="1115"/>
    </row>
    <row r="11" spans="1:41" ht="18" customHeight="1">
      <c r="A11" s="704">
        <v>45</v>
      </c>
      <c r="B11" s="705" t="s">
        <v>27</v>
      </c>
      <c r="C11" s="706"/>
      <c r="D11" s="707"/>
      <c r="E11" s="707"/>
      <c r="F11" s="707"/>
      <c r="G11" s="708">
        <v>113.4748116</v>
      </c>
      <c r="H11" s="708">
        <v>113.59828800000001</v>
      </c>
      <c r="I11" s="911"/>
      <c r="J11" s="911"/>
      <c r="K11" s="911"/>
      <c r="L11" s="911"/>
      <c r="M11" s="536">
        <v>117.67300920000001</v>
      </c>
      <c r="N11" s="536">
        <v>119.03124960000001</v>
      </c>
      <c r="O11" s="708">
        <v>113.47481160000002</v>
      </c>
      <c r="P11" s="708">
        <v>124.46421120000001</v>
      </c>
      <c r="Q11" s="708">
        <v>134.09537040000001</v>
      </c>
      <c r="R11" s="910"/>
      <c r="S11" s="910"/>
      <c r="T11" s="1113"/>
      <c r="U11" s="1116"/>
    </row>
    <row r="12" spans="1:41" ht="44.25" customHeight="1">
      <c r="A12" s="709">
        <v>45</v>
      </c>
      <c r="B12" s="710" t="s">
        <v>21</v>
      </c>
      <c r="C12" s="711"/>
      <c r="D12" s="710"/>
      <c r="E12" s="710"/>
      <c r="F12" s="710"/>
      <c r="G12" s="703">
        <v>36.302061600000002</v>
      </c>
      <c r="H12" s="703">
        <v>36.425538000000003</v>
      </c>
      <c r="I12" s="905" t="s">
        <v>347</v>
      </c>
      <c r="J12" s="905" t="s">
        <v>347</v>
      </c>
      <c r="K12" s="905" t="s">
        <v>347</v>
      </c>
      <c r="L12" s="905" t="s">
        <v>347</v>
      </c>
      <c r="M12" s="703">
        <v>41.488070400000005</v>
      </c>
      <c r="N12" s="703">
        <v>42.846310800000012</v>
      </c>
      <c r="O12" s="703">
        <v>110.38790160000002</v>
      </c>
      <c r="P12" s="703">
        <v>48.032319600000001</v>
      </c>
      <c r="Q12" s="703">
        <v>57.046096800000008</v>
      </c>
      <c r="R12" s="897" t="s">
        <v>125</v>
      </c>
      <c r="S12" s="897" t="s">
        <v>125</v>
      </c>
      <c r="T12" s="1111" t="s">
        <v>347</v>
      </c>
      <c r="U12" s="1114" t="s">
        <v>347</v>
      </c>
    </row>
    <row r="13" spans="1:41" ht="18" customHeight="1">
      <c r="A13" s="143">
        <v>45</v>
      </c>
      <c r="B13" s="535" t="s">
        <v>22</v>
      </c>
      <c r="C13" s="544"/>
      <c r="D13" s="535"/>
      <c r="E13" s="535"/>
      <c r="F13" s="535"/>
      <c r="G13" s="536">
        <v>37.660302000000009</v>
      </c>
      <c r="H13" s="536">
        <v>37.78377840000001</v>
      </c>
      <c r="I13" s="906"/>
      <c r="J13" s="906"/>
      <c r="K13" s="906"/>
      <c r="L13" s="906"/>
      <c r="M13" s="536">
        <v>42.846310800000012</v>
      </c>
      <c r="N13" s="536">
        <v>44.204551200000004</v>
      </c>
      <c r="O13" s="536">
        <v>111.74614200000003</v>
      </c>
      <c r="P13" s="536">
        <v>49.390560000000008</v>
      </c>
      <c r="Q13" s="536">
        <v>58.404337200000015</v>
      </c>
      <c r="R13" s="898"/>
      <c r="S13" s="898"/>
      <c r="T13" s="1112"/>
      <c r="U13" s="1115"/>
    </row>
    <row r="14" spans="1:41" ht="18" customHeight="1">
      <c r="A14" s="143">
        <v>45</v>
      </c>
      <c r="B14" s="535" t="s">
        <v>23</v>
      </c>
      <c r="C14" s="544"/>
      <c r="D14" s="535"/>
      <c r="E14" s="535"/>
      <c r="F14" s="535"/>
      <c r="G14" s="536">
        <v>41.488070400000005</v>
      </c>
      <c r="H14" s="536">
        <v>41.611546800000006</v>
      </c>
      <c r="I14" s="906"/>
      <c r="J14" s="906"/>
      <c r="K14" s="906"/>
      <c r="L14" s="906"/>
      <c r="M14" s="536">
        <v>46.674079200000008</v>
      </c>
      <c r="N14" s="536">
        <v>48.032319600000001</v>
      </c>
      <c r="O14" s="204"/>
      <c r="P14" s="536">
        <v>53.218328400000004</v>
      </c>
      <c r="Q14" s="536">
        <v>62.232105600000004</v>
      </c>
      <c r="R14" s="898"/>
      <c r="S14" s="898"/>
      <c r="T14" s="1112"/>
      <c r="U14" s="1115"/>
    </row>
    <row r="15" spans="1:41" s="5" customFormat="1" ht="18" customHeight="1">
      <c r="A15" s="143">
        <v>45</v>
      </c>
      <c r="B15" s="535" t="s">
        <v>24</v>
      </c>
      <c r="C15" s="544"/>
      <c r="D15" s="535"/>
      <c r="E15" s="535"/>
      <c r="F15" s="535"/>
      <c r="G15" s="536">
        <v>45.315838800000009</v>
      </c>
      <c r="H15" s="536">
        <v>45.439315200000017</v>
      </c>
      <c r="I15" s="906"/>
      <c r="J15" s="906"/>
      <c r="K15" s="906"/>
      <c r="L15" s="906"/>
      <c r="M15" s="536">
        <v>50.501847600000012</v>
      </c>
      <c r="N15" s="536">
        <v>51.860088000000019</v>
      </c>
      <c r="O15" s="204"/>
      <c r="P15" s="536">
        <v>57.046096800000008</v>
      </c>
      <c r="Q15" s="536">
        <v>66.059874000000022</v>
      </c>
      <c r="R15" s="898"/>
      <c r="S15" s="898"/>
      <c r="T15" s="1112"/>
      <c r="U15" s="1115"/>
    </row>
    <row r="16" spans="1:41" s="198" customFormat="1" ht="18" customHeight="1">
      <c r="A16" s="143">
        <v>45</v>
      </c>
      <c r="B16" s="535" t="s">
        <v>25</v>
      </c>
      <c r="C16" s="544"/>
      <c r="D16" s="535"/>
      <c r="E16" s="535"/>
      <c r="F16" s="535"/>
      <c r="G16" s="536">
        <v>43.216740000000009</v>
      </c>
      <c r="H16" s="536">
        <v>43.34021640000001</v>
      </c>
      <c r="I16" s="906"/>
      <c r="J16" s="906"/>
      <c r="K16" s="906"/>
      <c r="L16" s="906"/>
      <c r="M16" s="536">
        <v>48.402748800000012</v>
      </c>
      <c r="N16" s="545">
        <v>49.760989200000004</v>
      </c>
      <c r="O16" s="536">
        <v>117.30258000000001</v>
      </c>
      <c r="P16" s="536">
        <v>54.946998000000008</v>
      </c>
      <c r="Q16" s="536">
        <v>63.960775200000015</v>
      </c>
      <c r="R16" s="909">
        <v>6.1715999999999998</v>
      </c>
      <c r="S16" s="909">
        <v>7.3815000000000008</v>
      </c>
      <c r="T16" s="1112"/>
      <c r="U16" s="1115"/>
    </row>
    <row r="17" spans="1:22" s="198" customFormat="1" ht="15.75">
      <c r="A17" s="695">
        <v>45</v>
      </c>
      <c r="B17" s="696" t="s">
        <v>26</v>
      </c>
      <c r="C17" s="697"/>
      <c r="D17" s="696"/>
      <c r="E17" s="696"/>
      <c r="F17" s="696"/>
      <c r="G17" s="698">
        <v>47.044508400000005</v>
      </c>
      <c r="H17" s="698">
        <v>47.167984800000006</v>
      </c>
      <c r="I17" s="906"/>
      <c r="J17" s="906"/>
      <c r="K17" s="906"/>
      <c r="L17" s="906"/>
      <c r="M17" s="536">
        <v>52.230517200000008</v>
      </c>
      <c r="N17" s="536">
        <v>53.588757600000015</v>
      </c>
      <c r="O17" s="204"/>
      <c r="P17" s="536">
        <v>58.774766400000004</v>
      </c>
      <c r="Q17" s="536">
        <v>67.788543600000011</v>
      </c>
      <c r="R17" s="909"/>
      <c r="S17" s="909"/>
      <c r="T17" s="1112"/>
      <c r="U17" s="1115"/>
    </row>
    <row r="18" spans="1:22" s="198" customFormat="1" ht="18" customHeight="1">
      <c r="A18" s="143">
        <v>45</v>
      </c>
      <c r="B18" s="535" t="s">
        <v>42</v>
      </c>
      <c r="C18" s="544"/>
      <c r="D18" s="535"/>
      <c r="E18" s="535"/>
      <c r="F18" s="535"/>
      <c r="G18" s="536">
        <v>43.957598400000009</v>
      </c>
      <c r="H18" s="536">
        <v>44.08107480000001</v>
      </c>
      <c r="I18" s="906"/>
      <c r="J18" s="906"/>
      <c r="K18" s="906"/>
      <c r="L18" s="906"/>
      <c r="M18" s="536">
        <v>49.143607200000012</v>
      </c>
      <c r="N18" s="536">
        <v>50.501847600000005</v>
      </c>
      <c r="O18" s="536">
        <v>118.0434384</v>
      </c>
      <c r="P18" s="204"/>
      <c r="Q18" s="204"/>
      <c r="R18" s="909"/>
      <c r="S18" s="909"/>
      <c r="T18" s="1112"/>
      <c r="U18" s="1115"/>
    </row>
    <row r="19" spans="1:22" s="198" customFormat="1" ht="18" customHeight="1">
      <c r="A19" s="143">
        <v>45</v>
      </c>
      <c r="B19" s="535" t="s">
        <v>40</v>
      </c>
      <c r="C19" s="544"/>
      <c r="D19" s="535"/>
      <c r="E19" s="535"/>
      <c r="F19" s="535"/>
      <c r="G19" s="536">
        <v>45.686268000000005</v>
      </c>
      <c r="H19" s="536">
        <v>45.809744400000007</v>
      </c>
      <c r="I19" s="906"/>
      <c r="J19" s="906"/>
      <c r="K19" s="906"/>
      <c r="L19" s="906"/>
      <c r="M19" s="536">
        <v>50.872276800000002</v>
      </c>
      <c r="N19" s="536">
        <v>52.230517200000001</v>
      </c>
      <c r="O19" s="204"/>
      <c r="P19" s="204"/>
      <c r="Q19" s="204"/>
      <c r="R19" s="909"/>
      <c r="S19" s="909"/>
      <c r="T19" s="1112"/>
      <c r="U19" s="1115"/>
    </row>
    <row r="20" spans="1:22" s="126" customFormat="1" ht="18" customHeight="1" thickBot="1">
      <c r="A20" s="537">
        <v>45</v>
      </c>
      <c r="B20" s="538" t="s">
        <v>402</v>
      </c>
      <c r="C20" s="547"/>
      <c r="D20" s="538"/>
      <c r="E20" s="538"/>
      <c r="F20" s="538"/>
      <c r="G20" s="539">
        <v>110.38790160000001</v>
      </c>
      <c r="H20" s="539">
        <v>110.51137800000001</v>
      </c>
      <c r="I20" s="907"/>
      <c r="J20" s="907"/>
      <c r="K20" s="907"/>
      <c r="L20" s="907"/>
      <c r="M20" s="539">
        <v>115.57391040000002</v>
      </c>
      <c r="N20" s="539">
        <v>116.9321508</v>
      </c>
      <c r="O20" s="539">
        <v>110.38790160000001</v>
      </c>
      <c r="P20" s="539">
        <v>122.1181596</v>
      </c>
      <c r="Q20" s="539">
        <v>131.13193680000001</v>
      </c>
      <c r="R20" s="912"/>
      <c r="S20" s="912"/>
      <c r="T20" s="1118"/>
      <c r="U20" s="1117"/>
    </row>
    <row r="21" spans="1:22" s="126" customFormat="1" ht="18" customHeight="1">
      <c r="A21" s="82"/>
      <c r="B21" s="82"/>
      <c r="C21" s="82"/>
      <c r="D21" s="112"/>
      <c r="E21" s="112"/>
      <c r="F21" s="112"/>
      <c r="G21" s="99"/>
      <c r="H21" s="99"/>
      <c r="I21" s="99"/>
      <c r="J21" s="99"/>
      <c r="K21" s="99"/>
      <c r="L21" s="99"/>
      <c r="M21" s="99"/>
      <c r="N21" s="99"/>
      <c r="O21" s="99"/>
      <c r="P21" s="99"/>
      <c r="Q21" s="99"/>
      <c r="R21" s="99"/>
      <c r="S21" s="99"/>
      <c r="T21" s="99"/>
      <c r="U21" s="99"/>
      <c r="V21" s="99"/>
    </row>
    <row r="22" spans="1:22" s="126" customFormat="1" ht="18" customHeight="1">
      <c r="A22" s="2" t="s">
        <v>15</v>
      </c>
      <c r="B22" s="94" t="s">
        <v>677</v>
      </c>
      <c r="C22" s="198"/>
      <c r="D22" s="198"/>
      <c r="E22" s="198"/>
      <c r="F22" s="112"/>
      <c r="G22" s="99"/>
      <c r="H22" s="99"/>
      <c r="I22" s="99"/>
      <c r="J22" s="99"/>
      <c r="K22" s="99"/>
      <c r="L22" s="99"/>
      <c r="M22" s="99"/>
      <c r="N22" s="99"/>
      <c r="O22" s="99"/>
      <c r="P22" s="99"/>
      <c r="Q22" s="99"/>
      <c r="R22" s="99"/>
      <c r="S22" s="99"/>
      <c r="T22" s="99"/>
      <c r="U22" s="99"/>
      <c r="V22" s="99"/>
    </row>
    <row r="23" spans="1:22" s="126" customFormat="1" ht="18" customHeight="1">
      <c r="A23" s="533" t="s">
        <v>36</v>
      </c>
      <c r="B23" s="534" t="s">
        <v>678</v>
      </c>
      <c r="C23" s="534"/>
      <c r="D23" s="534"/>
      <c r="E23" s="534"/>
      <c r="F23" s="112"/>
      <c r="G23" s="99"/>
      <c r="H23" s="99"/>
      <c r="I23" s="99"/>
      <c r="J23" s="99"/>
      <c r="K23" s="99"/>
      <c r="L23" s="99"/>
      <c r="M23" s="99"/>
      <c r="N23" s="99"/>
      <c r="O23" s="99"/>
      <c r="P23" s="99"/>
      <c r="Q23" s="99"/>
      <c r="R23" s="99"/>
      <c r="S23" s="99"/>
      <c r="T23" s="99"/>
      <c r="U23" s="99"/>
      <c r="V23" s="99"/>
    </row>
    <row r="24" spans="1:22" s="126" customFormat="1" ht="18" customHeight="1">
      <c r="A24" s="533" t="s">
        <v>31</v>
      </c>
      <c r="B24" s="534" t="s">
        <v>679</v>
      </c>
      <c r="C24" s="534"/>
      <c r="D24" s="534"/>
      <c r="E24" s="534"/>
    </row>
    <row r="25" spans="1:22" s="198" customFormat="1" ht="18" customHeight="1">
      <c r="A25" s="533" t="s">
        <v>17</v>
      </c>
      <c r="B25" s="534" t="s">
        <v>680</v>
      </c>
      <c r="C25" s="534"/>
      <c r="D25" s="534"/>
      <c r="E25" s="534"/>
      <c r="F25" s="112"/>
      <c r="G25" s="99"/>
      <c r="H25" s="99"/>
      <c r="I25" s="99"/>
      <c r="J25" s="988"/>
      <c r="K25" s="99"/>
      <c r="L25" s="99"/>
      <c r="M25" s="99"/>
      <c r="N25" s="99"/>
      <c r="O25" s="99"/>
      <c r="P25" s="99"/>
      <c r="Q25" s="99"/>
      <c r="R25" s="99"/>
      <c r="S25" s="99"/>
      <c r="T25" s="99"/>
      <c r="U25" s="99"/>
      <c r="V25" s="99"/>
    </row>
    <row r="26" spans="1:22" s="126" customFormat="1" ht="18" customHeight="1">
      <c r="A26" s="533" t="s">
        <v>18</v>
      </c>
      <c r="B26" s="534" t="s">
        <v>681</v>
      </c>
      <c r="C26" s="534"/>
      <c r="D26" s="534"/>
      <c r="E26" s="534"/>
      <c r="F26" s="112"/>
      <c r="G26" s="99"/>
      <c r="H26" s="99"/>
      <c r="I26" s="99"/>
      <c r="J26" s="99"/>
      <c r="K26" s="99"/>
      <c r="L26" s="99"/>
      <c r="N26" s="99"/>
      <c r="O26" s="99"/>
      <c r="P26" s="99"/>
      <c r="R26" s="99"/>
      <c r="S26" s="99"/>
      <c r="T26" s="99"/>
      <c r="U26" s="99"/>
      <c r="V26" s="99"/>
    </row>
    <row r="27" spans="1:22" s="126" customFormat="1" ht="18" customHeight="1">
      <c r="A27" s="533" t="s">
        <v>34</v>
      </c>
      <c r="B27" s="534" t="s">
        <v>682</v>
      </c>
      <c r="C27" s="534"/>
      <c r="D27" s="534"/>
      <c r="E27" s="534"/>
      <c r="G27" s="99"/>
      <c r="H27" s="99"/>
      <c r="I27" s="99"/>
      <c r="J27" s="99"/>
      <c r="K27" s="99"/>
      <c r="L27" s="99"/>
      <c r="M27" s="99"/>
      <c r="N27" s="99"/>
      <c r="O27" s="99"/>
      <c r="P27" s="99"/>
      <c r="Q27" s="99"/>
      <c r="R27" s="99"/>
      <c r="S27" s="99"/>
      <c r="T27" s="99"/>
      <c r="U27" s="99"/>
      <c r="V27" s="99"/>
    </row>
    <row r="28" spans="1:22" ht="18" customHeight="1">
      <c r="A28" s="533" t="s">
        <v>474</v>
      </c>
      <c r="B28" s="534" t="s">
        <v>683</v>
      </c>
      <c r="C28" s="534"/>
      <c r="D28" s="534"/>
      <c r="E28" s="534"/>
    </row>
    <row r="29" spans="1:22" ht="18" customHeight="1">
      <c r="A29" s="2" t="s">
        <v>35</v>
      </c>
      <c r="B29" s="94" t="s">
        <v>684</v>
      </c>
      <c r="C29" s="94"/>
      <c r="D29" s="94"/>
      <c r="E29" s="94"/>
    </row>
    <row r="30" spans="1:22" s="198" customFormat="1" ht="18" customHeight="1">
      <c r="A30" s="2">
        <v>400</v>
      </c>
      <c r="B30" s="94" t="s">
        <v>685</v>
      </c>
      <c r="C30" s="94"/>
      <c r="D30" s="94"/>
      <c r="E30" s="94"/>
      <c r="M30" s="99" t="s">
        <v>562</v>
      </c>
      <c r="Q30" s="99" t="s">
        <v>653</v>
      </c>
    </row>
    <row r="31" spans="1:22" ht="18" customHeight="1">
      <c r="A31" s="2">
        <v>500</v>
      </c>
      <c r="B31" s="94" t="s">
        <v>686</v>
      </c>
      <c r="C31" s="94"/>
      <c r="D31" s="94"/>
      <c r="E31" s="94"/>
    </row>
    <row r="32" spans="1:22" ht="18" customHeight="1">
      <c r="A32" s="2">
        <v>305</v>
      </c>
      <c r="B32" s="94" t="s">
        <v>687</v>
      </c>
      <c r="C32" s="94"/>
      <c r="D32" s="94"/>
      <c r="E32" s="94"/>
    </row>
    <row r="33" spans="1:23" ht="18" customHeight="1"/>
    <row r="34" spans="1:23" s="121" customFormat="1" ht="18" customHeight="1">
      <c r="C34" s="533"/>
      <c r="E34" s="534"/>
      <c r="F34" s="120"/>
    </row>
    <row r="35" spans="1:23" s="121" customFormat="1" ht="18" customHeight="1">
      <c r="A35" s="2"/>
      <c r="B35" s="94"/>
      <c r="C35" s="533"/>
      <c r="E35" s="534"/>
    </row>
    <row r="36" spans="1:23" s="121" customFormat="1" ht="18" customHeight="1">
      <c r="A36" s="533"/>
      <c r="B36" s="534"/>
      <c r="C36" s="533"/>
      <c r="E36" s="534"/>
    </row>
    <row r="37" spans="1:23" s="121" customFormat="1" ht="18" customHeight="1">
      <c r="A37" s="533"/>
      <c r="B37" s="534"/>
      <c r="C37" s="533"/>
      <c r="E37" s="534"/>
    </row>
    <row r="38" spans="1:23" s="121" customFormat="1" ht="18" customHeight="1">
      <c r="A38" s="533"/>
      <c r="B38" s="534"/>
      <c r="C38" s="533"/>
      <c r="E38" s="534"/>
    </row>
    <row r="39" spans="1:23" s="121" customFormat="1" ht="18" customHeight="1">
      <c r="A39" s="533"/>
      <c r="B39" s="534"/>
      <c r="C39" s="533"/>
      <c r="E39" s="534"/>
    </row>
    <row r="40" spans="1:23" s="6" customFormat="1" ht="18" customHeight="1">
      <c r="A40" s="533"/>
      <c r="B40" s="534"/>
      <c r="C40" s="2"/>
      <c r="E40" s="94"/>
      <c r="F40" s="99"/>
      <c r="I40" s="126"/>
      <c r="J40" s="126"/>
      <c r="K40" s="126"/>
      <c r="L40" s="126"/>
      <c r="N40" s="126"/>
      <c r="Q40" s="126"/>
      <c r="R40" s="126"/>
      <c r="S40" s="126"/>
      <c r="T40" s="126"/>
      <c r="U40" s="126"/>
    </row>
    <row r="41" spans="1:23" s="127" customFormat="1" ht="18" customHeight="1">
      <c r="A41" s="123"/>
      <c r="B41" s="123"/>
      <c r="C41" s="123"/>
      <c r="D41" s="123"/>
      <c r="E41" s="123"/>
      <c r="F41" s="123"/>
      <c r="G41" s="123"/>
      <c r="H41" s="123"/>
      <c r="I41" s="123"/>
      <c r="J41" s="123"/>
      <c r="K41" s="123"/>
      <c r="L41" s="123"/>
      <c r="M41" s="123"/>
      <c r="N41" s="123"/>
      <c r="O41" s="123"/>
      <c r="P41" s="123"/>
      <c r="Q41" s="123"/>
      <c r="R41" s="123"/>
      <c r="S41" s="123"/>
      <c r="T41" s="123"/>
      <c r="U41" s="123"/>
      <c r="V41" s="123"/>
      <c r="W41" s="123">
        <v>4</v>
      </c>
    </row>
  </sheetData>
  <mergeCells count="6">
    <mergeCell ref="T3:T11"/>
    <mergeCell ref="U3:U11"/>
    <mergeCell ref="U12:U20"/>
    <mergeCell ref="T12:T20"/>
    <mergeCell ref="A1:F1"/>
    <mergeCell ref="A2:F2"/>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7.xml><?xml version="1.0" encoding="utf-8"?>
<worksheet xmlns="http://schemas.openxmlformats.org/spreadsheetml/2006/main" xmlns:r="http://schemas.openxmlformats.org/officeDocument/2006/relationships">
  <sheetPr>
    <tabColor rgb="FFFF3505"/>
  </sheetPr>
  <dimension ref="A1:AO34"/>
  <sheetViews>
    <sheetView view="pageBreakPreview" zoomScale="75" zoomScaleNormal="75" zoomScaleSheetLayoutView="75" workbookViewId="0">
      <selection activeCell="P15" sqref="P15"/>
    </sheetView>
  </sheetViews>
  <sheetFormatPr defaultColWidth="4.140625" defaultRowHeight="15"/>
  <cols>
    <col min="1" max="1" width="4.85546875" style="126" customWidth="1"/>
    <col min="2" max="2" width="9.85546875" style="126" customWidth="1"/>
    <col min="3" max="7" width="9.85546875" style="198" customWidth="1"/>
    <col min="8" max="21" width="9.85546875" style="126" customWidth="1"/>
    <col min="22" max="22" width="11.140625" style="126" customWidth="1"/>
    <col min="23" max="16384" width="4.140625" style="126"/>
  </cols>
  <sheetData>
    <row r="1" spans="1:41" ht="114.95" customHeight="1" thickBot="1">
      <c r="A1" s="266" t="s">
        <v>387</v>
      </c>
      <c r="B1" s="266"/>
      <c r="C1" s="266"/>
      <c r="D1" s="266"/>
      <c r="E1" s="267"/>
      <c r="F1" s="636" t="s">
        <v>0</v>
      </c>
      <c r="G1" s="636" t="s">
        <v>350</v>
      </c>
      <c r="H1" s="636" t="s">
        <v>3</v>
      </c>
      <c r="I1" s="636" t="s">
        <v>4</v>
      </c>
      <c r="J1" s="636" t="s">
        <v>5</v>
      </c>
      <c r="K1" s="636" t="s">
        <v>6</v>
      </c>
      <c r="L1" s="636" t="s">
        <v>7</v>
      </c>
      <c r="M1" s="636" t="s">
        <v>8</v>
      </c>
      <c r="N1" s="636" t="s">
        <v>9</v>
      </c>
      <c r="O1" s="636" t="s">
        <v>10</v>
      </c>
      <c r="P1" s="636" t="s">
        <v>11</v>
      </c>
      <c r="Q1" s="636" t="s">
        <v>12</v>
      </c>
      <c r="R1" s="637" t="s">
        <v>13</v>
      </c>
      <c r="S1" s="626"/>
      <c r="T1" s="626"/>
      <c r="U1" s="626"/>
      <c r="V1" s="626"/>
      <c r="W1" s="626"/>
      <c r="X1" s="626"/>
      <c r="Y1" s="626"/>
      <c r="Z1" s="626"/>
      <c r="AA1" s="626"/>
      <c r="AB1" s="626"/>
      <c r="AC1" s="626"/>
      <c r="AD1" s="626"/>
      <c r="AE1" s="626"/>
      <c r="AF1" s="626"/>
      <c r="AG1" s="626"/>
      <c r="AH1" s="626"/>
      <c r="AI1" s="626"/>
      <c r="AJ1" s="626"/>
      <c r="AK1" s="626"/>
      <c r="AL1" s="626"/>
      <c r="AM1" s="626"/>
      <c r="AN1" s="626"/>
      <c r="AO1" s="626"/>
    </row>
    <row r="2" spans="1:41" ht="18" customHeight="1">
      <c r="A2" s="268" t="s">
        <v>375</v>
      </c>
      <c r="B2" s="269"/>
      <c r="C2" s="269"/>
      <c r="D2" s="269"/>
      <c r="E2" s="269"/>
      <c r="F2" s="98"/>
      <c r="G2" s="98"/>
      <c r="H2" s="98"/>
      <c r="I2" s="98"/>
      <c r="J2" s="98"/>
      <c r="K2" s="98"/>
      <c r="L2" s="98"/>
      <c r="M2" s="98"/>
      <c r="N2" s="215" t="s">
        <v>125</v>
      </c>
      <c r="O2" s="215" t="s">
        <v>125</v>
      </c>
      <c r="P2" s="215" t="s">
        <v>125</v>
      </c>
      <c r="Q2" s="215" t="s">
        <v>125</v>
      </c>
      <c r="R2" s="216" t="s">
        <v>125</v>
      </c>
    </row>
    <row r="3" spans="1:41" ht="18" customHeight="1">
      <c r="A3" s="156">
        <v>44</v>
      </c>
      <c r="B3" s="69" t="s">
        <v>21</v>
      </c>
      <c r="C3" s="69"/>
      <c r="D3" s="69"/>
      <c r="E3" s="1"/>
      <c r="F3" s="93">
        <v>55.384560000000015</v>
      </c>
      <c r="G3" s="902" t="s">
        <v>347</v>
      </c>
      <c r="H3" s="93">
        <v>65.832102000000006</v>
      </c>
      <c r="I3" s="703">
        <v>67.84320000000001</v>
      </c>
      <c r="J3" s="204"/>
      <c r="K3" s="93">
        <v>109.37940000000002</v>
      </c>
      <c r="L3" s="93">
        <v>121.8447</v>
      </c>
      <c r="M3" s="902" t="s">
        <v>347</v>
      </c>
      <c r="N3" s="913" t="s">
        <v>125</v>
      </c>
      <c r="O3" s="913" t="s">
        <v>125</v>
      </c>
      <c r="P3" s="1111" t="s">
        <v>347</v>
      </c>
      <c r="Q3" s="1111" t="s">
        <v>347</v>
      </c>
      <c r="R3" s="1114" t="s">
        <v>347</v>
      </c>
      <c r="X3" s="714">
        <f>1.05*1.08</f>
        <v>1.1340000000000001</v>
      </c>
    </row>
    <row r="4" spans="1:41" ht="18" customHeight="1">
      <c r="A4" s="200">
        <v>44</v>
      </c>
      <c r="B4" s="201" t="s">
        <v>22</v>
      </c>
      <c r="C4" s="201"/>
      <c r="D4" s="201"/>
      <c r="E4" s="201"/>
      <c r="F4" s="536">
        <v>62.304300000000005</v>
      </c>
      <c r="G4" s="903"/>
      <c r="H4" s="202">
        <v>72.62929800000002</v>
      </c>
      <c r="I4" s="536">
        <v>74.762939999999986</v>
      </c>
      <c r="J4" s="204"/>
      <c r="K4" s="536">
        <v>116.29914000000001</v>
      </c>
      <c r="L4" s="536">
        <v>128.76577200000003</v>
      </c>
      <c r="M4" s="903"/>
      <c r="N4" s="914">
        <v>0</v>
      </c>
      <c r="O4" s="914">
        <v>0</v>
      </c>
      <c r="P4" s="1112"/>
      <c r="Q4" s="1112"/>
      <c r="R4" s="1115"/>
    </row>
    <row r="5" spans="1:41" ht="18" customHeight="1">
      <c r="A5" s="200">
        <v>44</v>
      </c>
      <c r="B5" s="201" t="s">
        <v>23</v>
      </c>
      <c r="C5" s="201"/>
      <c r="D5" s="201"/>
      <c r="E5" s="201"/>
      <c r="F5" s="536">
        <v>65.068200000000004</v>
      </c>
      <c r="G5" s="903"/>
      <c r="H5" s="202">
        <v>75.272652000000022</v>
      </c>
      <c r="I5" s="536">
        <v>77.526840000000007</v>
      </c>
      <c r="J5" s="204"/>
      <c r="K5" s="536">
        <v>119.06303999999999</v>
      </c>
      <c r="L5" s="536">
        <v>131.52833999999999</v>
      </c>
      <c r="M5" s="903"/>
      <c r="N5" s="914">
        <v>0</v>
      </c>
      <c r="O5" s="914">
        <v>0</v>
      </c>
      <c r="P5" s="1112"/>
      <c r="Q5" s="1112"/>
      <c r="R5" s="1115"/>
    </row>
    <row r="6" spans="1:41" s="198" customFormat="1" ht="18" customHeight="1">
      <c r="A6" s="200">
        <v>44</v>
      </c>
      <c r="B6" s="201" t="s">
        <v>24</v>
      </c>
      <c r="C6" s="201"/>
      <c r="D6" s="201"/>
      <c r="E6" s="201"/>
      <c r="F6" s="536">
        <v>65.957976000000016</v>
      </c>
      <c r="G6" s="903"/>
      <c r="H6" s="204"/>
      <c r="I6" s="204"/>
      <c r="J6" s="204"/>
      <c r="K6" s="204"/>
      <c r="L6" s="204"/>
      <c r="M6" s="903"/>
      <c r="N6" s="915">
        <v>6.1715999999999998</v>
      </c>
      <c r="O6" s="915">
        <v>7.3815000000000008</v>
      </c>
      <c r="P6" s="1112"/>
      <c r="Q6" s="1112"/>
      <c r="R6" s="1115"/>
    </row>
    <row r="7" spans="1:41" ht="18" customHeight="1">
      <c r="A7" s="200">
        <v>44</v>
      </c>
      <c r="B7" s="201" t="s">
        <v>25</v>
      </c>
      <c r="C7" s="201"/>
      <c r="D7" s="201"/>
      <c r="E7" s="201"/>
      <c r="F7" s="536">
        <v>71.994600000000005</v>
      </c>
      <c r="G7" s="903"/>
      <c r="H7" s="202">
        <v>81.943974000000011</v>
      </c>
      <c r="I7" s="536">
        <v>84.45323999999998</v>
      </c>
      <c r="J7" s="204"/>
      <c r="K7" s="536">
        <v>125.98944</v>
      </c>
      <c r="L7" s="536">
        <v>138.45473999999999</v>
      </c>
      <c r="M7" s="903"/>
      <c r="N7" s="915"/>
      <c r="O7" s="915"/>
      <c r="P7" s="1112"/>
      <c r="Q7" s="1112"/>
      <c r="R7" s="1115"/>
    </row>
    <row r="8" spans="1:41" ht="18" customHeight="1" thickBot="1">
      <c r="A8" s="55">
        <v>44</v>
      </c>
      <c r="B8" s="56" t="s">
        <v>26</v>
      </c>
      <c r="C8" s="56"/>
      <c r="D8" s="56"/>
      <c r="E8" s="56"/>
      <c r="F8" s="539">
        <v>81.678239999999974</v>
      </c>
      <c r="G8" s="908"/>
      <c r="H8" s="149"/>
      <c r="I8" s="149"/>
      <c r="J8" s="149"/>
      <c r="K8" s="149"/>
      <c r="L8" s="149"/>
      <c r="M8" s="908"/>
      <c r="N8" s="916"/>
      <c r="O8" s="916"/>
      <c r="P8" s="1118"/>
      <c r="Q8" s="1118"/>
      <c r="R8" s="1117"/>
    </row>
    <row r="9" spans="1:41" s="198" customFormat="1" ht="18" customHeight="1">
      <c r="C9" s="112"/>
      <c r="D9" s="112"/>
      <c r="E9" s="112"/>
      <c r="F9" s="99"/>
      <c r="G9" s="531"/>
      <c r="O9" s="243"/>
      <c r="P9" s="531"/>
      <c r="Q9" s="531"/>
      <c r="R9" s="531"/>
    </row>
    <row r="10" spans="1:41" s="198" customFormat="1" ht="18" customHeight="1">
      <c r="A10" s="2" t="s">
        <v>15</v>
      </c>
      <c r="B10" s="94" t="s">
        <v>677</v>
      </c>
      <c r="F10" s="99"/>
      <c r="G10" s="531"/>
      <c r="O10" s="243"/>
      <c r="P10" s="531"/>
      <c r="Q10" s="531"/>
      <c r="R10" s="531"/>
    </row>
    <row r="11" spans="1:41" ht="18" customHeight="1">
      <c r="A11" s="533" t="s">
        <v>36</v>
      </c>
      <c r="B11" s="534" t="s">
        <v>678</v>
      </c>
      <c r="C11" s="534"/>
      <c r="D11" s="534"/>
      <c r="E11" s="534"/>
      <c r="F11" s="127"/>
      <c r="G11" s="127"/>
      <c r="H11" s="127"/>
      <c r="I11" s="127"/>
      <c r="J11" s="127"/>
      <c r="K11" s="127"/>
      <c r="L11" s="127"/>
      <c r="M11" s="127"/>
      <c r="N11" s="198"/>
      <c r="O11" s="198"/>
      <c r="P11" s="198"/>
      <c r="Q11" s="198"/>
      <c r="R11" s="198"/>
      <c r="S11" s="198"/>
      <c r="T11" s="198"/>
      <c r="U11" s="198"/>
    </row>
    <row r="12" spans="1:41" ht="18" customHeight="1">
      <c r="A12" s="533" t="s">
        <v>31</v>
      </c>
      <c r="B12" s="534" t="s">
        <v>679</v>
      </c>
      <c r="C12" s="534"/>
      <c r="D12" s="534"/>
      <c r="E12" s="534"/>
      <c r="F12" s="127"/>
      <c r="G12" s="127"/>
      <c r="H12" s="127"/>
      <c r="I12" s="127"/>
      <c r="J12" s="127"/>
      <c r="K12" s="127"/>
      <c r="L12" s="127"/>
      <c r="M12" s="127"/>
      <c r="N12" s="198"/>
      <c r="O12" s="198"/>
      <c r="P12" s="198"/>
      <c r="Q12" s="198"/>
      <c r="R12" s="198"/>
      <c r="S12" s="198"/>
      <c r="T12" s="198"/>
      <c r="U12" s="198"/>
    </row>
    <row r="13" spans="1:41" s="198" customFormat="1" ht="18" customHeight="1">
      <c r="A13" s="533" t="s">
        <v>17</v>
      </c>
      <c r="B13" s="534" t="s">
        <v>680</v>
      </c>
      <c r="C13" s="534"/>
      <c r="D13" s="534"/>
      <c r="E13" s="534"/>
      <c r="F13" s="127"/>
      <c r="G13" s="127"/>
      <c r="H13" s="127"/>
      <c r="I13" s="127"/>
      <c r="J13" s="127"/>
      <c r="K13" s="127"/>
      <c r="L13" s="127"/>
      <c r="M13" s="127"/>
    </row>
    <row r="14" spans="1:41" s="198" customFormat="1" ht="18" customHeight="1">
      <c r="A14" s="533" t="s">
        <v>18</v>
      </c>
      <c r="B14" s="534" t="s">
        <v>681</v>
      </c>
      <c r="C14" s="534"/>
      <c r="D14" s="534"/>
      <c r="E14" s="534"/>
      <c r="F14" s="127"/>
      <c r="G14" s="127"/>
      <c r="H14" s="127"/>
      <c r="I14" s="127"/>
      <c r="J14" s="127"/>
      <c r="K14" s="127"/>
      <c r="L14" s="127"/>
      <c r="M14" s="127"/>
    </row>
    <row r="15" spans="1:41" s="198" customFormat="1" ht="18" customHeight="1">
      <c r="A15" s="533" t="s">
        <v>34</v>
      </c>
      <c r="B15" s="534" t="s">
        <v>682</v>
      </c>
      <c r="C15" s="534"/>
      <c r="D15" s="534"/>
      <c r="E15" s="534"/>
      <c r="F15" s="127"/>
      <c r="G15" s="127"/>
      <c r="H15" s="127"/>
      <c r="I15" s="127"/>
      <c r="J15" s="127"/>
      <c r="K15" s="127"/>
      <c r="L15" s="127"/>
      <c r="M15" s="127"/>
    </row>
    <row r="16" spans="1:41" s="198" customFormat="1" ht="18" customHeight="1">
      <c r="A16" s="533" t="s">
        <v>474</v>
      </c>
      <c r="B16" s="534" t="s">
        <v>683</v>
      </c>
      <c r="C16" s="534"/>
      <c r="D16" s="534"/>
      <c r="E16" s="534"/>
      <c r="F16" s="127"/>
      <c r="G16" s="127"/>
      <c r="H16" s="127"/>
      <c r="I16" s="127"/>
      <c r="J16" s="127"/>
      <c r="K16" s="127"/>
      <c r="L16" s="127"/>
      <c r="M16" s="127"/>
    </row>
    <row r="17" spans="1:24" s="198" customFormat="1" ht="18" customHeight="1">
      <c r="A17" s="2" t="s">
        <v>35</v>
      </c>
      <c r="B17" s="94" t="s">
        <v>684</v>
      </c>
      <c r="C17" s="94"/>
      <c r="D17" s="94"/>
      <c r="E17" s="94"/>
      <c r="F17" s="127"/>
      <c r="G17" s="127"/>
      <c r="H17" s="127"/>
      <c r="I17" s="127"/>
      <c r="J17" s="127"/>
      <c r="K17" s="127"/>
      <c r="L17" s="127"/>
      <c r="M17" s="127"/>
    </row>
    <row r="18" spans="1:24" s="198" customFormat="1" ht="18" customHeight="1">
      <c r="A18" s="2">
        <v>400</v>
      </c>
      <c r="B18" s="94" t="s">
        <v>685</v>
      </c>
      <c r="C18" s="94"/>
      <c r="D18" s="94"/>
      <c r="E18" s="94"/>
      <c r="F18" s="127"/>
      <c r="G18" s="127"/>
      <c r="H18" s="127"/>
      <c r="I18" s="127"/>
      <c r="J18" s="127"/>
      <c r="K18" s="127"/>
      <c r="L18" s="127"/>
      <c r="M18" s="127"/>
    </row>
    <row r="19" spans="1:24" s="198" customFormat="1" ht="18" customHeight="1">
      <c r="A19" s="2">
        <v>500</v>
      </c>
      <c r="B19" s="94" t="s">
        <v>686</v>
      </c>
      <c r="C19" s="94"/>
      <c r="D19" s="94"/>
      <c r="E19" s="94"/>
      <c r="F19" s="127"/>
      <c r="G19" s="127"/>
      <c r="H19" s="127"/>
      <c r="I19" s="127"/>
      <c r="J19" s="127"/>
      <c r="K19" s="127"/>
      <c r="L19" s="127"/>
      <c r="M19" s="127"/>
    </row>
    <row r="20" spans="1:24" s="198" customFormat="1" ht="15.75">
      <c r="A20" s="2">
        <v>305</v>
      </c>
      <c r="B20" s="94" t="s">
        <v>687</v>
      </c>
      <c r="C20" s="94"/>
      <c r="D20" s="94"/>
      <c r="E20" s="94"/>
    </row>
    <row r="21" spans="1:24" s="198" customFormat="1" ht="18" customHeight="1" thickBot="1">
      <c r="A21" s="123"/>
      <c r="B21" s="123"/>
      <c r="C21" s="123"/>
      <c r="D21" s="123"/>
      <c r="E21" s="123"/>
      <c r="F21" s="123"/>
      <c r="G21" s="123"/>
      <c r="H21" s="123"/>
      <c r="I21" s="123"/>
      <c r="J21" s="123"/>
      <c r="K21" s="123"/>
      <c r="L21" s="123"/>
      <c r="M21" s="123"/>
      <c r="N21" s="123"/>
      <c r="O21" s="123"/>
      <c r="P21" s="123"/>
      <c r="Q21" s="123"/>
      <c r="R21" s="123"/>
      <c r="S21" s="123"/>
      <c r="T21" s="123"/>
      <c r="U21" s="123"/>
      <c r="V21" s="123"/>
      <c r="W21" s="123"/>
      <c r="X21" s="123"/>
    </row>
    <row r="22" spans="1:24" s="44" customFormat="1" ht="114.95" customHeight="1" thickBot="1">
      <c r="A22" s="266" t="s">
        <v>66</v>
      </c>
      <c r="B22" s="272"/>
      <c r="C22" s="272"/>
      <c r="D22" s="272"/>
      <c r="E22" s="272"/>
      <c r="F22" s="273"/>
      <c r="G22" s="199" t="s">
        <v>0</v>
      </c>
      <c r="H22" s="199" t="s">
        <v>553</v>
      </c>
      <c r="I22" s="199" t="s">
        <v>351</v>
      </c>
      <c r="J22" s="199" t="s">
        <v>352</v>
      </c>
      <c r="K22" s="199" t="s">
        <v>2</v>
      </c>
      <c r="L22" s="199" t="s">
        <v>38</v>
      </c>
      <c r="M22" s="199" t="s">
        <v>3</v>
      </c>
      <c r="N22" s="199" t="s">
        <v>4</v>
      </c>
      <c r="O22" s="199" t="s">
        <v>5</v>
      </c>
      <c r="P22" s="199" t="s">
        <v>6</v>
      </c>
      <c r="Q22" s="4" t="s">
        <v>7</v>
      </c>
    </row>
    <row r="23" spans="1:24" s="46" customFormat="1" ht="18" customHeight="1">
      <c r="A23" s="270" t="s">
        <v>373</v>
      </c>
      <c r="B23" s="271"/>
      <c r="C23" s="271"/>
      <c r="D23" s="271"/>
      <c r="E23" s="271"/>
      <c r="F23" s="271"/>
      <c r="G23" s="88"/>
      <c r="H23" s="88"/>
      <c r="I23" s="88"/>
      <c r="J23" s="88"/>
      <c r="K23" s="88"/>
      <c r="L23" s="88"/>
      <c r="M23" s="88"/>
      <c r="N23" s="88"/>
      <c r="O23" s="88"/>
      <c r="P23" s="88"/>
      <c r="Q23" s="182"/>
      <c r="X23" s="714">
        <f>1.03*1.08</f>
        <v>1.1124000000000001</v>
      </c>
    </row>
    <row r="24" spans="1:24" s="46" customFormat="1" ht="18" customHeight="1">
      <c r="A24" s="156">
        <v>56</v>
      </c>
      <c r="B24" s="69" t="s">
        <v>67</v>
      </c>
      <c r="C24" s="69"/>
      <c r="D24" s="69"/>
      <c r="E24" s="69"/>
      <c r="F24" s="69"/>
      <c r="G24" s="93">
        <v>69.640689600000016</v>
      </c>
      <c r="H24" s="154"/>
      <c r="I24" s="154"/>
      <c r="J24" s="154"/>
      <c r="K24" s="154"/>
      <c r="L24" s="154"/>
      <c r="M24" s="154"/>
      <c r="N24" s="154"/>
      <c r="O24" s="1119" t="s">
        <v>347</v>
      </c>
      <c r="P24" s="154"/>
      <c r="Q24" s="175"/>
    </row>
    <row r="25" spans="1:24" s="46" customFormat="1" ht="18" customHeight="1" thickBot="1">
      <c r="A25" s="55">
        <v>56</v>
      </c>
      <c r="B25" s="56" t="s">
        <v>68</v>
      </c>
      <c r="C25" s="56"/>
      <c r="D25" s="56"/>
      <c r="E25" s="56"/>
      <c r="F25" s="56"/>
      <c r="G25" s="111">
        <v>77.049273600000006</v>
      </c>
      <c r="H25" s="149"/>
      <c r="I25" s="149"/>
      <c r="J25" s="149"/>
      <c r="K25" s="149"/>
      <c r="L25" s="149"/>
      <c r="M25" s="149"/>
      <c r="N25" s="149"/>
      <c r="O25" s="1120"/>
      <c r="P25" s="149"/>
      <c r="Q25" s="176"/>
    </row>
    <row r="26" spans="1:24" s="116" customFormat="1" ht="18" customHeight="1">
      <c r="A26" s="2"/>
      <c r="B26" s="94"/>
      <c r="C26" s="198"/>
      <c r="D26" s="112"/>
      <c r="E26" s="112"/>
      <c r="F26" s="112"/>
      <c r="G26" s="112"/>
      <c r="H26" s="112"/>
      <c r="I26" s="99"/>
      <c r="J26" s="112"/>
      <c r="K26" s="112"/>
      <c r="L26" s="112"/>
      <c r="M26" s="112"/>
      <c r="N26" s="112"/>
      <c r="O26" s="112"/>
      <c r="P26" s="112"/>
      <c r="Q26" s="112"/>
      <c r="R26" s="112"/>
      <c r="S26" s="112"/>
      <c r="T26" s="112"/>
      <c r="U26" s="112"/>
    </row>
    <row r="27" spans="1:24" s="203" customFormat="1" ht="18" customHeight="1">
      <c r="A27" s="533"/>
      <c r="B27" s="534"/>
      <c r="C27" s="533"/>
      <c r="D27" s="120"/>
      <c r="E27" s="120"/>
      <c r="F27" s="120"/>
      <c r="G27" s="120"/>
      <c r="H27" s="120"/>
      <c r="I27" s="121"/>
      <c r="J27" s="120"/>
      <c r="K27" s="120"/>
      <c r="L27" s="120"/>
      <c r="M27" s="120"/>
      <c r="N27" s="120"/>
      <c r="O27" s="120"/>
      <c r="P27" s="120"/>
      <c r="Q27" s="120"/>
      <c r="R27" s="120"/>
      <c r="S27" s="120"/>
      <c r="T27" s="120"/>
      <c r="U27" s="120"/>
    </row>
    <row r="28" spans="1:24" s="203" customFormat="1" ht="18" customHeight="1">
      <c r="A28" s="533"/>
      <c r="B28" s="534"/>
      <c r="C28" s="533"/>
      <c r="D28" s="120"/>
      <c r="E28" s="120"/>
      <c r="F28" s="120"/>
      <c r="G28" s="120"/>
      <c r="H28" s="120"/>
      <c r="I28" s="121"/>
      <c r="J28" s="120"/>
      <c r="K28" s="120"/>
      <c r="L28" s="120"/>
      <c r="M28" s="120"/>
      <c r="N28" s="120"/>
      <c r="O28" s="120"/>
      <c r="P28" s="120"/>
      <c r="Q28" s="120"/>
      <c r="R28" s="120"/>
      <c r="S28" s="120"/>
      <c r="T28" s="120"/>
      <c r="U28" s="120"/>
    </row>
    <row r="29" spans="1:24" s="203" customFormat="1" ht="18" customHeight="1">
      <c r="A29" s="533"/>
      <c r="B29" s="534"/>
      <c r="C29" s="533"/>
      <c r="D29" s="120"/>
      <c r="E29" s="120"/>
      <c r="F29" s="120"/>
      <c r="G29" s="120"/>
      <c r="H29" s="120"/>
      <c r="I29" s="121"/>
      <c r="J29" s="120"/>
      <c r="K29" s="120"/>
      <c r="L29" s="120"/>
      <c r="M29" s="120"/>
      <c r="N29" s="120"/>
      <c r="O29" s="120"/>
      <c r="P29" s="120"/>
      <c r="Q29" s="120"/>
      <c r="R29" s="120"/>
      <c r="S29" s="120"/>
      <c r="T29" s="120"/>
      <c r="U29" s="120"/>
    </row>
    <row r="30" spans="1:24" s="203" customFormat="1" ht="15.75">
      <c r="A30" s="533"/>
      <c r="B30" s="534"/>
      <c r="C30" s="533"/>
    </row>
    <row r="31" spans="1:24" s="203" customFormat="1" ht="15.75">
      <c r="A31" s="533"/>
      <c r="B31" s="534"/>
      <c r="C31" s="533"/>
    </row>
    <row r="32" spans="1:24" s="203" customFormat="1" ht="15.75">
      <c r="A32" s="533"/>
      <c r="B32" s="534"/>
      <c r="C32" s="533"/>
    </row>
    <row r="33" spans="1:24" s="116" customFormat="1" ht="15.75">
      <c r="A33" s="533"/>
      <c r="B33" s="534"/>
      <c r="C33" s="2"/>
    </row>
    <row r="34" spans="1:24">
      <c r="A34" s="123"/>
      <c r="B34" s="123"/>
      <c r="C34" s="123"/>
      <c r="D34" s="123"/>
      <c r="E34" s="123"/>
      <c r="F34" s="123"/>
      <c r="G34" s="123"/>
      <c r="H34" s="123"/>
      <c r="I34" s="123"/>
      <c r="J34" s="123"/>
      <c r="K34" s="123"/>
      <c r="L34" s="123"/>
      <c r="M34" s="123"/>
      <c r="N34" s="123"/>
      <c r="O34" s="123"/>
      <c r="P34" s="123"/>
      <c r="Q34" s="123"/>
      <c r="R34" s="123"/>
      <c r="S34" s="123"/>
      <c r="T34" s="123"/>
      <c r="U34" s="123"/>
      <c r="V34" s="123"/>
      <c r="W34" s="123"/>
      <c r="X34" s="123">
        <v>5</v>
      </c>
    </row>
  </sheetData>
  <mergeCells count="4">
    <mergeCell ref="P3:P8"/>
    <mergeCell ref="Q3:Q8"/>
    <mergeCell ref="R3:R8"/>
    <mergeCell ref="O24:O25"/>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xl/worksheets/sheet8.xml><?xml version="1.0" encoding="utf-8"?>
<worksheet xmlns="http://schemas.openxmlformats.org/spreadsheetml/2006/main" xmlns:r="http://schemas.openxmlformats.org/officeDocument/2006/relationships">
  <sheetPr>
    <tabColor rgb="FFFF3505"/>
  </sheetPr>
  <dimension ref="A1:AM29"/>
  <sheetViews>
    <sheetView view="pageBreakPreview" zoomScale="75" zoomScaleNormal="75" zoomScaleSheetLayoutView="75" workbookViewId="0">
      <pane xSplit="26415"/>
      <selection activeCell="A8" sqref="A8:C18"/>
      <selection pane="topRight" activeCell="K29" sqref="K29"/>
    </sheetView>
  </sheetViews>
  <sheetFormatPr defaultColWidth="4.140625" defaultRowHeight="15"/>
  <cols>
    <col min="1" max="1" width="4.85546875" style="126" customWidth="1"/>
    <col min="2" max="2" width="9.85546875" style="126" customWidth="1"/>
    <col min="3" max="5" width="9.85546875" style="198" customWidth="1"/>
    <col min="6" max="6" width="9.85546875" style="126" hidden="1" customWidth="1"/>
    <col min="7" max="7" width="9.85546875" style="126" customWidth="1"/>
    <col min="8" max="8" width="8.140625" style="126" customWidth="1"/>
    <col min="9" max="9" width="7.7109375" style="126" customWidth="1"/>
    <col min="10" max="10" width="7.140625" style="126" customWidth="1"/>
    <col min="11" max="12" width="7.85546875" style="126" customWidth="1"/>
    <col min="13" max="14" width="9.85546875" style="126" customWidth="1"/>
    <col min="15" max="15" width="8.5703125" style="126" customWidth="1"/>
    <col min="16" max="19" width="9.85546875" style="126" customWidth="1"/>
    <col min="20" max="20" width="14.5703125" style="126" customWidth="1"/>
    <col min="21" max="16384" width="4.140625" style="126"/>
  </cols>
  <sheetData>
    <row r="1" spans="1:39" ht="125.25" customHeight="1" thickBot="1">
      <c r="A1" s="624" t="s">
        <v>357</v>
      </c>
      <c r="B1" s="624"/>
      <c r="C1" s="624"/>
      <c r="D1" s="624"/>
      <c r="E1" s="627"/>
      <c r="F1" s="630"/>
      <c r="G1" s="636" t="s">
        <v>0</v>
      </c>
      <c r="H1" s="636" t="s">
        <v>553</v>
      </c>
      <c r="I1" s="636" t="s">
        <v>351</v>
      </c>
      <c r="J1" s="636" t="s">
        <v>352</v>
      </c>
      <c r="K1" s="636" t="s">
        <v>2</v>
      </c>
      <c r="L1" s="636" t="s">
        <v>38</v>
      </c>
      <c r="M1" s="636" t="s">
        <v>3</v>
      </c>
      <c r="N1" s="636" t="s">
        <v>4</v>
      </c>
      <c r="O1" s="636" t="s">
        <v>5</v>
      </c>
      <c r="P1" s="636" t="s">
        <v>6</v>
      </c>
      <c r="Q1" s="636" t="s">
        <v>7</v>
      </c>
      <c r="R1" s="636" t="s">
        <v>9</v>
      </c>
      <c r="S1" s="637" t="s">
        <v>366</v>
      </c>
      <c r="T1" s="626"/>
      <c r="U1" s="626"/>
      <c r="V1" s="626"/>
      <c r="W1" s="626"/>
      <c r="X1" s="626"/>
      <c r="Y1" s="626"/>
      <c r="Z1" s="626"/>
      <c r="AA1" s="626"/>
      <c r="AB1" s="626"/>
      <c r="AC1" s="626"/>
      <c r="AD1" s="626"/>
      <c r="AE1" s="626"/>
      <c r="AF1" s="626"/>
      <c r="AG1" s="626"/>
      <c r="AH1" s="626"/>
      <c r="AI1" s="626"/>
      <c r="AJ1" s="626"/>
      <c r="AK1" s="626"/>
      <c r="AL1" s="626"/>
      <c r="AM1" s="626"/>
    </row>
    <row r="2" spans="1:39" ht="18" customHeight="1">
      <c r="A2" s="270" t="s">
        <v>358</v>
      </c>
      <c r="B2" s="271"/>
      <c r="C2" s="271"/>
      <c r="D2" s="271"/>
      <c r="E2" s="271"/>
      <c r="F2" s="271"/>
      <c r="G2" s="88"/>
      <c r="H2" s="88"/>
      <c r="I2" s="88"/>
      <c r="J2" s="88"/>
      <c r="K2" s="88"/>
      <c r="L2" s="88"/>
      <c r="M2" s="88"/>
      <c r="N2" s="88"/>
      <c r="O2" s="88"/>
      <c r="P2" s="88"/>
      <c r="Q2" s="88"/>
      <c r="R2" s="160" t="s">
        <v>14</v>
      </c>
      <c r="S2" s="165" t="s">
        <v>14</v>
      </c>
    </row>
    <row r="3" spans="1:39" ht="35.25" customHeight="1">
      <c r="A3" s="108">
        <v>49</v>
      </c>
      <c r="B3" s="109" t="s">
        <v>21</v>
      </c>
      <c r="C3" s="201"/>
      <c r="D3" s="201"/>
      <c r="E3" s="201"/>
      <c r="F3" s="109"/>
      <c r="G3" s="93">
        <v>48.032319600000001</v>
      </c>
      <c r="H3" s="891" t="s">
        <v>347</v>
      </c>
      <c r="I3" s="891" t="s">
        <v>347</v>
      </c>
      <c r="J3" s="891" t="s">
        <v>347</v>
      </c>
      <c r="K3" s="891" t="s">
        <v>347</v>
      </c>
      <c r="L3" s="891" t="s">
        <v>347</v>
      </c>
      <c r="M3" s="93">
        <v>54.946998000000008</v>
      </c>
      <c r="N3" s="93">
        <v>56.675667600000004</v>
      </c>
      <c r="O3" s="154"/>
      <c r="P3" s="93">
        <v>63.343393200000001</v>
      </c>
      <c r="Q3" s="93">
        <v>75.320604000000017</v>
      </c>
      <c r="R3" s="897" t="s">
        <v>125</v>
      </c>
      <c r="S3" s="1099" t="s">
        <v>347</v>
      </c>
      <c r="U3" s="714">
        <f>1.03*1.08</f>
        <v>1.1124000000000001</v>
      </c>
    </row>
    <row r="4" spans="1:39" ht="18" customHeight="1">
      <c r="A4" s="108">
        <v>49</v>
      </c>
      <c r="B4" s="109" t="s">
        <v>22</v>
      </c>
      <c r="C4" s="201"/>
      <c r="D4" s="201"/>
      <c r="E4" s="201"/>
      <c r="F4" s="109"/>
      <c r="G4" s="202">
        <v>49.63751280000001</v>
      </c>
      <c r="H4" s="892">
        <v>0</v>
      </c>
      <c r="I4" s="892">
        <v>0</v>
      </c>
      <c r="J4" s="892">
        <v>0</v>
      </c>
      <c r="K4" s="892">
        <v>0</v>
      </c>
      <c r="L4" s="892">
        <v>0</v>
      </c>
      <c r="M4" s="202">
        <v>58.280860800000013</v>
      </c>
      <c r="N4" s="202">
        <v>60.00953040000001</v>
      </c>
      <c r="O4" s="204"/>
      <c r="P4" s="202">
        <v>65.072062800000012</v>
      </c>
      <c r="Q4" s="202">
        <v>77.049273600000006</v>
      </c>
      <c r="R4" s="898"/>
      <c r="S4" s="1100"/>
    </row>
    <row r="5" spans="1:39" ht="18" customHeight="1">
      <c r="A5" s="108">
        <v>49</v>
      </c>
      <c r="B5" s="109" t="s">
        <v>24</v>
      </c>
      <c r="C5" s="201"/>
      <c r="D5" s="201"/>
      <c r="E5" s="201"/>
      <c r="F5" s="109"/>
      <c r="G5" s="202">
        <v>61.614723600000005</v>
      </c>
      <c r="H5" s="892">
        <v>0</v>
      </c>
      <c r="I5" s="892">
        <v>0</v>
      </c>
      <c r="J5" s="892">
        <v>0</v>
      </c>
      <c r="K5" s="892">
        <v>0</v>
      </c>
      <c r="L5" s="892">
        <v>0</v>
      </c>
      <c r="M5" s="204"/>
      <c r="N5" s="204"/>
      <c r="O5" s="204"/>
      <c r="P5" s="204"/>
      <c r="Q5" s="204"/>
      <c r="R5" s="666">
        <v>6.173820000000001</v>
      </c>
      <c r="S5" s="1100"/>
    </row>
    <row r="6" spans="1:39" ht="18" customHeight="1" thickBot="1">
      <c r="A6" s="55">
        <v>49</v>
      </c>
      <c r="B6" s="56" t="s">
        <v>26</v>
      </c>
      <c r="C6" s="56"/>
      <c r="D6" s="56"/>
      <c r="E6" s="56"/>
      <c r="F6" s="56"/>
      <c r="G6" s="111">
        <v>65.072062800000012</v>
      </c>
      <c r="H6" s="920">
        <v>0</v>
      </c>
      <c r="I6" s="920">
        <v>0</v>
      </c>
      <c r="J6" s="920">
        <v>0</v>
      </c>
      <c r="K6" s="920">
        <v>0</v>
      </c>
      <c r="L6" s="920">
        <v>0</v>
      </c>
      <c r="M6" s="149"/>
      <c r="N6" s="149"/>
      <c r="O6" s="149"/>
      <c r="P6" s="149"/>
      <c r="Q6" s="149"/>
      <c r="R6" s="169"/>
      <c r="S6" s="1101"/>
    </row>
    <row r="7" spans="1:39" ht="18" customHeight="1"/>
    <row r="8" spans="1:39" ht="18" customHeight="1">
      <c r="A8" s="2" t="s">
        <v>15</v>
      </c>
      <c r="B8" s="94" t="s">
        <v>677</v>
      </c>
    </row>
    <row r="9" spans="1:39" ht="18" customHeight="1">
      <c r="A9" s="533" t="s">
        <v>36</v>
      </c>
      <c r="B9" s="534" t="s">
        <v>678</v>
      </c>
      <c r="C9" s="534"/>
      <c r="D9" s="534"/>
      <c r="E9" s="534"/>
    </row>
    <row r="10" spans="1:39" ht="18" customHeight="1">
      <c r="A10" s="533" t="s">
        <v>31</v>
      </c>
      <c r="B10" s="534" t="s">
        <v>679</v>
      </c>
      <c r="C10" s="534"/>
      <c r="D10" s="534"/>
      <c r="E10" s="534"/>
      <c r="J10" s="126">
        <v>1.1100000000000001</v>
      </c>
    </row>
    <row r="11" spans="1:39" ht="18" customHeight="1">
      <c r="A11" s="533" t="s">
        <v>17</v>
      </c>
      <c r="B11" s="534" t="s">
        <v>680</v>
      </c>
      <c r="C11" s="534"/>
      <c r="D11" s="534"/>
      <c r="E11" s="534"/>
    </row>
    <row r="12" spans="1:39" ht="18" customHeight="1">
      <c r="A12" s="533" t="s">
        <v>18</v>
      </c>
      <c r="B12" s="534" t="s">
        <v>681</v>
      </c>
      <c r="C12" s="534"/>
      <c r="D12" s="534"/>
      <c r="E12" s="534"/>
    </row>
    <row r="13" spans="1:39" ht="18" customHeight="1">
      <c r="A13" s="533" t="s">
        <v>34</v>
      </c>
      <c r="B13" s="534" t="s">
        <v>682</v>
      </c>
      <c r="C13" s="534"/>
      <c r="D13" s="534"/>
      <c r="E13" s="534"/>
    </row>
    <row r="14" spans="1:39" ht="18" customHeight="1">
      <c r="A14" s="533" t="s">
        <v>474</v>
      </c>
      <c r="B14" s="534" t="s">
        <v>683</v>
      </c>
      <c r="C14" s="534"/>
      <c r="D14" s="534"/>
      <c r="E14" s="534"/>
    </row>
    <row r="15" spans="1:39" ht="18" customHeight="1">
      <c r="A15" s="2" t="s">
        <v>35</v>
      </c>
      <c r="B15" s="94" t="s">
        <v>684</v>
      </c>
      <c r="C15" s="94"/>
      <c r="D15" s="94"/>
      <c r="E15" s="94"/>
    </row>
    <row r="16" spans="1:39" ht="15.75">
      <c r="A16" s="2">
        <v>400</v>
      </c>
      <c r="B16" s="94" t="s">
        <v>685</v>
      </c>
      <c r="C16" s="94"/>
      <c r="D16" s="94"/>
      <c r="E16" s="94"/>
    </row>
    <row r="17" spans="1:21" ht="18" customHeight="1">
      <c r="A17" s="2">
        <v>500</v>
      </c>
      <c r="B17" s="94" t="s">
        <v>686</v>
      </c>
      <c r="C17" s="94"/>
      <c r="D17" s="94"/>
      <c r="E17" s="94"/>
    </row>
    <row r="18" spans="1:21" ht="18" customHeight="1">
      <c r="A18" s="2">
        <v>305</v>
      </c>
      <c r="B18" s="94" t="s">
        <v>687</v>
      </c>
      <c r="C18" s="94"/>
      <c r="D18" s="94"/>
      <c r="E18" s="94"/>
    </row>
    <row r="19" spans="1:21" s="198" customFormat="1" ht="18" customHeight="1"/>
    <row r="20" spans="1:21" s="198" customFormat="1" ht="18" customHeight="1"/>
    <row r="21" spans="1:21" ht="18" customHeight="1"/>
    <row r="22" spans="1:21" s="127" customFormat="1" ht="18" customHeight="1">
      <c r="C22" s="534"/>
      <c r="D22" s="534"/>
      <c r="E22" s="534"/>
    </row>
    <row r="23" spans="1:21" s="127" customFormat="1" ht="18" customHeight="1">
      <c r="C23" s="534"/>
      <c r="D23" s="534"/>
      <c r="E23" s="534"/>
    </row>
    <row r="24" spans="1:21" s="127" customFormat="1" ht="18" customHeight="1">
      <c r="C24" s="534"/>
      <c r="D24" s="534"/>
      <c r="E24" s="534"/>
    </row>
    <row r="25" spans="1:21" s="127" customFormat="1" ht="18" customHeight="1">
      <c r="A25" s="2"/>
      <c r="B25" s="94"/>
      <c r="C25" s="534"/>
      <c r="D25" s="534"/>
      <c r="E25" s="534"/>
    </row>
    <row r="26" spans="1:21" s="127" customFormat="1" ht="18" customHeight="1">
      <c r="A26" s="533"/>
      <c r="B26" s="534"/>
      <c r="C26" s="534"/>
      <c r="D26" s="534"/>
      <c r="E26" s="534"/>
    </row>
    <row r="27" spans="1:21" s="127" customFormat="1" ht="18" customHeight="1">
      <c r="A27" s="533"/>
      <c r="B27" s="534"/>
      <c r="C27" s="534"/>
      <c r="D27" s="534"/>
      <c r="E27" s="534"/>
    </row>
    <row r="28" spans="1:21" s="127" customFormat="1" ht="18" customHeight="1">
      <c r="A28" s="533"/>
      <c r="B28" s="534"/>
      <c r="C28" s="94"/>
      <c r="D28" s="94"/>
      <c r="E28" s="94"/>
      <c r="F28" s="94"/>
    </row>
    <row r="29" spans="1:21" s="127" customFormat="1" ht="18" customHeight="1">
      <c r="A29" s="123"/>
      <c r="B29" s="123"/>
      <c r="C29" s="123"/>
      <c r="D29" s="123"/>
      <c r="E29" s="123"/>
      <c r="F29" s="123"/>
      <c r="G29" s="123"/>
      <c r="H29" s="123"/>
      <c r="I29" s="123"/>
      <c r="J29" s="123"/>
      <c r="K29" s="123"/>
      <c r="L29" s="123"/>
      <c r="M29" s="123"/>
      <c r="N29" s="123"/>
      <c r="O29" s="123"/>
      <c r="P29" s="123"/>
      <c r="Q29" s="123"/>
      <c r="R29" s="123"/>
      <c r="S29" s="123"/>
      <c r="T29" s="123"/>
      <c r="U29" s="123">
        <v>8</v>
      </c>
    </row>
  </sheetData>
  <mergeCells count="1">
    <mergeCell ref="S3:S6"/>
  </mergeCells>
  <printOptions horizontalCentered="1" verticalCentered="1"/>
  <pageMargins left="0.19685039370078741" right="0.19685039370078741" top="0.19685039370078741" bottom="0.19685039370078741" header="0" footer="0"/>
  <pageSetup paperSize="9" scale="75" fitToWidth="0" fitToHeight="0" orientation="landscape" r:id="rId1"/>
  <drawing r:id="rId2"/>
</worksheet>
</file>

<file path=xl/worksheets/sheet9.xml><?xml version="1.0" encoding="utf-8"?>
<worksheet xmlns="http://schemas.openxmlformats.org/spreadsheetml/2006/main" xmlns:r="http://schemas.openxmlformats.org/officeDocument/2006/relationships">
  <sheetPr>
    <tabColor rgb="FFFF3505"/>
  </sheetPr>
  <dimension ref="A1:AF35"/>
  <sheetViews>
    <sheetView view="pageBreakPreview" zoomScale="75" zoomScaleNormal="70" zoomScaleSheetLayoutView="75" workbookViewId="0">
      <pane xSplit="30705"/>
      <selection activeCell="A19" sqref="A19:E29"/>
      <selection pane="topRight" activeCell="K29" sqref="K29"/>
    </sheetView>
  </sheetViews>
  <sheetFormatPr defaultColWidth="4.140625" defaultRowHeight="15"/>
  <cols>
    <col min="1" max="1" width="4.85546875" style="49" customWidth="1"/>
    <col min="2" max="4" width="9.85546875" style="198" customWidth="1"/>
    <col min="5" max="12" width="9.85546875" style="49" customWidth="1"/>
    <col min="13" max="13" width="9.85546875" style="126" customWidth="1"/>
    <col min="14" max="20" width="9.85546875" style="49" customWidth="1"/>
    <col min="21" max="21" width="14" style="49" customWidth="1"/>
    <col min="22" max="16384" width="4.140625" style="49"/>
  </cols>
  <sheetData>
    <row r="1" spans="1:32" ht="123" customHeight="1" thickBot="1">
      <c r="A1" s="1126" t="s">
        <v>74</v>
      </c>
      <c r="B1" s="1126"/>
      <c r="C1" s="1126"/>
      <c r="D1" s="1126"/>
      <c r="E1" s="1127"/>
      <c r="F1" s="638" t="s">
        <v>598</v>
      </c>
      <c r="G1" s="636" t="s">
        <v>588</v>
      </c>
      <c r="H1" s="636" t="s">
        <v>593</v>
      </c>
      <c r="I1" s="636" t="s">
        <v>594</v>
      </c>
      <c r="J1" s="636" t="s">
        <v>601</v>
      </c>
      <c r="K1" s="636" t="s">
        <v>592</v>
      </c>
      <c r="L1" s="636" t="s">
        <v>3</v>
      </c>
      <c r="M1" s="636" t="s">
        <v>365</v>
      </c>
      <c r="N1" s="636" t="s">
        <v>5</v>
      </c>
      <c r="O1" s="636" t="s">
        <v>6</v>
      </c>
      <c r="P1" s="636" t="s">
        <v>7</v>
      </c>
      <c r="Q1" s="636" t="s">
        <v>9</v>
      </c>
      <c r="R1" s="636" t="s">
        <v>11</v>
      </c>
      <c r="S1" s="636" t="s">
        <v>12</v>
      </c>
      <c r="T1" s="637" t="s">
        <v>13</v>
      </c>
      <c r="U1" s="626"/>
      <c r="V1" s="626"/>
      <c r="W1" s="626"/>
      <c r="X1" s="626"/>
      <c r="Y1" s="626"/>
      <c r="Z1" s="626"/>
      <c r="AA1" s="626"/>
      <c r="AB1" s="626"/>
      <c r="AC1" s="626"/>
      <c r="AD1" s="626"/>
      <c r="AE1" s="626"/>
      <c r="AF1" s="626"/>
    </row>
    <row r="2" spans="1:32" ht="18" customHeight="1">
      <c r="A2" s="1128" t="s">
        <v>363</v>
      </c>
      <c r="B2" s="1129"/>
      <c r="C2" s="1129"/>
      <c r="D2" s="1129"/>
      <c r="E2" s="1129"/>
      <c r="F2" s="88"/>
      <c r="G2" s="88"/>
      <c r="H2" s="88"/>
      <c r="I2" s="88"/>
      <c r="J2" s="88"/>
      <c r="K2" s="88"/>
      <c r="L2" s="88"/>
      <c r="M2" s="88"/>
      <c r="N2" s="50"/>
      <c r="O2" s="50"/>
      <c r="P2" s="50"/>
      <c r="Q2" s="162" t="s">
        <v>14</v>
      </c>
      <c r="R2" s="162" t="s">
        <v>14</v>
      </c>
      <c r="S2" s="162" t="s">
        <v>14</v>
      </c>
      <c r="T2" s="161" t="s">
        <v>14</v>
      </c>
    </row>
    <row r="3" spans="1:32" ht="18" customHeight="1">
      <c r="A3" s="71">
        <v>50</v>
      </c>
      <c r="B3" s="21" t="s">
        <v>15</v>
      </c>
      <c r="C3" s="252"/>
      <c r="D3" s="252"/>
      <c r="E3" s="70"/>
      <c r="F3" s="93">
        <v>75.643200000000007</v>
      </c>
      <c r="G3" s="1111" t="s">
        <v>347</v>
      </c>
      <c r="H3" s="1111" t="s">
        <v>347</v>
      </c>
      <c r="I3" s="1111" t="s">
        <v>347</v>
      </c>
      <c r="J3" s="1111" t="s">
        <v>347</v>
      </c>
      <c r="K3" s="1111" t="s">
        <v>347</v>
      </c>
      <c r="L3" s="93">
        <v>94.220280000000002</v>
      </c>
      <c r="M3" s="93">
        <v>97.668720000000008</v>
      </c>
      <c r="N3" s="207">
        <v>164.6352</v>
      </c>
      <c r="O3" s="93">
        <v>171.08712000000003</v>
      </c>
      <c r="P3" s="93">
        <v>193.11264</v>
      </c>
      <c r="Q3" s="1121" t="s">
        <v>125</v>
      </c>
      <c r="R3" s="1111" t="s">
        <v>347</v>
      </c>
      <c r="S3" s="1111" t="s">
        <v>347</v>
      </c>
      <c r="T3" s="1114" t="s">
        <v>347</v>
      </c>
      <c r="X3" s="715">
        <f>1.03*1.08</f>
        <v>1.1124000000000001</v>
      </c>
      <c r="Z3" s="714"/>
    </row>
    <row r="4" spans="1:32" ht="18" customHeight="1">
      <c r="A4" s="108">
        <v>50</v>
      </c>
      <c r="B4" s="23" t="s">
        <v>16</v>
      </c>
      <c r="C4" s="247"/>
      <c r="D4" s="247"/>
      <c r="E4" s="109"/>
      <c r="F4" s="202">
        <v>78.090480000000014</v>
      </c>
      <c r="G4" s="1112"/>
      <c r="H4" s="1112"/>
      <c r="I4" s="1112"/>
      <c r="J4" s="1112"/>
      <c r="K4" s="1112"/>
      <c r="L4" s="202">
        <v>96.556320000000014</v>
      </c>
      <c r="M4" s="202">
        <v>100.11600000000001</v>
      </c>
      <c r="N4" s="110">
        <v>167.08248000000003</v>
      </c>
      <c r="O4" s="202">
        <v>173.53440000000001</v>
      </c>
      <c r="P4" s="202">
        <v>195.55992000000003</v>
      </c>
      <c r="Q4" s="1122"/>
      <c r="R4" s="1112"/>
      <c r="S4" s="1112"/>
      <c r="T4" s="1115"/>
    </row>
    <row r="5" spans="1:32" ht="18" customHeight="1">
      <c r="A5" s="108">
        <v>50</v>
      </c>
      <c r="B5" s="23" t="s">
        <v>17</v>
      </c>
      <c r="C5" s="247"/>
      <c r="D5" s="247"/>
      <c r="E5" s="109"/>
      <c r="F5" s="202">
        <v>81.761400000000009</v>
      </c>
      <c r="G5" s="1112"/>
      <c r="H5" s="1112"/>
      <c r="I5" s="1112"/>
      <c r="J5" s="1112"/>
      <c r="K5" s="1112"/>
      <c r="L5" s="202">
        <v>100.22724000000001</v>
      </c>
      <c r="M5" s="202">
        <v>103.78692000000001</v>
      </c>
      <c r="N5" s="202">
        <v>170.7534</v>
      </c>
      <c r="O5" s="202">
        <v>177.20532000000003</v>
      </c>
      <c r="P5" s="202">
        <v>199.23084</v>
      </c>
      <c r="Q5" s="1122"/>
      <c r="R5" s="1112"/>
      <c r="S5" s="1112"/>
      <c r="T5" s="1115"/>
    </row>
    <row r="6" spans="1:32" s="126" customFormat="1" ht="18" customHeight="1">
      <c r="A6" s="108">
        <v>50</v>
      </c>
      <c r="B6" s="23" t="s">
        <v>18</v>
      </c>
      <c r="C6" s="247"/>
      <c r="D6" s="247"/>
      <c r="E6" s="109"/>
      <c r="F6" s="202">
        <v>86.655960000000007</v>
      </c>
      <c r="G6" s="1112"/>
      <c r="H6" s="1112"/>
      <c r="I6" s="1112"/>
      <c r="J6" s="1112"/>
      <c r="K6" s="1112"/>
      <c r="L6" s="204"/>
      <c r="M6" s="148"/>
      <c r="N6" s="148"/>
      <c r="O6" s="148"/>
      <c r="P6" s="148"/>
      <c r="Q6" s="1123">
        <v>5.56</v>
      </c>
      <c r="R6" s="1112"/>
      <c r="S6" s="1112"/>
      <c r="T6" s="1115"/>
    </row>
    <row r="7" spans="1:32" ht="18" customHeight="1">
      <c r="A7" s="108">
        <v>50</v>
      </c>
      <c r="B7" s="23" t="s">
        <v>19</v>
      </c>
      <c r="C7" s="247"/>
      <c r="D7" s="247"/>
      <c r="E7" s="109"/>
      <c r="F7" s="202">
        <v>84.208680000000015</v>
      </c>
      <c r="G7" s="1112"/>
      <c r="H7" s="1112"/>
      <c r="I7" s="1112"/>
      <c r="J7" s="1112"/>
      <c r="K7" s="1112"/>
      <c r="L7" s="202">
        <v>102.67452000000002</v>
      </c>
      <c r="M7" s="202">
        <v>106.23420000000002</v>
      </c>
      <c r="N7" s="204"/>
      <c r="O7" s="202">
        <v>179.65260000000001</v>
      </c>
      <c r="P7" s="202">
        <v>201.67812000000004</v>
      </c>
      <c r="Q7" s="1123"/>
      <c r="R7" s="1112"/>
      <c r="S7" s="1112"/>
      <c r="T7" s="1115"/>
    </row>
    <row r="8" spans="1:32" ht="18" customHeight="1">
      <c r="A8" s="108">
        <v>50</v>
      </c>
      <c r="B8" s="23" t="s">
        <v>20</v>
      </c>
      <c r="C8" s="247"/>
      <c r="D8" s="247"/>
      <c r="E8" s="109"/>
      <c r="F8" s="202">
        <v>89.103240000000014</v>
      </c>
      <c r="G8" s="1112"/>
      <c r="H8" s="1112"/>
      <c r="I8" s="1112"/>
      <c r="J8" s="1112"/>
      <c r="K8" s="1112"/>
      <c r="L8" s="204"/>
      <c r="M8" s="148"/>
      <c r="N8" s="148"/>
      <c r="O8" s="148"/>
      <c r="P8" s="148"/>
      <c r="Q8" s="1123"/>
      <c r="R8" s="1112"/>
      <c r="S8" s="1112"/>
      <c r="T8" s="1115"/>
    </row>
    <row r="9" spans="1:32" ht="18" customHeight="1">
      <c r="A9" s="95">
        <v>50</v>
      </c>
      <c r="B9" s="173" t="s">
        <v>27</v>
      </c>
      <c r="C9" s="248"/>
      <c r="D9" s="248"/>
      <c r="E9" s="96"/>
      <c r="F9" s="97">
        <v>164.6352</v>
      </c>
      <c r="G9" s="1113"/>
      <c r="H9" s="1113"/>
      <c r="I9" s="1113"/>
      <c r="J9" s="1113"/>
      <c r="K9" s="1113"/>
      <c r="L9" s="97">
        <v>183.21228000000002</v>
      </c>
      <c r="M9" s="97">
        <v>186.66072000000003</v>
      </c>
      <c r="N9" s="97">
        <v>164.6352</v>
      </c>
      <c r="O9" s="97">
        <v>260.07912000000005</v>
      </c>
      <c r="P9" s="97">
        <v>282.10464000000002</v>
      </c>
      <c r="Q9" s="1124"/>
      <c r="R9" s="1113"/>
      <c r="S9" s="1113"/>
      <c r="T9" s="1116"/>
    </row>
    <row r="10" spans="1:32" ht="18" customHeight="1">
      <c r="A10" s="91">
        <v>50</v>
      </c>
      <c r="B10" s="171" t="s">
        <v>21</v>
      </c>
      <c r="C10" s="249"/>
      <c r="D10" s="249"/>
      <c r="E10" s="92"/>
      <c r="F10" s="205">
        <v>66.744</v>
      </c>
      <c r="G10" s="1111" t="s">
        <v>347</v>
      </c>
      <c r="H10" s="1111" t="s">
        <v>347</v>
      </c>
      <c r="I10" s="1111" t="s">
        <v>347</v>
      </c>
      <c r="J10" s="1111" t="s">
        <v>347</v>
      </c>
      <c r="K10" s="1111" t="s">
        <v>347</v>
      </c>
      <c r="L10" s="205">
        <v>83.541240000000002</v>
      </c>
      <c r="M10" s="163">
        <v>86.767200000000003</v>
      </c>
      <c r="N10" s="207">
        <v>155.73600000000002</v>
      </c>
      <c r="O10" s="202">
        <v>153.5112</v>
      </c>
      <c r="P10" s="202">
        <v>173.53440000000001</v>
      </c>
      <c r="Q10" s="1121" t="s">
        <v>125</v>
      </c>
      <c r="R10" s="1111" t="s">
        <v>347</v>
      </c>
      <c r="S10" s="1111" t="s">
        <v>347</v>
      </c>
      <c r="T10" s="1114" t="s">
        <v>347</v>
      </c>
    </row>
    <row r="11" spans="1:32" s="127" customFormat="1" ht="18" customHeight="1">
      <c r="A11" s="143">
        <v>50</v>
      </c>
      <c r="B11" s="543" t="s">
        <v>22</v>
      </c>
      <c r="C11" s="544"/>
      <c r="D11" s="544"/>
      <c r="E11" s="535"/>
      <c r="F11" s="536">
        <v>68.968800000000002</v>
      </c>
      <c r="G11" s="1112"/>
      <c r="H11" s="1112"/>
      <c r="I11" s="1112"/>
      <c r="J11" s="1112"/>
      <c r="K11" s="1112"/>
      <c r="L11" s="545">
        <v>85.766040000000004</v>
      </c>
      <c r="M11" s="545">
        <v>88.992000000000004</v>
      </c>
      <c r="N11" s="202">
        <v>157.96080000000001</v>
      </c>
      <c r="O11" s="202">
        <v>155.73599999999999</v>
      </c>
      <c r="P11" s="202">
        <v>175.75920000000002</v>
      </c>
      <c r="Q11" s="1122"/>
      <c r="R11" s="1112"/>
      <c r="S11" s="1112"/>
      <c r="T11" s="1115"/>
    </row>
    <row r="12" spans="1:32" s="127" customFormat="1" ht="18" customHeight="1">
      <c r="A12" s="143">
        <v>50</v>
      </c>
      <c r="B12" s="543" t="s">
        <v>23</v>
      </c>
      <c r="C12" s="544"/>
      <c r="D12" s="544"/>
      <c r="E12" s="535"/>
      <c r="F12" s="536">
        <v>72.305999999999997</v>
      </c>
      <c r="G12" s="1112"/>
      <c r="H12" s="1112"/>
      <c r="I12" s="1112"/>
      <c r="J12" s="1112"/>
      <c r="K12" s="1112"/>
      <c r="L12" s="545">
        <v>89.10324</v>
      </c>
      <c r="M12" s="545">
        <v>92.3292</v>
      </c>
      <c r="N12" s="202">
        <v>161.298</v>
      </c>
      <c r="O12" s="202">
        <v>159.07319999999999</v>
      </c>
      <c r="P12" s="202">
        <v>179.09640000000002</v>
      </c>
      <c r="Q12" s="1122"/>
      <c r="R12" s="1112"/>
      <c r="S12" s="1112"/>
      <c r="T12" s="1115"/>
    </row>
    <row r="13" spans="1:32" s="127" customFormat="1" ht="18" customHeight="1">
      <c r="A13" s="143">
        <v>50</v>
      </c>
      <c r="B13" s="543" t="s">
        <v>24</v>
      </c>
      <c r="C13" s="544"/>
      <c r="D13" s="544"/>
      <c r="E13" s="535"/>
      <c r="F13" s="536">
        <v>76.755600000000001</v>
      </c>
      <c r="G13" s="1112"/>
      <c r="H13" s="1112"/>
      <c r="I13" s="1112"/>
      <c r="J13" s="1112"/>
      <c r="K13" s="1112"/>
      <c r="L13" s="204"/>
      <c r="M13" s="204"/>
      <c r="N13" s="204"/>
      <c r="O13" s="204"/>
      <c r="P13" s="204"/>
      <c r="Q13" s="1123">
        <v>5.56</v>
      </c>
      <c r="R13" s="1112"/>
      <c r="S13" s="1112"/>
      <c r="T13" s="1115"/>
    </row>
    <row r="14" spans="1:32" s="127" customFormat="1" ht="18" customHeight="1">
      <c r="A14" s="143">
        <v>50</v>
      </c>
      <c r="B14" s="543" t="s">
        <v>25</v>
      </c>
      <c r="C14" s="544"/>
      <c r="D14" s="544"/>
      <c r="E14" s="535"/>
      <c r="F14" s="536">
        <v>74.530799999999999</v>
      </c>
      <c r="G14" s="1112"/>
      <c r="H14" s="1112"/>
      <c r="I14" s="1112"/>
      <c r="J14" s="1112"/>
      <c r="K14" s="1112"/>
      <c r="L14" s="545">
        <v>91.328040000000001</v>
      </c>
      <c r="M14" s="545">
        <v>94.554000000000002</v>
      </c>
      <c r="N14" s="204"/>
      <c r="O14" s="202">
        <v>161.298</v>
      </c>
      <c r="P14" s="202">
        <v>181.3212</v>
      </c>
      <c r="Q14" s="1123"/>
      <c r="R14" s="1112"/>
      <c r="S14" s="1112"/>
      <c r="T14" s="1115"/>
    </row>
    <row r="15" spans="1:32" s="127" customFormat="1" ht="18" customHeight="1">
      <c r="A15" s="143">
        <v>50</v>
      </c>
      <c r="B15" s="543" t="s">
        <v>26</v>
      </c>
      <c r="C15" s="544"/>
      <c r="D15" s="544"/>
      <c r="E15" s="535"/>
      <c r="F15" s="536">
        <v>78.980400000000003</v>
      </c>
      <c r="G15" s="1112"/>
      <c r="H15" s="1112"/>
      <c r="I15" s="1112"/>
      <c r="J15" s="1112"/>
      <c r="K15" s="1112"/>
      <c r="L15" s="204"/>
      <c r="M15" s="204"/>
      <c r="N15" s="204"/>
      <c r="O15" s="204"/>
      <c r="P15" s="204"/>
      <c r="Q15" s="1123"/>
      <c r="R15" s="1112"/>
      <c r="S15" s="1112"/>
      <c r="T15" s="1115"/>
    </row>
    <row r="16" spans="1:32" s="127" customFormat="1" ht="16.5" thickBot="1">
      <c r="A16" s="537">
        <v>50</v>
      </c>
      <c r="B16" s="546" t="s">
        <v>61</v>
      </c>
      <c r="C16" s="547"/>
      <c r="D16" s="547"/>
      <c r="E16" s="538"/>
      <c r="F16" s="539">
        <v>155.73599999999999</v>
      </c>
      <c r="G16" s="1118"/>
      <c r="H16" s="1118"/>
      <c r="I16" s="1118"/>
      <c r="J16" s="1118"/>
      <c r="K16" s="1118"/>
      <c r="L16" s="539">
        <v>172.53324000000001</v>
      </c>
      <c r="M16" s="539">
        <v>175.75920000000002</v>
      </c>
      <c r="N16" s="539">
        <v>155.73600000000002</v>
      </c>
      <c r="O16" s="539">
        <v>242.50319999999999</v>
      </c>
      <c r="P16" s="539">
        <v>262.52640000000002</v>
      </c>
      <c r="Q16" s="1125"/>
      <c r="R16" s="1118"/>
      <c r="S16" s="1118"/>
      <c r="T16" s="1117"/>
    </row>
    <row r="17" spans="1:20" s="61" customFormat="1" ht="18" customHeight="1">
      <c r="A17" s="59"/>
      <c r="B17" s="82"/>
      <c r="C17" s="82"/>
      <c r="D17" s="82"/>
      <c r="E17" s="58"/>
      <c r="F17" s="60"/>
      <c r="G17" s="60"/>
      <c r="H17" s="60"/>
      <c r="I17" s="60"/>
      <c r="J17" s="60"/>
      <c r="K17" s="60"/>
      <c r="L17" s="60"/>
      <c r="M17" s="99"/>
      <c r="N17" s="60"/>
      <c r="O17" s="60"/>
      <c r="P17" s="60"/>
      <c r="Q17" s="60"/>
      <c r="R17" s="60"/>
      <c r="S17" s="60"/>
      <c r="T17" s="60"/>
    </row>
    <row r="18" spans="1:20" s="61" customFormat="1" ht="18" customHeight="1">
      <c r="A18" s="59"/>
      <c r="B18" s="82"/>
      <c r="C18" s="82"/>
      <c r="D18" s="82"/>
      <c r="E18" s="58"/>
      <c r="F18" s="60"/>
      <c r="G18" s="60"/>
      <c r="H18" s="60"/>
      <c r="I18" s="60"/>
      <c r="J18" s="60"/>
    </row>
    <row r="19" spans="1:20" s="61" customFormat="1" ht="18" customHeight="1">
      <c r="A19" s="2" t="s">
        <v>15</v>
      </c>
      <c r="B19" s="94" t="s">
        <v>677</v>
      </c>
      <c r="C19" s="198"/>
      <c r="D19" s="198"/>
      <c r="E19" s="198"/>
      <c r="F19" s="60"/>
      <c r="G19" s="60"/>
      <c r="H19" s="60"/>
      <c r="I19" s="60"/>
      <c r="J19" s="60"/>
    </row>
    <row r="20" spans="1:20" s="61" customFormat="1" ht="18" customHeight="1">
      <c r="A20" s="533" t="s">
        <v>36</v>
      </c>
      <c r="B20" s="534" t="s">
        <v>678</v>
      </c>
      <c r="C20" s="534"/>
      <c r="D20" s="534"/>
      <c r="E20" s="534"/>
      <c r="F20" s="60"/>
      <c r="G20" s="60"/>
      <c r="H20" s="60"/>
      <c r="I20" s="60"/>
      <c r="J20" s="60"/>
    </row>
    <row r="21" spans="1:20" s="61" customFormat="1" ht="18" customHeight="1">
      <c r="A21" s="533" t="s">
        <v>31</v>
      </c>
      <c r="B21" s="534" t="s">
        <v>679</v>
      </c>
      <c r="C21" s="534"/>
      <c r="D21" s="534"/>
      <c r="E21" s="534"/>
      <c r="F21" s="60"/>
      <c r="G21" s="60"/>
      <c r="H21" s="60"/>
      <c r="I21" s="60"/>
      <c r="J21" s="60"/>
    </row>
    <row r="22" spans="1:20" s="61" customFormat="1" ht="18" customHeight="1">
      <c r="A22" s="533" t="s">
        <v>17</v>
      </c>
      <c r="B22" s="534" t="s">
        <v>680</v>
      </c>
      <c r="C22" s="534"/>
      <c r="D22" s="534"/>
      <c r="E22" s="534"/>
      <c r="F22" s="60"/>
      <c r="G22" s="60"/>
      <c r="H22" s="60"/>
      <c r="I22" s="60"/>
      <c r="J22" s="60"/>
    </row>
    <row r="23" spans="1:20" s="61" customFormat="1" ht="18" customHeight="1">
      <c r="A23" s="533" t="s">
        <v>18</v>
      </c>
      <c r="B23" s="534" t="s">
        <v>681</v>
      </c>
      <c r="C23" s="534"/>
      <c r="D23" s="534"/>
      <c r="E23" s="534"/>
    </row>
    <row r="24" spans="1:20" s="61" customFormat="1" ht="18" customHeight="1">
      <c r="A24" s="533" t="s">
        <v>34</v>
      </c>
      <c r="B24" s="534" t="s">
        <v>682</v>
      </c>
      <c r="C24" s="534"/>
      <c r="D24" s="534"/>
      <c r="E24" s="534"/>
    </row>
    <row r="25" spans="1:20" s="61" customFormat="1" ht="18" customHeight="1">
      <c r="A25" s="533" t="s">
        <v>474</v>
      </c>
      <c r="B25" s="534" t="s">
        <v>683</v>
      </c>
      <c r="C25" s="534"/>
      <c r="D25" s="534"/>
      <c r="E25" s="534"/>
    </row>
    <row r="26" spans="1:20" s="127" customFormat="1" ht="18" customHeight="1">
      <c r="A26" s="2" t="s">
        <v>35</v>
      </c>
      <c r="B26" s="94" t="s">
        <v>684</v>
      </c>
      <c r="C26" s="94"/>
      <c r="D26" s="94"/>
      <c r="E26" s="94"/>
    </row>
    <row r="27" spans="1:20" s="127" customFormat="1" ht="18" customHeight="1">
      <c r="A27" s="2">
        <v>400</v>
      </c>
      <c r="B27" s="94" t="s">
        <v>685</v>
      </c>
      <c r="C27" s="94"/>
      <c r="D27" s="94"/>
      <c r="E27" s="94"/>
    </row>
    <row r="28" spans="1:20" s="127" customFormat="1" ht="18" customHeight="1">
      <c r="A28" s="2">
        <v>500</v>
      </c>
      <c r="B28" s="94" t="s">
        <v>686</v>
      </c>
      <c r="C28" s="94"/>
      <c r="D28" s="94"/>
      <c r="E28" s="94"/>
    </row>
    <row r="29" spans="1:20" s="127" customFormat="1" ht="18" customHeight="1">
      <c r="A29" s="2">
        <v>305</v>
      </c>
      <c r="B29" s="94" t="s">
        <v>687</v>
      </c>
      <c r="C29" s="94"/>
      <c r="D29" s="94"/>
      <c r="E29" s="94"/>
    </row>
    <row r="30" spans="1:20" s="127" customFormat="1" ht="18" customHeight="1">
      <c r="A30" s="2"/>
      <c r="B30" s="94"/>
      <c r="C30" s="533"/>
      <c r="D30" s="533"/>
    </row>
    <row r="31" spans="1:20" s="127" customFormat="1" ht="18" customHeight="1">
      <c r="A31" s="533"/>
      <c r="B31" s="534"/>
      <c r="C31" s="533"/>
      <c r="D31" s="533"/>
    </row>
    <row r="32" spans="1:20" s="127" customFormat="1" ht="18" customHeight="1">
      <c r="A32" s="533"/>
      <c r="B32" s="534"/>
      <c r="C32" s="533"/>
      <c r="D32" s="533"/>
    </row>
    <row r="33" spans="1:24" s="127" customFormat="1" ht="18" customHeight="1">
      <c r="A33" s="533"/>
      <c r="B33" s="534"/>
      <c r="C33" s="533"/>
      <c r="D33" s="533"/>
    </row>
    <row r="34" spans="1:24" s="127" customFormat="1" ht="18" customHeight="1">
      <c r="A34" s="533"/>
      <c r="B34" s="534"/>
      <c r="C34" s="2"/>
      <c r="D34" s="2"/>
      <c r="F34" s="198"/>
      <c r="G34" s="198"/>
      <c r="H34" s="198"/>
      <c r="I34" s="198"/>
      <c r="J34" s="198"/>
      <c r="K34" s="198"/>
      <c r="L34" s="198"/>
      <c r="M34" s="198"/>
      <c r="N34" s="198"/>
      <c r="O34" s="198"/>
    </row>
    <row r="35" spans="1:24" s="127" customFormat="1" ht="18" customHeight="1">
      <c r="A35" s="123"/>
      <c r="B35" s="123"/>
      <c r="C35" s="123"/>
      <c r="D35" s="123"/>
      <c r="E35" s="123"/>
      <c r="F35" s="123"/>
      <c r="G35" s="123"/>
      <c r="H35" s="123"/>
      <c r="I35" s="123"/>
      <c r="J35" s="123"/>
      <c r="K35" s="123"/>
      <c r="L35" s="123"/>
      <c r="M35" s="123"/>
      <c r="N35" s="123"/>
      <c r="O35" s="123"/>
      <c r="P35" s="123"/>
      <c r="Q35" s="123"/>
      <c r="R35" s="123"/>
      <c r="S35" s="123"/>
      <c r="T35" s="123"/>
      <c r="U35" s="123"/>
      <c r="V35" s="123"/>
      <c r="W35" s="123"/>
      <c r="X35" s="123">
        <v>24</v>
      </c>
    </row>
  </sheetData>
  <mergeCells count="22">
    <mergeCell ref="Q3:Q5"/>
    <mergeCell ref="Q6:Q9"/>
    <mergeCell ref="Q10:Q12"/>
    <mergeCell ref="Q13:Q16"/>
    <mergeCell ref="A1:E1"/>
    <mergeCell ref="J3:J9"/>
    <mergeCell ref="K3:K9"/>
    <mergeCell ref="J10:J16"/>
    <mergeCell ref="K10:K16"/>
    <mergeCell ref="I3:I9"/>
    <mergeCell ref="H10:H16"/>
    <mergeCell ref="I10:I16"/>
    <mergeCell ref="A2:E2"/>
    <mergeCell ref="G3:G9"/>
    <mergeCell ref="G10:G16"/>
    <mergeCell ref="H3:H9"/>
    <mergeCell ref="R3:R9"/>
    <mergeCell ref="S3:S9"/>
    <mergeCell ref="T3:T9"/>
    <mergeCell ref="R10:R16"/>
    <mergeCell ref="S10:S16"/>
    <mergeCell ref="T10:T16"/>
  </mergeCells>
  <printOptions horizontalCentered="1" verticalCentered="1"/>
  <pageMargins left="0.19685039370078741" right="0.19685039370078741" top="0.19685039370078741" bottom="0.19685039370078741" header="0" footer="0"/>
  <pageSetup paperSize="9" scale="65" fitToWidth="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Листы</vt:lpstr>
      </vt:variant>
      <vt:variant>
        <vt:i4>57</vt:i4>
      </vt:variant>
      <vt:variant>
        <vt:lpstr>Именованные диапазоны</vt:lpstr>
      </vt:variant>
      <vt:variant>
        <vt:i4>6</vt:i4>
      </vt:variant>
    </vt:vector>
  </HeadingPairs>
  <TitlesOfParts>
    <vt:vector size="63" baseType="lpstr">
      <vt:lpstr>1PORTADA</vt:lpstr>
      <vt:lpstr>INDEX</vt:lpstr>
      <vt:lpstr>Обозначения</vt:lpstr>
      <vt:lpstr>30</vt:lpstr>
      <vt:lpstr>41</vt:lpstr>
      <vt:lpstr>45</vt:lpstr>
      <vt:lpstr>44 56</vt:lpstr>
      <vt:lpstr>49</vt:lpstr>
      <vt:lpstr>50</vt:lpstr>
      <vt:lpstr>52</vt:lpstr>
      <vt:lpstr>54</vt:lpstr>
      <vt:lpstr>10-42</vt:lpstr>
      <vt:lpstr>11-43</vt:lpstr>
      <vt:lpstr>14-65</vt:lpstr>
      <vt:lpstr>99</vt:lpstr>
      <vt:lpstr>99-TOP</vt:lpstr>
      <vt:lpstr>99-TOP2</vt:lpstr>
      <vt:lpstr>99-TOP DOUBLE</vt:lpstr>
      <vt:lpstr>SM99</vt:lpstr>
      <vt:lpstr>SS99</vt:lpstr>
      <vt:lpstr>SW99-2</vt:lpstr>
      <vt:lpstr>SW99-1TOP</vt:lpstr>
      <vt:lpstr>SF99-2</vt:lpstr>
      <vt:lpstr>SF99-1TOP</vt:lpstr>
      <vt:lpstr>62</vt:lpstr>
      <vt:lpstr>66</vt:lpstr>
      <vt:lpstr>90 91</vt:lpstr>
      <vt:lpstr>77</vt:lpstr>
      <vt:lpstr>777 top</vt:lpstr>
      <vt:lpstr>78</vt:lpstr>
      <vt:lpstr>82 82P</vt:lpstr>
      <vt:lpstr>83</vt:lpstr>
      <vt:lpstr>87</vt:lpstr>
      <vt:lpstr>89</vt:lpstr>
      <vt:lpstr>46 47 84</vt:lpstr>
      <vt:lpstr>22 23</vt:lpstr>
      <vt:lpstr>80 34</vt:lpstr>
      <vt:lpstr>20 21 27</vt:lpstr>
      <vt:lpstr>48</vt:lpstr>
      <vt:lpstr>88</vt:lpstr>
      <vt:lpstr>Короткие Панели</vt:lpstr>
      <vt:lpstr>Длинные Панели</vt:lpstr>
      <vt:lpstr>Специальные Панели</vt:lpstr>
      <vt:lpstr>Hoja1</vt:lpstr>
      <vt:lpstr>DUO Замок</vt:lpstr>
      <vt:lpstr>SC Замок</vt:lpstr>
      <vt:lpstr>Эл. Ригеля</vt:lpstr>
      <vt:lpstr>PROTEKTA</vt:lpstr>
      <vt:lpstr>Эл. Замки</vt:lpstr>
      <vt:lpstr>COVER CYLINDER</vt:lpstr>
      <vt:lpstr>Эл. Мангиты</vt:lpstr>
      <vt:lpstr>PROFAST</vt:lpstr>
      <vt:lpstr>Аксессуары Контр.</vt:lpstr>
      <vt:lpstr>Доводчики</vt:lpstr>
      <vt:lpstr>D.O.ACCISIE</vt:lpstr>
      <vt:lpstr>Аксессуары</vt:lpstr>
      <vt:lpstr>CONTRAPORTADA</vt:lpstr>
      <vt:lpstr>Обозначения!Print_Area</vt:lpstr>
      <vt:lpstr>'90 91'!Область_печати</vt:lpstr>
      <vt:lpstr>D.O.ACCISIE!Область_печати</vt:lpstr>
      <vt:lpstr>Hoja1!Область_печати</vt:lpstr>
      <vt:lpstr>'Аксессуары Контр.'!Область_печати</vt:lpstr>
      <vt:lpstr>Обозначения!Область_печати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Agueda Garcia</dc:creator>
  <cp:lastModifiedBy>Евгений З</cp:lastModifiedBy>
  <cp:lastPrinted>2022-01-31T19:32:30Z</cp:lastPrinted>
  <dcterms:created xsi:type="dcterms:W3CDTF">2017-10-06T10:20:26Z</dcterms:created>
  <dcterms:modified xsi:type="dcterms:W3CDTF">2022-01-31T19:49:28Z</dcterms:modified>
</cp:coreProperties>
</file>